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filterPrivacy="1" codeName="BuÇalışmaKitabı" defaultThemeVersion="124226"/>
  <xr:revisionPtr revIDLastSave="0" documentId="13_ncr:1_{928356F5-18E0-4E09-99FB-5D92CAD04380}" xr6:coauthVersionLast="47" xr6:coauthVersionMax="47" xr10:uidLastSave="{00000000-0000-0000-0000-000000000000}"/>
  <bookViews>
    <workbookView xWindow="-120" yWindow="-120" windowWidth="29040" windowHeight="15840" tabRatio="977" xr2:uid="{00000000-000D-0000-FFFF-FFFF00000000}"/>
  </bookViews>
  <sheets>
    <sheet name="İŞ BİLGİ" sheetId="3" r:id="rId1"/>
    <sheet name="TEDARİKÇİ BİLGİ" sheetId="76" r:id="rId2"/>
    <sheet name="KASA" sheetId="4" r:id="rId3"/>
    <sheet name="VERİLEN ÇEK VE SENETLER" sheetId="6" r:id="rId4"/>
    <sheet name="NAKİT ÖDEMELER" sheetId="1" r:id="rId5"/>
    <sheet name="HAKEDİŞ" sheetId="15" r:id="rId6"/>
    <sheet name="MALİYET" sheetId="10" r:id="rId7"/>
    <sheet name="KDV İADE" sheetId="47" r:id="rId8"/>
    <sheet name="BAŞKA ŞANTİYE ADINA HARCAMA" sheetId="48" r:id="rId9"/>
    <sheet name="DİĞER GELİRLER" sheetId="73" r:id="rId10"/>
    <sheet name="SÖZLEŞME" sheetId="11" r:id="rId11"/>
    <sheet name="ALL RİSK" sheetId="28" r:id="rId12"/>
    <sheet name="KURULUŞ" sheetId="12" r:id="rId13"/>
    <sheet name="BİNEK ARAÇ" sheetId="45" r:id="rId14"/>
    <sheet name="ŞANTİYE MASRAFI" sheetId="14" r:id="rId15"/>
    <sheet name="BANKA MASRAFI" sheetId="44" r:id="rId16"/>
    <sheet name="MERKEZ MASRAFI" sheetId="17" r:id="rId17"/>
    <sheet name="ELK.SU.TLF.İNT.DGAZ" sheetId="40" r:id="rId18"/>
    <sheet name="BETON" sheetId="18" r:id="rId19"/>
    <sheet name="GAZ BETON" sheetId="61" r:id="rId20"/>
    <sheet name="ASANSÖR - JENERATÖR" sheetId="71" r:id="rId21"/>
    <sheet name="ÇATI HAKEDİŞ" sheetId="64" r:id="rId22"/>
    <sheet name="ÇELİK BORU" sheetId="65" r:id="rId23"/>
    <sheet name="ÇATI-PANEL" sheetId="66" r:id="rId24"/>
    <sheet name="YEMEK" sheetId="62" r:id="rId25"/>
    <sheet name="ÇELİK İŞLERİ HAKEDİŞ" sheetId="63" r:id="rId26"/>
    <sheet name="MOLOZ-DÖKÜM" sheetId="68" r:id="rId27"/>
    <sheet name="MICIR-KUM-STABİLİZE" sheetId="67" r:id="rId28"/>
    <sheet name="HAFRİYAT" sheetId="19" r:id="rId29"/>
    <sheet name="KABA İNŞAAT MALZEME" sheetId="74" r:id="rId30"/>
    <sheet name="KABA İNŞAAT HAKEDİŞ" sheetId="42" r:id="rId31"/>
    <sheet name="FOREKAZIK-ANKRAJ" sheetId="29" r:id="rId32"/>
    <sheet name="MEKANİK MALZEME" sheetId="49" r:id="rId33"/>
    <sheet name="MERMER-SERAMİK" sheetId="60" r:id="rId34"/>
    <sheet name="SAC-PROFİL" sheetId="59" r:id="rId35"/>
    <sheet name="MEKANİK HAKEDİŞ" sheetId="27" r:id="rId36"/>
    <sheet name="ELEKTRİK MALZEME" sheetId="50" r:id="rId37"/>
    <sheet name="ELEKTRİK HAKEDİŞ" sheetId="26" r:id="rId38"/>
    <sheet name="İNCE İŞLER MALZEME" sheetId="58" r:id="rId39"/>
    <sheet name="İNCE İŞLER HAKEDİŞ" sheetId="57" r:id="rId40"/>
    <sheet name="DIŞ CEPHE MALZEME" sheetId="56" r:id="rId41"/>
    <sheet name="DIŞ CEPHE HAKEDİŞ" sheetId="55" r:id="rId42"/>
    <sheet name="AKARYAKIT" sheetId="36" r:id="rId43"/>
    <sheet name="DEMİR" sheetId="20" r:id="rId44"/>
    <sheet name="PERSONEL STOPAJ" sheetId="54" r:id="rId45"/>
    <sheet name="PERSONEL SGK" sheetId="53" r:id="rId46"/>
    <sheet name="PERSONEL MAAŞ" sheetId="21" r:id="rId47"/>
    <sheet name="MOBİLİZASYON" sheetId="22" r:id="rId48"/>
    <sheet name="TEMİNAT MEKTUBU" sheetId="5" r:id="rId49"/>
    <sheet name="KDV" sheetId="24" r:id="rId50"/>
    <sheet name="TAŞERON" sheetId="25" r:id="rId51"/>
    <sheet name="SMMM-YMM-AVUKAT" sheetId="30" r:id="rId52"/>
    <sheet name="İSG-OSGB" sheetId="31" r:id="rId53"/>
    <sheet name="SAİR İNŞAAT" sheetId="32" r:id="rId54"/>
    <sheet name="SAİR GİDERLER" sheetId="43" r:id="rId55"/>
    <sheet name="İZOLASYON MALZEME" sheetId="75" r:id="rId56"/>
    <sheet name="İZOLASYON HAKEDİŞ" sheetId="41" r:id="rId57"/>
    <sheet name="HIRDAVAT" sheetId="33" r:id="rId58"/>
    <sheet name="DENEY-TEST" sheetId="37" r:id="rId59"/>
    <sheet name="NAKLİYE" sheetId="52" r:id="rId60"/>
    <sheet name="VİNÇ" sheetId="69" r:id="rId61"/>
    <sheet name="İSKELE" sheetId="51" r:id="rId62"/>
    <sheet name="İŞ MAKİNASI" sheetId="35" r:id="rId63"/>
    <sheet name="VERGİ RESİM VE HARÇLAR" sheetId="38" r:id="rId64"/>
    <sheet name="PROJE-ZEMİN" sheetId="39" r:id="rId65"/>
    <sheet name="DİĞER" sheetId="70" r:id="rId66"/>
    <sheet name="DEMİRBAŞ" sheetId="46" r:id="rId67"/>
    <sheet name="ORTAKLAR HARCAMALAR" sheetId="72" r:id="rId68"/>
  </sheets>
  <definedNames>
    <definedName name="_xlnm._FilterDatabase" localSheetId="11" hidden="1">'ALL RİSK'!$C$5:$C$36</definedName>
    <definedName name="_xlnm._FilterDatabase" localSheetId="15" hidden="1">'BANKA MASRAFI'!$B$4:$L$4</definedName>
    <definedName name="_xlnm._FilterDatabase" localSheetId="18" hidden="1">BETON!$B$4:$N$301</definedName>
    <definedName name="_xlnm._FilterDatabase" localSheetId="13" hidden="1">'BİNEK ARAÇ'!$B$4:$M$109</definedName>
    <definedName name="_xlnm._FilterDatabase" localSheetId="43" hidden="1">DEMİR!$B$4:$L$101</definedName>
    <definedName name="_xlnm._FilterDatabase" localSheetId="66" hidden="1">DEMİRBAŞ!$B$4:$L$65</definedName>
    <definedName name="_xlnm._FilterDatabase" localSheetId="37" hidden="1">'ELEKTRİK HAKEDİŞ'!$B$4:$L$65</definedName>
    <definedName name="_xlnm._FilterDatabase" localSheetId="36" hidden="1">'ELEKTRİK MALZEME'!$B$4:$L$4</definedName>
    <definedName name="_xlnm._FilterDatabase" localSheetId="17" hidden="1">'ELK.SU.TLF.İNT.DGAZ'!$B$4:$L$20</definedName>
    <definedName name="_xlnm._FilterDatabase" localSheetId="28" hidden="1">HAFRİYAT!$B$4:$K$92</definedName>
    <definedName name="_xlnm._FilterDatabase" localSheetId="57" hidden="1">HIRDAVAT!$B$4:$L$108</definedName>
    <definedName name="_xlnm._FilterDatabase" localSheetId="62" hidden="1">'İŞ MAKİNASI'!$B$4:$L$67</definedName>
    <definedName name="_xlnm._FilterDatabase" localSheetId="56" hidden="1">'İZOLASYON HAKEDİŞ'!$B$4:$L$65</definedName>
    <definedName name="_xlnm._FilterDatabase" localSheetId="30" hidden="1">'KABA İNŞAAT HAKEDİŞ'!$B$4:$L$78</definedName>
    <definedName name="_xlnm._FilterDatabase" localSheetId="2" hidden="1">KASA!$B$4:$K$787</definedName>
    <definedName name="_xlnm._FilterDatabase" localSheetId="49" hidden="1">KDV!$B$4:$K$4</definedName>
    <definedName name="_xlnm._FilterDatabase" localSheetId="7" hidden="1">'KDV İADE'!$B$2:$G$102</definedName>
    <definedName name="_xlnm._FilterDatabase" localSheetId="12" hidden="1">KURULUŞ!$B$4:$L$72</definedName>
    <definedName name="_xlnm._FilterDatabase" localSheetId="6" hidden="1">MALİYET!$L$8:$M$8</definedName>
    <definedName name="_xlnm._FilterDatabase" localSheetId="35" hidden="1">'MEKANİK HAKEDİŞ'!$B$4:$L$65</definedName>
    <definedName name="_xlnm._FilterDatabase" localSheetId="32" hidden="1">'MEKANİK MALZEME'!$B$4:$L$65</definedName>
    <definedName name="_xlnm._FilterDatabase" localSheetId="16" hidden="1">'MERKEZ MASRAFI'!$B$4:$L$37</definedName>
    <definedName name="_xlnm._FilterDatabase" localSheetId="47" hidden="1">MOBİLİZASYON!$B$4:$L$54</definedName>
    <definedName name="_xlnm._FilterDatabase" localSheetId="4" hidden="1">'NAKİT ÖDEMELER'!$B$4:$J$215</definedName>
    <definedName name="_xlnm._FilterDatabase" localSheetId="59" hidden="1">NAKLİYE!$B$4:$L$67</definedName>
    <definedName name="_xlnm._FilterDatabase" localSheetId="46" hidden="1">'PERSONEL MAAŞ'!$B$4:$J$109</definedName>
    <definedName name="_xlnm._FilterDatabase" localSheetId="54" hidden="1">'SAİR GİDERLER'!$B$4:$L$4</definedName>
    <definedName name="_xlnm._FilterDatabase" localSheetId="10" hidden="1">SÖZLEŞME!$B$4:$N$4</definedName>
    <definedName name="_xlnm._FilterDatabase" localSheetId="14" hidden="1">'ŞANTİYE MASRAFI'!$B$4:$L$58</definedName>
    <definedName name="_xlnm._FilterDatabase" localSheetId="48" hidden="1">'TEMİNAT MEKTUBU'!$B$4:$H$60</definedName>
    <definedName name="_xlnm._FilterDatabase" localSheetId="3" hidden="1">'VERİLEN ÇEK VE SENETLER'!$C$3:$K$121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3" l="1"/>
  <c r="M3" i="3" s="1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10" i="10"/>
  <c r="N11" i="10"/>
  <c r="N12" i="10"/>
  <c r="N13" i="10"/>
  <c r="N14" i="10"/>
  <c r="N15" i="10"/>
  <c r="N16" i="10"/>
  <c r="N17" i="10"/>
  <c r="N18" i="10"/>
  <c r="N9" i="10"/>
  <c r="M304" i="72"/>
  <c r="M301" i="72"/>
  <c r="H67" i="10" s="1"/>
  <c r="J67" i="10" s="1"/>
  <c r="E301" i="72"/>
  <c r="G300" i="72"/>
  <c r="I300" i="72" s="1"/>
  <c r="K300" i="72" s="1"/>
  <c r="L300" i="72" s="1"/>
  <c r="G299" i="72"/>
  <c r="G298" i="72"/>
  <c r="I298" i="72" s="1"/>
  <c r="K297" i="72"/>
  <c r="G297" i="72"/>
  <c r="I297" i="72" s="1"/>
  <c r="G296" i="72"/>
  <c r="I296" i="72" s="1"/>
  <c r="K296" i="72" s="1"/>
  <c r="L296" i="72" s="1"/>
  <c r="G295" i="72"/>
  <c r="L294" i="72"/>
  <c r="G294" i="72"/>
  <c r="I294" i="72" s="1"/>
  <c r="K294" i="72" s="1"/>
  <c r="G293" i="72"/>
  <c r="I292" i="72"/>
  <c r="K292" i="72" s="1"/>
  <c r="G292" i="72"/>
  <c r="G291" i="72"/>
  <c r="I290" i="72"/>
  <c r="G290" i="72"/>
  <c r="G289" i="72"/>
  <c r="G288" i="72"/>
  <c r="I288" i="72" s="1"/>
  <c r="K288" i="72" s="1"/>
  <c r="G287" i="72"/>
  <c r="G286" i="72"/>
  <c r="G285" i="72"/>
  <c r="G284" i="72"/>
  <c r="I284" i="72" s="1"/>
  <c r="K284" i="72" s="1"/>
  <c r="G283" i="72"/>
  <c r="G282" i="72"/>
  <c r="G281" i="72"/>
  <c r="G280" i="72"/>
  <c r="I280" i="72" s="1"/>
  <c r="K280" i="72" s="1"/>
  <c r="G279" i="72"/>
  <c r="G278" i="72"/>
  <c r="I278" i="72" s="1"/>
  <c r="G277" i="72"/>
  <c r="I276" i="72"/>
  <c r="K276" i="72" s="1"/>
  <c r="G276" i="72"/>
  <c r="G275" i="72"/>
  <c r="G274" i="72"/>
  <c r="I274" i="72" s="1"/>
  <c r="K274" i="72" s="1"/>
  <c r="G273" i="72"/>
  <c r="G272" i="72"/>
  <c r="I272" i="72" s="1"/>
  <c r="K272" i="72" s="1"/>
  <c r="G271" i="72"/>
  <c r="G270" i="72"/>
  <c r="I270" i="72" s="1"/>
  <c r="K270" i="72" s="1"/>
  <c r="G269" i="72"/>
  <c r="G268" i="72"/>
  <c r="I268" i="72" s="1"/>
  <c r="K268" i="72" s="1"/>
  <c r="G267" i="72"/>
  <c r="G266" i="72"/>
  <c r="I266" i="72" s="1"/>
  <c r="G265" i="72"/>
  <c r="G264" i="72"/>
  <c r="I264" i="72" s="1"/>
  <c r="K264" i="72" s="1"/>
  <c r="G263" i="72"/>
  <c r="G262" i="72"/>
  <c r="G261" i="72"/>
  <c r="G260" i="72"/>
  <c r="I260" i="72" s="1"/>
  <c r="K260" i="72" s="1"/>
  <c r="G259" i="72"/>
  <c r="G258" i="72"/>
  <c r="G257" i="72"/>
  <c r="G256" i="72"/>
  <c r="I256" i="72" s="1"/>
  <c r="K256" i="72" s="1"/>
  <c r="G255" i="72"/>
  <c r="G254" i="72"/>
  <c r="I254" i="72" s="1"/>
  <c r="K254" i="72" s="1"/>
  <c r="G253" i="72"/>
  <c r="G252" i="72"/>
  <c r="I252" i="72" s="1"/>
  <c r="K252" i="72" s="1"/>
  <c r="G251" i="72"/>
  <c r="G250" i="72"/>
  <c r="I250" i="72" s="1"/>
  <c r="G249" i="72"/>
  <c r="I248" i="72"/>
  <c r="K248" i="72" s="1"/>
  <c r="G248" i="72"/>
  <c r="G247" i="72"/>
  <c r="G246" i="72"/>
  <c r="I246" i="72" s="1"/>
  <c r="K246" i="72" s="1"/>
  <c r="G245" i="72"/>
  <c r="G244" i="72"/>
  <c r="I244" i="72" s="1"/>
  <c r="K244" i="72" s="1"/>
  <c r="G243" i="72"/>
  <c r="G242" i="72"/>
  <c r="G241" i="72"/>
  <c r="G240" i="72"/>
  <c r="I240" i="72" s="1"/>
  <c r="K240" i="72" s="1"/>
  <c r="G239" i="72"/>
  <c r="G238" i="72"/>
  <c r="I238" i="72" s="1"/>
  <c r="K238" i="72" s="1"/>
  <c r="G237" i="72"/>
  <c r="G236" i="72"/>
  <c r="I236" i="72" s="1"/>
  <c r="K236" i="72" s="1"/>
  <c r="G235" i="72"/>
  <c r="G234" i="72"/>
  <c r="I234" i="72" s="1"/>
  <c r="G233" i="72"/>
  <c r="G232" i="72"/>
  <c r="I232" i="72" s="1"/>
  <c r="K232" i="72" s="1"/>
  <c r="G231" i="72"/>
  <c r="G230" i="72"/>
  <c r="I230" i="72" s="1"/>
  <c r="K230" i="72" s="1"/>
  <c r="G229" i="72"/>
  <c r="G228" i="72"/>
  <c r="I228" i="72" s="1"/>
  <c r="G227" i="72"/>
  <c r="G226" i="72"/>
  <c r="I226" i="72" s="1"/>
  <c r="K226" i="72" s="1"/>
  <c r="G225" i="72"/>
  <c r="G224" i="72"/>
  <c r="G223" i="72"/>
  <c r="I222" i="72"/>
  <c r="K222" i="72" s="1"/>
  <c r="G222" i="72"/>
  <c r="G221" i="72"/>
  <c r="G220" i="72"/>
  <c r="G219" i="72"/>
  <c r="G218" i="72"/>
  <c r="I218" i="72" s="1"/>
  <c r="K218" i="72" s="1"/>
  <c r="G217" i="72"/>
  <c r="I217" i="72" s="1"/>
  <c r="K217" i="72" s="1"/>
  <c r="G216" i="72"/>
  <c r="I216" i="72" s="1"/>
  <c r="G215" i="72"/>
  <c r="I215" i="72" s="1"/>
  <c r="K215" i="72" s="1"/>
  <c r="G214" i="72"/>
  <c r="I213" i="72"/>
  <c r="K213" i="72" s="1"/>
  <c r="G213" i="72"/>
  <c r="G212" i="72"/>
  <c r="I212" i="72" s="1"/>
  <c r="G211" i="72"/>
  <c r="I211" i="72" s="1"/>
  <c r="K211" i="72" s="1"/>
  <c r="G210" i="72"/>
  <c r="G209" i="72"/>
  <c r="I209" i="72" s="1"/>
  <c r="K209" i="72" s="1"/>
  <c r="G208" i="72"/>
  <c r="I208" i="72" s="1"/>
  <c r="G207" i="72"/>
  <c r="I207" i="72" s="1"/>
  <c r="K207" i="72" s="1"/>
  <c r="G206" i="72"/>
  <c r="G205" i="72"/>
  <c r="I205" i="72" s="1"/>
  <c r="K205" i="72" s="1"/>
  <c r="G204" i="72"/>
  <c r="I204" i="72" s="1"/>
  <c r="G203" i="72"/>
  <c r="I203" i="72" s="1"/>
  <c r="K203" i="72" s="1"/>
  <c r="G202" i="72"/>
  <c r="G201" i="72"/>
  <c r="I201" i="72" s="1"/>
  <c r="K201" i="72" s="1"/>
  <c r="G200" i="72"/>
  <c r="I200" i="72" s="1"/>
  <c r="G199" i="72"/>
  <c r="I199" i="72" s="1"/>
  <c r="K199" i="72" s="1"/>
  <c r="G198" i="72"/>
  <c r="I197" i="72"/>
  <c r="K197" i="72" s="1"/>
  <c r="G197" i="72"/>
  <c r="G196" i="72"/>
  <c r="I196" i="72" s="1"/>
  <c r="G195" i="72"/>
  <c r="I195" i="72" s="1"/>
  <c r="K195" i="72" s="1"/>
  <c r="G194" i="72"/>
  <c r="G193" i="72"/>
  <c r="I193" i="72" s="1"/>
  <c r="K193" i="72" s="1"/>
  <c r="G192" i="72"/>
  <c r="I192" i="72" s="1"/>
  <c r="G191" i="72"/>
  <c r="G190" i="72"/>
  <c r="G189" i="72"/>
  <c r="I189" i="72" s="1"/>
  <c r="K189" i="72" s="1"/>
  <c r="G188" i="72"/>
  <c r="I188" i="72" s="1"/>
  <c r="G187" i="72"/>
  <c r="G186" i="72"/>
  <c r="G185" i="72"/>
  <c r="I185" i="72" s="1"/>
  <c r="K185" i="72" s="1"/>
  <c r="G184" i="72"/>
  <c r="I184" i="72" s="1"/>
  <c r="G183" i="72"/>
  <c r="G182" i="72"/>
  <c r="G181" i="72"/>
  <c r="I181" i="72" s="1"/>
  <c r="K181" i="72" s="1"/>
  <c r="G180" i="72"/>
  <c r="I180" i="72" s="1"/>
  <c r="G179" i="72"/>
  <c r="G178" i="72"/>
  <c r="I178" i="72" s="1"/>
  <c r="G177" i="72"/>
  <c r="I177" i="72" s="1"/>
  <c r="G176" i="72"/>
  <c r="I176" i="72" s="1"/>
  <c r="K176" i="72" s="1"/>
  <c r="G175" i="72"/>
  <c r="I175" i="72" s="1"/>
  <c r="K175" i="72" s="1"/>
  <c r="G174" i="72"/>
  <c r="I174" i="72" s="1"/>
  <c r="G173" i="72"/>
  <c r="I173" i="72" s="1"/>
  <c r="G172" i="72"/>
  <c r="I172" i="72" s="1"/>
  <c r="K172" i="72" s="1"/>
  <c r="G171" i="72"/>
  <c r="I171" i="72" s="1"/>
  <c r="K171" i="72" s="1"/>
  <c r="G170" i="72"/>
  <c r="I170" i="72" s="1"/>
  <c r="G169" i="72"/>
  <c r="I169" i="72" s="1"/>
  <c r="G168" i="72"/>
  <c r="I168" i="72" s="1"/>
  <c r="K168" i="72" s="1"/>
  <c r="G167" i="72"/>
  <c r="I167" i="72" s="1"/>
  <c r="K167" i="72" s="1"/>
  <c r="G166" i="72"/>
  <c r="I166" i="72" s="1"/>
  <c r="G165" i="72"/>
  <c r="I165" i="72" s="1"/>
  <c r="G164" i="72"/>
  <c r="I164" i="72" s="1"/>
  <c r="K164" i="72" s="1"/>
  <c r="G163" i="72"/>
  <c r="I163" i="72" s="1"/>
  <c r="K163" i="72" s="1"/>
  <c r="G162" i="72"/>
  <c r="I162" i="72" s="1"/>
  <c r="G161" i="72"/>
  <c r="I161" i="72" s="1"/>
  <c r="G160" i="72"/>
  <c r="I160" i="72" s="1"/>
  <c r="K160" i="72" s="1"/>
  <c r="G159" i="72"/>
  <c r="I159" i="72" s="1"/>
  <c r="K159" i="72" s="1"/>
  <c r="G158" i="72"/>
  <c r="I158" i="72" s="1"/>
  <c r="G157" i="72"/>
  <c r="I157" i="72" s="1"/>
  <c r="G156" i="72"/>
  <c r="I156" i="72" s="1"/>
  <c r="K156" i="72" s="1"/>
  <c r="G155" i="72"/>
  <c r="I155" i="72" s="1"/>
  <c r="K155" i="72" s="1"/>
  <c r="G154" i="72"/>
  <c r="I154" i="72" s="1"/>
  <c r="G153" i="72"/>
  <c r="I153" i="72" s="1"/>
  <c r="G152" i="72"/>
  <c r="I152" i="72" s="1"/>
  <c r="K152" i="72" s="1"/>
  <c r="G151" i="72"/>
  <c r="I151" i="72" s="1"/>
  <c r="K151" i="72" s="1"/>
  <c r="G150" i="72"/>
  <c r="I150" i="72" s="1"/>
  <c r="G149" i="72"/>
  <c r="I149" i="72" s="1"/>
  <c r="G148" i="72"/>
  <c r="I148" i="72" s="1"/>
  <c r="K148" i="72" s="1"/>
  <c r="G147" i="72"/>
  <c r="I147" i="72" s="1"/>
  <c r="K147" i="72" s="1"/>
  <c r="G146" i="72"/>
  <c r="I146" i="72" s="1"/>
  <c r="G145" i="72"/>
  <c r="I145" i="72" s="1"/>
  <c r="G144" i="72"/>
  <c r="I144" i="72" s="1"/>
  <c r="K144" i="72" s="1"/>
  <c r="G143" i="72"/>
  <c r="I143" i="72" s="1"/>
  <c r="K143" i="72" s="1"/>
  <c r="G142" i="72"/>
  <c r="I142" i="72" s="1"/>
  <c r="G141" i="72"/>
  <c r="I141" i="72" s="1"/>
  <c r="G140" i="72"/>
  <c r="I140" i="72" s="1"/>
  <c r="K140" i="72" s="1"/>
  <c r="G139" i="72"/>
  <c r="I139" i="72" s="1"/>
  <c r="K139" i="72" s="1"/>
  <c r="G138" i="72"/>
  <c r="I138" i="72" s="1"/>
  <c r="G137" i="72"/>
  <c r="I137" i="72" s="1"/>
  <c r="G136" i="72"/>
  <c r="I136" i="72" s="1"/>
  <c r="K136" i="72" s="1"/>
  <c r="G135" i="72"/>
  <c r="I135" i="72" s="1"/>
  <c r="K135" i="72" s="1"/>
  <c r="G134" i="72"/>
  <c r="I134" i="72" s="1"/>
  <c r="K134" i="72" s="1"/>
  <c r="K133" i="72"/>
  <c r="G133" i="72"/>
  <c r="I133" i="72" s="1"/>
  <c r="G132" i="72"/>
  <c r="G131" i="72"/>
  <c r="I131" i="72" s="1"/>
  <c r="K131" i="72" s="1"/>
  <c r="G130" i="72"/>
  <c r="I130" i="72" s="1"/>
  <c r="K130" i="72" s="1"/>
  <c r="G129" i="72"/>
  <c r="I129" i="72" s="1"/>
  <c r="K129" i="72" s="1"/>
  <c r="K128" i="72"/>
  <c r="G128" i="72"/>
  <c r="I128" i="72" s="1"/>
  <c r="G127" i="72"/>
  <c r="I127" i="72" s="1"/>
  <c r="I126" i="72"/>
  <c r="K126" i="72" s="1"/>
  <c r="G126" i="72"/>
  <c r="G125" i="72"/>
  <c r="I125" i="72" s="1"/>
  <c r="K125" i="72" s="1"/>
  <c r="L124" i="72"/>
  <c r="G124" i="72"/>
  <c r="I124" i="72" s="1"/>
  <c r="K124" i="72" s="1"/>
  <c r="G123" i="72"/>
  <c r="I122" i="72"/>
  <c r="K122" i="72" s="1"/>
  <c r="G122" i="72"/>
  <c r="G121" i="72"/>
  <c r="I121" i="72" s="1"/>
  <c r="K121" i="72" s="1"/>
  <c r="G120" i="72"/>
  <c r="I120" i="72" s="1"/>
  <c r="K120" i="72" s="1"/>
  <c r="L120" i="72" s="1"/>
  <c r="I119" i="72"/>
  <c r="G119" i="72"/>
  <c r="G118" i="72"/>
  <c r="I118" i="72" s="1"/>
  <c r="K118" i="72" s="1"/>
  <c r="G117" i="72"/>
  <c r="I117" i="72" s="1"/>
  <c r="K117" i="72" s="1"/>
  <c r="G116" i="72"/>
  <c r="G115" i="72"/>
  <c r="I115" i="72" s="1"/>
  <c r="K115" i="72" s="1"/>
  <c r="G114" i="72"/>
  <c r="I114" i="72" s="1"/>
  <c r="K114" i="72" s="1"/>
  <c r="G113" i="72"/>
  <c r="I113" i="72" s="1"/>
  <c r="K113" i="72" s="1"/>
  <c r="G112" i="72"/>
  <c r="I112" i="72" s="1"/>
  <c r="K112" i="72" s="1"/>
  <c r="G111" i="72"/>
  <c r="I111" i="72" s="1"/>
  <c r="G110" i="72"/>
  <c r="I110" i="72" s="1"/>
  <c r="K110" i="72" s="1"/>
  <c r="G109" i="72"/>
  <c r="I109" i="72" s="1"/>
  <c r="K109" i="72" s="1"/>
  <c r="G108" i="72"/>
  <c r="G107" i="72"/>
  <c r="G106" i="72"/>
  <c r="I106" i="72" s="1"/>
  <c r="K106" i="72" s="1"/>
  <c r="G105" i="72"/>
  <c r="I105" i="72" s="1"/>
  <c r="K105" i="72" s="1"/>
  <c r="G104" i="72"/>
  <c r="I104" i="72" s="1"/>
  <c r="K104" i="72" s="1"/>
  <c r="L104" i="72" s="1"/>
  <c r="G103" i="72"/>
  <c r="I103" i="72" s="1"/>
  <c r="G102" i="72"/>
  <c r="I102" i="72" s="1"/>
  <c r="K102" i="72" s="1"/>
  <c r="G101" i="72"/>
  <c r="I101" i="72" s="1"/>
  <c r="K101" i="72" s="1"/>
  <c r="G100" i="72"/>
  <c r="I99" i="72"/>
  <c r="K99" i="72" s="1"/>
  <c r="G99" i="72"/>
  <c r="G98" i="72"/>
  <c r="I98" i="72" s="1"/>
  <c r="K98" i="72" s="1"/>
  <c r="G97" i="72"/>
  <c r="I97" i="72" s="1"/>
  <c r="G96" i="72"/>
  <c r="I96" i="72" s="1"/>
  <c r="K96" i="72" s="1"/>
  <c r="G95" i="72"/>
  <c r="I95" i="72" s="1"/>
  <c r="K95" i="72" s="1"/>
  <c r="G94" i="72"/>
  <c r="I94" i="72" s="1"/>
  <c r="K94" i="72" s="1"/>
  <c r="G93" i="72"/>
  <c r="I93" i="72" s="1"/>
  <c r="G92" i="72"/>
  <c r="I92" i="72" s="1"/>
  <c r="K92" i="72" s="1"/>
  <c r="G91" i="72"/>
  <c r="I91" i="72" s="1"/>
  <c r="I90" i="72"/>
  <c r="K90" i="72" s="1"/>
  <c r="G90" i="72"/>
  <c r="G89" i="72"/>
  <c r="I89" i="72" s="1"/>
  <c r="G88" i="72"/>
  <c r="I88" i="72" s="1"/>
  <c r="K88" i="72" s="1"/>
  <c r="G87" i="72"/>
  <c r="I87" i="72" s="1"/>
  <c r="K87" i="72" s="1"/>
  <c r="G86" i="72"/>
  <c r="I86" i="72" s="1"/>
  <c r="K86" i="72" s="1"/>
  <c r="G85" i="72"/>
  <c r="I85" i="72" s="1"/>
  <c r="K84" i="72"/>
  <c r="G84" i="72"/>
  <c r="I84" i="72" s="1"/>
  <c r="G83" i="72"/>
  <c r="I83" i="72" s="1"/>
  <c r="K83" i="72" s="1"/>
  <c r="G82" i="72"/>
  <c r="I82" i="72" s="1"/>
  <c r="K82" i="72" s="1"/>
  <c r="G81" i="72"/>
  <c r="I81" i="72" s="1"/>
  <c r="G80" i="72"/>
  <c r="I80" i="72" s="1"/>
  <c r="K80" i="72" s="1"/>
  <c r="G79" i="72"/>
  <c r="G78" i="72"/>
  <c r="I78" i="72" s="1"/>
  <c r="K78" i="72" s="1"/>
  <c r="G77" i="72"/>
  <c r="I77" i="72" s="1"/>
  <c r="G76" i="72"/>
  <c r="I76" i="72" s="1"/>
  <c r="K76" i="72" s="1"/>
  <c r="G75" i="72"/>
  <c r="I75" i="72" s="1"/>
  <c r="G74" i="72"/>
  <c r="I74" i="72" s="1"/>
  <c r="K74" i="72" s="1"/>
  <c r="G73" i="72"/>
  <c r="I73" i="72" s="1"/>
  <c r="G72" i="72"/>
  <c r="I72" i="72" s="1"/>
  <c r="K72" i="72" s="1"/>
  <c r="G71" i="72"/>
  <c r="I71" i="72" s="1"/>
  <c r="K71" i="72" s="1"/>
  <c r="G70" i="72"/>
  <c r="I70" i="72" s="1"/>
  <c r="K70" i="72" s="1"/>
  <c r="G69" i="72"/>
  <c r="I69" i="72" s="1"/>
  <c r="G68" i="72"/>
  <c r="I68" i="72" s="1"/>
  <c r="K68" i="72" s="1"/>
  <c r="G67" i="72"/>
  <c r="I67" i="72" s="1"/>
  <c r="K67" i="72" s="1"/>
  <c r="L67" i="72" s="1"/>
  <c r="I66" i="72"/>
  <c r="K66" i="72" s="1"/>
  <c r="G66" i="72"/>
  <c r="G65" i="72"/>
  <c r="I65" i="72" s="1"/>
  <c r="G64" i="72"/>
  <c r="I64" i="72" s="1"/>
  <c r="G63" i="72"/>
  <c r="G62" i="72"/>
  <c r="G61" i="72"/>
  <c r="I61" i="72" s="1"/>
  <c r="G60" i="72"/>
  <c r="I60" i="72" s="1"/>
  <c r="G59" i="72"/>
  <c r="G58" i="72"/>
  <c r="I58" i="72" s="1"/>
  <c r="K58" i="72" s="1"/>
  <c r="G57" i="72"/>
  <c r="I57" i="72" s="1"/>
  <c r="G56" i="72"/>
  <c r="I56" i="72" s="1"/>
  <c r="G55" i="72"/>
  <c r="G54" i="72"/>
  <c r="I54" i="72" s="1"/>
  <c r="K54" i="72" s="1"/>
  <c r="G53" i="72"/>
  <c r="I53" i="72" s="1"/>
  <c r="G52" i="72"/>
  <c r="I52" i="72" s="1"/>
  <c r="G51" i="72"/>
  <c r="G50" i="72"/>
  <c r="I50" i="72" s="1"/>
  <c r="K50" i="72" s="1"/>
  <c r="G49" i="72"/>
  <c r="I49" i="72" s="1"/>
  <c r="G48" i="72"/>
  <c r="I48" i="72" s="1"/>
  <c r="G47" i="72"/>
  <c r="G46" i="72"/>
  <c r="G45" i="72"/>
  <c r="I45" i="72" s="1"/>
  <c r="G44" i="72"/>
  <c r="I44" i="72" s="1"/>
  <c r="G43" i="72"/>
  <c r="G42" i="72"/>
  <c r="I42" i="72" s="1"/>
  <c r="K42" i="72" s="1"/>
  <c r="K41" i="72"/>
  <c r="G41" i="72"/>
  <c r="I41" i="72" s="1"/>
  <c r="G40" i="72"/>
  <c r="I40" i="72" s="1"/>
  <c r="G39" i="72"/>
  <c r="G38" i="72"/>
  <c r="I38" i="72" s="1"/>
  <c r="K38" i="72" s="1"/>
  <c r="G37" i="72"/>
  <c r="I37" i="72" s="1"/>
  <c r="G36" i="72"/>
  <c r="I36" i="72" s="1"/>
  <c r="G35" i="72"/>
  <c r="G34" i="72"/>
  <c r="I34" i="72" s="1"/>
  <c r="K34" i="72" s="1"/>
  <c r="G33" i="72"/>
  <c r="I33" i="72" s="1"/>
  <c r="G32" i="72"/>
  <c r="I32" i="72" s="1"/>
  <c r="G31" i="72"/>
  <c r="G30" i="72"/>
  <c r="G29" i="72"/>
  <c r="I29" i="72" s="1"/>
  <c r="G28" i="72"/>
  <c r="I28" i="72" s="1"/>
  <c r="G27" i="72"/>
  <c r="G26" i="72"/>
  <c r="I26" i="72" s="1"/>
  <c r="K26" i="72" s="1"/>
  <c r="G25" i="72"/>
  <c r="I25" i="72" s="1"/>
  <c r="K25" i="72" s="1"/>
  <c r="G24" i="72"/>
  <c r="I24" i="72" s="1"/>
  <c r="G23" i="72"/>
  <c r="G22" i="72"/>
  <c r="I22" i="72" s="1"/>
  <c r="K22" i="72" s="1"/>
  <c r="G21" i="72"/>
  <c r="I21" i="72" s="1"/>
  <c r="G20" i="72"/>
  <c r="I20" i="72" s="1"/>
  <c r="G19" i="72"/>
  <c r="G18" i="72"/>
  <c r="I18" i="72" s="1"/>
  <c r="K18" i="72" s="1"/>
  <c r="G17" i="72"/>
  <c r="I17" i="72" s="1"/>
  <c r="G16" i="72"/>
  <c r="I16" i="72" s="1"/>
  <c r="G15" i="72"/>
  <c r="G14" i="72"/>
  <c r="I13" i="72"/>
  <c r="G13" i="72"/>
  <c r="G12" i="72"/>
  <c r="I12" i="72" s="1"/>
  <c r="G11" i="72"/>
  <c r="I10" i="72"/>
  <c r="K10" i="72" s="1"/>
  <c r="G10" i="72"/>
  <c r="G9" i="72"/>
  <c r="I9" i="72" s="1"/>
  <c r="G8" i="72"/>
  <c r="I8" i="72" s="1"/>
  <c r="G7" i="72"/>
  <c r="G6" i="72"/>
  <c r="I6" i="72" s="1"/>
  <c r="K6" i="72" s="1"/>
  <c r="G5" i="72"/>
  <c r="I5" i="72" s="1"/>
  <c r="M304" i="46"/>
  <c r="M301" i="46"/>
  <c r="H65" i="10" s="1"/>
  <c r="E301" i="46"/>
  <c r="G300" i="46"/>
  <c r="G299" i="46"/>
  <c r="I298" i="46"/>
  <c r="K298" i="46" s="1"/>
  <c r="G298" i="46"/>
  <c r="G297" i="46"/>
  <c r="G296" i="46"/>
  <c r="I296" i="46" s="1"/>
  <c r="K296" i="46" s="1"/>
  <c r="G295" i="46"/>
  <c r="I295" i="46" s="1"/>
  <c r="K295" i="46" s="1"/>
  <c r="G294" i="46"/>
  <c r="I294" i="46" s="1"/>
  <c r="K294" i="46" s="1"/>
  <c r="G293" i="46"/>
  <c r="I293" i="46" s="1"/>
  <c r="K293" i="46" s="1"/>
  <c r="G292" i="46"/>
  <c r="I292" i="46" s="1"/>
  <c r="K292" i="46" s="1"/>
  <c r="L292" i="46" s="1"/>
  <c r="G291" i="46"/>
  <c r="G290" i="46"/>
  <c r="G289" i="46"/>
  <c r="I289" i="46" s="1"/>
  <c r="K289" i="46" s="1"/>
  <c r="G288" i="46"/>
  <c r="I288" i="46" s="1"/>
  <c r="K288" i="46" s="1"/>
  <c r="L288" i="46" s="1"/>
  <c r="G287" i="46"/>
  <c r="I287" i="46" s="1"/>
  <c r="K287" i="46" s="1"/>
  <c r="G286" i="46"/>
  <c r="G285" i="46"/>
  <c r="I285" i="46" s="1"/>
  <c r="K285" i="46" s="1"/>
  <c r="G284" i="46"/>
  <c r="G283" i="46"/>
  <c r="I283" i="46" s="1"/>
  <c r="K283" i="46" s="1"/>
  <c r="G282" i="46"/>
  <c r="G281" i="46"/>
  <c r="G280" i="46"/>
  <c r="G279" i="46"/>
  <c r="I279" i="46" s="1"/>
  <c r="K279" i="46" s="1"/>
  <c r="G278" i="46"/>
  <c r="I278" i="46" s="1"/>
  <c r="K278" i="46" s="1"/>
  <c r="I277" i="46"/>
  <c r="K277" i="46" s="1"/>
  <c r="G277" i="46"/>
  <c r="G276" i="46"/>
  <c r="I276" i="46" s="1"/>
  <c r="K276" i="46" s="1"/>
  <c r="L276" i="46" s="1"/>
  <c r="G275" i="46"/>
  <c r="G274" i="46"/>
  <c r="G273" i="46"/>
  <c r="I273" i="46" s="1"/>
  <c r="K273" i="46" s="1"/>
  <c r="G272" i="46"/>
  <c r="I272" i="46" s="1"/>
  <c r="K272" i="46" s="1"/>
  <c r="L272" i="46" s="1"/>
  <c r="G271" i="46"/>
  <c r="G270" i="46"/>
  <c r="G269" i="46"/>
  <c r="I269" i="46" s="1"/>
  <c r="K269" i="46" s="1"/>
  <c r="I268" i="46"/>
  <c r="G268" i="46"/>
  <c r="G267" i="46"/>
  <c r="G266" i="46"/>
  <c r="I266" i="46" s="1"/>
  <c r="K266" i="46" s="1"/>
  <c r="G265" i="46"/>
  <c r="I265" i="46" s="1"/>
  <c r="K265" i="46" s="1"/>
  <c r="G264" i="46"/>
  <c r="G263" i="46"/>
  <c r="I263" i="46" s="1"/>
  <c r="K263" i="46" s="1"/>
  <c r="G262" i="46"/>
  <c r="I262" i="46" s="1"/>
  <c r="K262" i="46" s="1"/>
  <c r="G261" i="46"/>
  <c r="I261" i="46" s="1"/>
  <c r="K261" i="46" s="1"/>
  <c r="G260" i="46"/>
  <c r="I260" i="46" s="1"/>
  <c r="K260" i="46" s="1"/>
  <c r="L260" i="46" s="1"/>
  <c r="G259" i="46"/>
  <c r="G258" i="46"/>
  <c r="G257" i="46"/>
  <c r="I257" i="46" s="1"/>
  <c r="K257" i="46" s="1"/>
  <c r="I256" i="46"/>
  <c r="K256" i="46" s="1"/>
  <c r="L256" i="46" s="1"/>
  <c r="G256" i="46"/>
  <c r="G255" i="46"/>
  <c r="G254" i="46"/>
  <c r="G253" i="46"/>
  <c r="I253" i="46" s="1"/>
  <c r="K253" i="46" s="1"/>
  <c r="G252" i="46"/>
  <c r="G251" i="46"/>
  <c r="I251" i="46" s="1"/>
  <c r="K251" i="46" s="1"/>
  <c r="G250" i="46"/>
  <c r="I249" i="46"/>
  <c r="K249" i="46" s="1"/>
  <c r="G249" i="46"/>
  <c r="G248" i="46"/>
  <c r="I248" i="46" s="1"/>
  <c r="K248" i="46" s="1"/>
  <c r="L248" i="46" s="1"/>
  <c r="G247" i="46"/>
  <c r="G246" i="46"/>
  <c r="G245" i="46"/>
  <c r="G244" i="46"/>
  <c r="I244" i="46" s="1"/>
  <c r="G243" i="46"/>
  <c r="G242" i="46"/>
  <c r="G241" i="46"/>
  <c r="G240" i="46"/>
  <c r="I240" i="46" s="1"/>
  <c r="K240" i="46" s="1"/>
  <c r="L240" i="46" s="1"/>
  <c r="G239" i="46"/>
  <c r="G238" i="46"/>
  <c r="G237" i="46"/>
  <c r="G236" i="46"/>
  <c r="I236" i="46" s="1"/>
  <c r="K236" i="46" s="1"/>
  <c r="L236" i="46" s="1"/>
  <c r="G235" i="46"/>
  <c r="G234" i="46"/>
  <c r="G233" i="46"/>
  <c r="G232" i="46"/>
  <c r="I232" i="46" s="1"/>
  <c r="K232" i="46" s="1"/>
  <c r="L232" i="46" s="1"/>
  <c r="G231" i="46"/>
  <c r="G230" i="46"/>
  <c r="G229" i="46"/>
  <c r="L228" i="46"/>
  <c r="G228" i="46"/>
  <c r="I228" i="46" s="1"/>
  <c r="K228" i="46" s="1"/>
  <c r="G227" i="46"/>
  <c r="G226" i="46"/>
  <c r="G225" i="46"/>
  <c r="I224" i="46"/>
  <c r="K224" i="46" s="1"/>
  <c r="L224" i="46" s="1"/>
  <c r="G224" i="46"/>
  <c r="G223" i="46"/>
  <c r="G222" i="46"/>
  <c r="G221" i="46"/>
  <c r="G220" i="46"/>
  <c r="I220" i="46" s="1"/>
  <c r="K220" i="46" s="1"/>
  <c r="L220" i="46" s="1"/>
  <c r="G219" i="46"/>
  <c r="G218" i="46"/>
  <c r="G217" i="46"/>
  <c r="G216" i="46"/>
  <c r="I216" i="46" s="1"/>
  <c r="K216" i="46" s="1"/>
  <c r="G215" i="46"/>
  <c r="I215" i="46" s="1"/>
  <c r="K215" i="46" s="1"/>
  <c r="L215" i="46" s="1"/>
  <c r="L214" i="46"/>
  <c r="G214" i="46"/>
  <c r="I214" i="46" s="1"/>
  <c r="K214" i="46" s="1"/>
  <c r="G213" i="46"/>
  <c r="G212" i="46"/>
  <c r="I212" i="46" s="1"/>
  <c r="K212" i="46" s="1"/>
  <c r="L212" i="46" s="1"/>
  <c r="G211" i="46"/>
  <c r="I211" i="46" s="1"/>
  <c r="K211" i="46" s="1"/>
  <c r="L211" i="46" s="1"/>
  <c r="G210" i="46"/>
  <c r="I210" i="46" s="1"/>
  <c r="K210" i="46" s="1"/>
  <c r="G209" i="46"/>
  <c r="I208" i="46"/>
  <c r="K208" i="46" s="1"/>
  <c r="L208" i="46" s="1"/>
  <c r="G208" i="46"/>
  <c r="G207" i="46"/>
  <c r="I207" i="46" s="1"/>
  <c r="K207" i="46" s="1"/>
  <c r="L207" i="46" s="1"/>
  <c r="G206" i="46"/>
  <c r="I206" i="46" s="1"/>
  <c r="G205" i="46"/>
  <c r="G204" i="46"/>
  <c r="I204" i="46" s="1"/>
  <c r="K204" i="46" s="1"/>
  <c r="G203" i="46"/>
  <c r="G202" i="46"/>
  <c r="I202" i="46" s="1"/>
  <c r="K202" i="46" s="1"/>
  <c r="G201" i="46"/>
  <c r="G200" i="46"/>
  <c r="I200" i="46" s="1"/>
  <c r="K200" i="46" s="1"/>
  <c r="G199" i="46"/>
  <c r="I199" i="46" s="1"/>
  <c r="K199" i="46" s="1"/>
  <c r="L199" i="46" s="1"/>
  <c r="G198" i="46"/>
  <c r="G197" i="46"/>
  <c r="G196" i="46"/>
  <c r="I196" i="46" s="1"/>
  <c r="K196" i="46" s="1"/>
  <c r="L196" i="46" s="1"/>
  <c r="G195" i="46"/>
  <c r="I195" i="46" s="1"/>
  <c r="K195" i="46" s="1"/>
  <c r="L195" i="46" s="1"/>
  <c r="G194" i="46"/>
  <c r="I194" i="46" s="1"/>
  <c r="K194" i="46" s="1"/>
  <c r="G193" i="46"/>
  <c r="G192" i="46"/>
  <c r="I192" i="46" s="1"/>
  <c r="K192" i="46" s="1"/>
  <c r="L192" i="46" s="1"/>
  <c r="G191" i="46"/>
  <c r="I191" i="46" s="1"/>
  <c r="K191" i="46" s="1"/>
  <c r="G190" i="46"/>
  <c r="I190" i="46" s="1"/>
  <c r="G189" i="46"/>
  <c r="I189" i="46" s="1"/>
  <c r="K189" i="46" s="1"/>
  <c r="G188" i="46"/>
  <c r="I188" i="46" s="1"/>
  <c r="K188" i="46" s="1"/>
  <c r="G187" i="46"/>
  <c r="I187" i="46" s="1"/>
  <c r="G186" i="46"/>
  <c r="I186" i="46" s="1"/>
  <c r="G185" i="46"/>
  <c r="I185" i="46" s="1"/>
  <c r="K185" i="46" s="1"/>
  <c r="G184" i="46"/>
  <c r="I184" i="46" s="1"/>
  <c r="K184" i="46" s="1"/>
  <c r="G183" i="46"/>
  <c r="I183" i="46" s="1"/>
  <c r="G182" i="46"/>
  <c r="I182" i="46" s="1"/>
  <c r="G181" i="46"/>
  <c r="I181" i="46" s="1"/>
  <c r="K181" i="46" s="1"/>
  <c r="G180" i="46"/>
  <c r="I180" i="46" s="1"/>
  <c r="K180" i="46" s="1"/>
  <c r="G179" i="46"/>
  <c r="I179" i="46" s="1"/>
  <c r="G178" i="46"/>
  <c r="I178" i="46" s="1"/>
  <c r="G177" i="46"/>
  <c r="G176" i="46"/>
  <c r="G175" i="46"/>
  <c r="I175" i="46" s="1"/>
  <c r="G174" i="46"/>
  <c r="G173" i="46"/>
  <c r="G172" i="46"/>
  <c r="I171" i="46"/>
  <c r="K171" i="46" s="1"/>
  <c r="G171" i="46"/>
  <c r="G170" i="46"/>
  <c r="G169" i="46"/>
  <c r="G168" i="46"/>
  <c r="G167" i="46"/>
  <c r="I167" i="46" s="1"/>
  <c r="K167" i="46" s="1"/>
  <c r="L167" i="46" s="1"/>
  <c r="G166" i="46"/>
  <c r="G165" i="46"/>
  <c r="G164" i="46"/>
  <c r="G163" i="46"/>
  <c r="I163" i="46" s="1"/>
  <c r="K163" i="46" s="1"/>
  <c r="L163" i="46" s="1"/>
  <c r="G162" i="46"/>
  <c r="G161" i="46"/>
  <c r="G160" i="46"/>
  <c r="G159" i="46"/>
  <c r="I159" i="46" s="1"/>
  <c r="K159" i="46" s="1"/>
  <c r="G158" i="46"/>
  <c r="G157" i="46"/>
  <c r="G156" i="46"/>
  <c r="G155" i="46"/>
  <c r="I155" i="46" s="1"/>
  <c r="G154" i="46"/>
  <c r="G153" i="46"/>
  <c r="G152" i="46"/>
  <c r="G151" i="46"/>
  <c r="I151" i="46" s="1"/>
  <c r="K151" i="46" s="1"/>
  <c r="L151" i="46" s="1"/>
  <c r="G150" i="46"/>
  <c r="G149" i="46"/>
  <c r="G148" i="46"/>
  <c r="G147" i="46"/>
  <c r="I147" i="46" s="1"/>
  <c r="K147" i="46" s="1"/>
  <c r="L147" i="46" s="1"/>
  <c r="G146" i="46"/>
  <c r="G145" i="46"/>
  <c r="G144" i="46"/>
  <c r="G143" i="46"/>
  <c r="G142" i="46"/>
  <c r="I142" i="46" s="1"/>
  <c r="K142" i="46" s="1"/>
  <c r="G141" i="46"/>
  <c r="I141" i="46" s="1"/>
  <c r="K141" i="46" s="1"/>
  <c r="G140" i="46"/>
  <c r="I140" i="46" s="1"/>
  <c r="K140" i="46" s="1"/>
  <c r="G139" i="46"/>
  <c r="I139" i="46" s="1"/>
  <c r="K139" i="46" s="1"/>
  <c r="G138" i="46"/>
  <c r="I138" i="46" s="1"/>
  <c r="K138" i="46" s="1"/>
  <c r="G137" i="46"/>
  <c r="I137" i="46" s="1"/>
  <c r="K137" i="46" s="1"/>
  <c r="G136" i="46"/>
  <c r="G135" i="46"/>
  <c r="I135" i="46" s="1"/>
  <c r="K135" i="46" s="1"/>
  <c r="G134" i="46"/>
  <c r="I134" i="46" s="1"/>
  <c r="K134" i="46" s="1"/>
  <c r="G133" i="46"/>
  <c r="I133" i="46" s="1"/>
  <c r="K133" i="46" s="1"/>
  <c r="G132" i="46"/>
  <c r="I132" i="46" s="1"/>
  <c r="K132" i="46" s="1"/>
  <c r="G131" i="46"/>
  <c r="G130" i="46"/>
  <c r="I130" i="46" s="1"/>
  <c r="K130" i="46" s="1"/>
  <c r="G129" i="46"/>
  <c r="I129" i="46" s="1"/>
  <c r="K129" i="46" s="1"/>
  <c r="G128" i="46"/>
  <c r="I128" i="46" s="1"/>
  <c r="K128" i="46" s="1"/>
  <c r="L128" i="46" s="1"/>
  <c r="G127" i="46"/>
  <c r="G126" i="46"/>
  <c r="I126" i="46" s="1"/>
  <c r="K126" i="46" s="1"/>
  <c r="G125" i="46"/>
  <c r="I125" i="46" s="1"/>
  <c r="K125" i="46" s="1"/>
  <c r="G124" i="46"/>
  <c r="I124" i="46" s="1"/>
  <c r="K124" i="46" s="1"/>
  <c r="G123" i="46"/>
  <c r="I123" i="46" s="1"/>
  <c r="K123" i="46" s="1"/>
  <c r="G122" i="46"/>
  <c r="I122" i="46" s="1"/>
  <c r="K122" i="46" s="1"/>
  <c r="I121" i="46"/>
  <c r="K121" i="46" s="1"/>
  <c r="G121" i="46"/>
  <c r="G120" i="46"/>
  <c r="G119" i="46"/>
  <c r="I119" i="46" s="1"/>
  <c r="K119" i="46" s="1"/>
  <c r="G118" i="46"/>
  <c r="I118" i="46" s="1"/>
  <c r="K118" i="46" s="1"/>
  <c r="G117" i="46"/>
  <c r="I117" i="46" s="1"/>
  <c r="K117" i="46" s="1"/>
  <c r="G116" i="46"/>
  <c r="I116" i="46" s="1"/>
  <c r="K116" i="46" s="1"/>
  <c r="G115" i="46"/>
  <c r="G114" i="46"/>
  <c r="I114" i="46" s="1"/>
  <c r="K114" i="46" s="1"/>
  <c r="G113" i="46"/>
  <c r="I113" i="46" s="1"/>
  <c r="K113" i="46" s="1"/>
  <c r="G112" i="46"/>
  <c r="I112" i="46" s="1"/>
  <c r="K112" i="46" s="1"/>
  <c r="L112" i="46" s="1"/>
  <c r="G111" i="46"/>
  <c r="G110" i="46"/>
  <c r="I110" i="46" s="1"/>
  <c r="K110" i="46" s="1"/>
  <c r="G109" i="46"/>
  <c r="I109" i="46" s="1"/>
  <c r="K109" i="46" s="1"/>
  <c r="G108" i="46"/>
  <c r="I108" i="46" s="1"/>
  <c r="K108" i="46" s="1"/>
  <c r="L108" i="46" s="1"/>
  <c r="G107" i="46"/>
  <c r="I107" i="46" s="1"/>
  <c r="K107" i="46" s="1"/>
  <c r="G106" i="46"/>
  <c r="I106" i="46" s="1"/>
  <c r="K106" i="46" s="1"/>
  <c r="G105" i="46"/>
  <c r="I105" i="46" s="1"/>
  <c r="K105" i="46" s="1"/>
  <c r="G104" i="46"/>
  <c r="G103" i="46"/>
  <c r="I103" i="46" s="1"/>
  <c r="K103" i="46" s="1"/>
  <c r="G102" i="46"/>
  <c r="I102" i="46" s="1"/>
  <c r="K102" i="46" s="1"/>
  <c r="G101" i="46"/>
  <c r="I101" i="46" s="1"/>
  <c r="K101" i="46" s="1"/>
  <c r="K100" i="46"/>
  <c r="G100" i="46"/>
  <c r="I100" i="46" s="1"/>
  <c r="G99" i="46"/>
  <c r="G98" i="46"/>
  <c r="I98" i="46" s="1"/>
  <c r="K98" i="46" s="1"/>
  <c r="I97" i="46"/>
  <c r="K97" i="46" s="1"/>
  <c r="G97" i="46"/>
  <c r="G96" i="46"/>
  <c r="I96" i="46" s="1"/>
  <c r="K96" i="46" s="1"/>
  <c r="L96" i="46" s="1"/>
  <c r="G95" i="46"/>
  <c r="G94" i="46"/>
  <c r="I94" i="46" s="1"/>
  <c r="K94" i="46" s="1"/>
  <c r="G93" i="46"/>
  <c r="I93" i="46" s="1"/>
  <c r="K93" i="46" s="1"/>
  <c r="G92" i="46"/>
  <c r="I92" i="46" s="1"/>
  <c r="K92" i="46" s="1"/>
  <c r="L92" i="46" s="1"/>
  <c r="G91" i="46"/>
  <c r="G90" i="46"/>
  <c r="I90" i="46" s="1"/>
  <c r="K90" i="46" s="1"/>
  <c r="G89" i="46"/>
  <c r="I89" i="46" s="1"/>
  <c r="K89" i="46" s="1"/>
  <c r="G88" i="46"/>
  <c r="G87" i="46"/>
  <c r="I87" i="46" s="1"/>
  <c r="K87" i="46" s="1"/>
  <c r="G86" i="46"/>
  <c r="I86" i="46" s="1"/>
  <c r="K86" i="46" s="1"/>
  <c r="G85" i="46"/>
  <c r="I85" i="46" s="1"/>
  <c r="K85" i="46" s="1"/>
  <c r="G84" i="46"/>
  <c r="I84" i="46" s="1"/>
  <c r="K84" i="46" s="1"/>
  <c r="G83" i="46"/>
  <c r="I83" i="46" s="1"/>
  <c r="K83" i="46" s="1"/>
  <c r="G82" i="46"/>
  <c r="I82" i="46" s="1"/>
  <c r="K82" i="46" s="1"/>
  <c r="I81" i="46"/>
  <c r="K81" i="46" s="1"/>
  <c r="G81" i="46"/>
  <c r="G80" i="46"/>
  <c r="I80" i="46" s="1"/>
  <c r="K80" i="46" s="1"/>
  <c r="L80" i="46" s="1"/>
  <c r="G79" i="46"/>
  <c r="G78" i="46"/>
  <c r="I78" i="46" s="1"/>
  <c r="K78" i="46" s="1"/>
  <c r="G77" i="46"/>
  <c r="I77" i="46" s="1"/>
  <c r="K77" i="46" s="1"/>
  <c r="G76" i="46"/>
  <c r="I76" i="46" s="1"/>
  <c r="K76" i="46" s="1"/>
  <c r="L76" i="46" s="1"/>
  <c r="L75" i="46"/>
  <c r="G75" i="46"/>
  <c r="I75" i="46" s="1"/>
  <c r="K75" i="46" s="1"/>
  <c r="G74" i="46"/>
  <c r="I74" i="46" s="1"/>
  <c r="K74" i="46" s="1"/>
  <c r="G73" i="46"/>
  <c r="I73" i="46" s="1"/>
  <c r="K73" i="46" s="1"/>
  <c r="G72" i="46"/>
  <c r="G71" i="46"/>
  <c r="I71" i="46" s="1"/>
  <c r="K71" i="46" s="1"/>
  <c r="G70" i="46"/>
  <c r="G69" i="46"/>
  <c r="I69" i="46" s="1"/>
  <c r="K69" i="46" s="1"/>
  <c r="K68" i="46"/>
  <c r="G68" i="46"/>
  <c r="I68" i="46" s="1"/>
  <c r="G67" i="46"/>
  <c r="G66" i="46"/>
  <c r="I65" i="46"/>
  <c r="K65" i="46" s="1"/>
  <c r="G65" i="46"/>
  <c r="G64" i="46"/>
  <c r="I64" i="46" s="1"/>
  <c r="K64" i="46" s="1"/>
  <c r="L64" i="46" s="1"/>
  <c r="G63" i="46"/>
  <c r="G62" i="46"/>
  <c r="G61" i="46"/>
  <c r="I61" i="46" s="1"/>
  <c r="K61" i="46" s="1"/>
  <c r="G60" i="46"/>
  <c r="I60" i="46" s="1"/>
  <c r="K60" i="46" s="1"/>
  <c r="L60" i="46" s="1"/>
  <c r="L59" i="46"/>
  <c r="G59" i="46"/>
  <c r="I59" i="46" s="1"/>
  <c r="K59" i="46" s="1"/>
  <c r="G58" i="46"/>
  <c r="I58" i="46" s="1"/>
  <c r="K58" i="46" s="1"/>
  <c r="I57" i="46"/>
  <c r="G57" i="46"/>
  <c r="G56" i="46"/>
  <c r="I56" i="46" s="1"/>
  <c r="K56" i="46" s="1"/>
  <c r="I55" i="46"/>
  <c r="K55" i="46" s="1"/>
  <c r="G55" i="46"/>
  <c r="G54" i="46"/>
  <c r="I54" i="46" s="1"/>
  <c r="K54" i="46" s="1"/>
  <c r="I53" i="46"/>
  <c r="G53" i="46"/>
  <c r="G52" i="46"/>
  <c r="I52" i="46" s="1"/>
  <c r="K52" i="46" s="1"/>
  <c r="I51" i="46"/>
  <c r="K51" i="46" s="1"/>
  <c r="G51" i="46"/>
  <c r="G50" i="46"/>
  <c r="I50" i="46" s="1"/>
  <c r="K50" i="46" s="1"/>
  <c r="I49" i="46"/>
  <c r="G49" i="46"/>
  <c r="G48" i="46"/>
  <c r="I48" i="46" s="1"/>
  <c r="K48" i="46" s="1"/>
  <c r="I47" i="46"/>
  <c r="K47" i="46" s="1"/>
  <c r="G47" i="46"/>
  <c r="G46" i="46"/>
  <c r="I46" i="46" s="1"/>
  <c r="K46" i="46" s="1"/>
  <c r="I45" i="46"/>
  <c r="G45" i="46"/>
  <c r="G44" i="46"/>
  <c r="I44" i="46" s="1"/>
  <c r="K44" i="46" s="1"/>
  <c r="I43" i="46"/>
  <c r="K43" i="46" s="1"/>
  <c r="G43" i="46"/>
  <c r="G42" i="46"/>
  <c r="I42" i="46" s="1"/>
  <c r="K42" i="46" s="1"/>
  <c r="I41" i="46"/>
  <c r="G41" i="46"/>
  <c r="G40" i="46"/>
  <c r="I40" i="46" s="1"/>
  <c r="K40" i="46" s="1"/>
  <c r="I39" i="46"/>
  <c r="K39" i="46" s="1"/>
  <c r="G39" i="46"/>
  <c r="G38" i="46"/>
  <c r="G37" i="46"/>
  <c r="G36" i="46"/>
  <c r="G35" i="46"/>
  <c r="I35" i="46" s="1"/>
  <c r="K35" i="46" s="1"/>
  <c r="G34" i="46"/>
  <c r="G33" i="46"/>
  <c r="I33" i="46" s="1"/>
  <c r="K33" i="46" s="1"/>
  <c r="G32" i="46"/>
  <c r="G31" i="46"/>
  <c r="I31" i="46" s="1"/>
  <c r="K31" i="46" s="1"/>
  <c r="G30" i="46"/>
  <c r="G29" i="46"/>
  <c r="G28" i="46"/>
  <c r="G27" i="46"/>
  <c r="I27" i="46" s="1"/>
  <c r="K27" i="46" s="1"/>
  <c r="G26" i="46"/>
  <c r="G25" i="46"/>
  <c r="I25" i="46" s="1"/>
  <c r="K25" i="46" s="1"/>
  <c r="G24" i="46"/>
  <c r="G23" i="46"/>
  <c r="I23" i="46" s="1"/>
  <c r="K23" i="46" s="1"/>
  <c r="G22" i="46"/>
  <c r="G21" i="46"/>
  <c r="G20" i="46"/>
  <c r="G19" i="46"/>
  <c r="I19" i="46" s="1"/>
  <c r="K19" i="46" s="1"/>
  <c r="G18" i="46"/>
  <c r="G17" i="46"/>
  <c r="I17" i="46" s="1"/>
  <c r="K17" i="46" s="1"/>
  <c r="G16" i="46"/>
  <c r="G15" i="46"/>
  <c r="I15" i="46" s="1"/>
  <c r="K15" i="46" s="1"/>
  <c r="G14" i="46"/>
  <c r="G13" i="46"/>
  <c r="G12" i="46"/>
  <c r="I11" i="46"/>
  <c r="K11" i="46" s="1"/>
  <c r="G11" i="46"/>
  <c r="G10" i="46"/>
  <c r="G9" i="46"/>
  <c r="I9" i="46" s="1"/>
  <c r="K9" i="46" s="1"/>
  <c r="G8" i="46"/>
  <c r="G7" i="46"/>
  <c r="I7" i="46" s="1"/>
  <c r="K7" i="46" s="1"/>
  <c r="G6" i="46"/>
  <c r="I6" i="46" s="1"/>
  <c r="K6" i="46" s="1"/>
  <c r="G5" i="46"/>
  <c r="I5" i="46" s="1"/>
  <c r="K5" i="46" s="1"/>
  <c r="M304" i="70"/>
  <c r="M301" i="70"/>
  <c r="H66" i="10" s="1"/>
  <c r="E301" i="70"/>
  <c r="G300" i="70"/>
  <c r="I300" i="70" s="1"/>
  <c r="K300" i="70" s="1"/>
  <c r="L300" i="70" s="1"/>
  <c r="G299" i="70"/>
  <c r="G298" i="70"/>
  <c r="I298" i="70" s="1"/>
  <c r="G297" i="70"/>
  <c r="I297" i="70" s="1"/>
  <c r="K297" i="70" s="1"/>
  <c r="G296" i="70"/>
  <c r="I296" i="70" s="1"/>
  <c r="K296" i="70" s="1"/>
  <c r="L296" i="70" s="1"/>
  <c r="G295" i="70"/>
  <c r="G294" i="70"/>
  <c r="I294" i="70" s="1"/>
  <c r="G293" i="70"/>
  <c r="I293" i="70" s="1"/>
  <c r="K293" i="70" s="1"/>
  <c r="G292" i="70"/>
  <c r="I292" i="70" s="1"/>
  <c r="K292" i="70" s="1"/>
  <c r="L292" i="70" s="1"/>
  <c r="G291" i="70"/>
  <c r="G290" i="70"/>
  <c r="I290" i="70" s="1"/>
  <c r="G289" i="70"/>
  <c r="I289" i="70" s="1"/>
  <c r="K289" i="70" s="1"/>
  <c r="G288" i="70"/>
  <c r="G287" i="70"/>
  <c r="G286" i="70"/>
  <c r="I286" i="70" s="1"/>
  <c r="G285" i="70"/>
  <c r="I285" i="70" s="1"/>
  <c r="K285" i="70" s="1"/>
  <c r="G284" i="70"/>
  <c r="I284" i="70" s="1"/>
  <c r="K284" i="70" s="1"/>
  <c r="L284" i="70" s="1"/>
  <c r="G283" i="70"/>
  <c r="G282" i="70"/>
  <c r="I282" i="70" s="1"/>
  <c r="G281" i="70"/>
  <c r="I281" i="70" s="1"/>
  <c r="K281" i="70" s="1"/>
  <c r="G280" i="70"/>
  <c r="I280" i="70" s="1"/>
  <c r="K280" i="70" s="1"/>
  <c r="L280" i="70" s="1"/>
  <c r="G279" i="70"/>
  <c r="G278" i="70"/>
  <c r="I278" i="70" s="1"/>
  <c r="G277" i="70"/>
  <c r="I277" i="70" s="1"/>
  <c r="K277" i="70" s="1"/>
  <c r="I276" i="70"/>
  <c r="K276" i="70" s="1"/>
  <c r="G276" i="70"/>
  <c r="G275" i="70"/>
  <c r="G274" i="70"/>
  <c r="I274" i="70" s="1"/>
  <c r="G273" i="70"/>
  <c r="I273" i="70" s="1"/>
  <c r="K273" i="70" s="1"/>
  <c r="G272" i="70"/>
  <c r="G271" i="70"/>
  <c r="G270" i="70"/>
  <c r="I270" i="70" s="1"/>
  <c r="G269" i="70"/>
  <c r="I269" i="70" s="1"/>
  <c r="K269" i="70" s="1"/>
  <c r="G268" i="70"/>
  <c r="I268" i="70" s="1"/>
  <c r="K268" i="70" s="1"/>
  <c r="L268" i="70" s="1"/>
  <c r="G267" i="70"/>
  <c r="I266" i="70"/>
  <c r="G266" i="70"/>
  <c r="G265" i="70"/>
  <c r="I265" i="70" s="1"/>
  <c r="K265" i="70" s="1"/>
  <c r="G264" i="70"/>
  <c r="I264" i="70" s="1"/>
  <c r="K264" i="70" s="1"/>
  <c r="L264" i="70" s="1"/>
  <c r="G263" i="70"/>
  <c r="G262" i="70"/>
  <c r="I262" i="70" s="1"/>
  <c r="G261" i="70"/>
  <c r="I261" i="70" s="1"/>
  <c r="K261" i="70" s="1"/>
  <c r="I260" i="70"/>
  <c r="K260" i="70" s="1"/>
  <c r="L260" i="70" s="1"/>
  <c r="G260" i="70"/>
  <c r="G259" i="70"/>
  <c r="G258" i="70"/>
  <c r="I258" i="70" s="1"/>
  <c r="G257" i="70"/>
  <c r="I257" i="70" s="1"/>
  <c r="K257" i="70" s="1"/>
  <c r="G256" i="70"/>
  <c r="I256" i="70" s="1"/>
  <c r="G255" i="70"/>
  <c r="G254" i="70"/>
  <c r="I254" i="70" s="1"/>
  <c r="G253" i="70"/>
  <c r="G252" i="70"/>
  <c r="I252" i="70" s="1"/>
  <c r="K252" i="70" s="1"/>
  <c r="G251" i="70"/>
  <c r="I250" i="70"/>
  <c r="G250" i="70"/>
  <c r="G249" i="70"/>
  <c r="G248" i="70"/>
  <c r="I248" i="70" s="1"/>
  <c r="K248" i="70" s="1"/>
  <c r="G247" i="70"/>
  <c r="G246" i="70"/>
  <c r="G245" i="70"/>
  <c r="G244" i="70"/>
  <c r="I244" i="70" s="1"/>
  <c r="K244" i="70" s="1"/>
  <c r="G243" i="70"/>
  <c r="G242" i="70"/>
  <c r="I242" i="70" s="1"/>
  <c r="K242" i="70" s="1"/>
  <c r="G241" i="70"/>
  <c r="G240" i="70"/>
  <c r="I240" i="70" s="1"/>
  <c r="K240" i="70" s="1"/>
  <c r="G239" i="70"/>
  <c r="G238" i="70"/>
  <c r="I238" i="70" s="1"/>
  <c r="K238" i="70" s="1"/>
  <c r="G237" i="70"/>
  <c r="G236" i="70"/>
  <c r="I236" i="70" s="1"/>
  <c r="K236" i="70" s="1"/>
  <c r="G235" i="70"/>
  <c r="G234" i="70"/>
  <c r="I234" i="70" s="1"/>
  <c r="G233" i="70"/>
  <c r="G232" i="70"/>
  <c r="I232" i="70" s="1"/>
  <c r="K232" i="70" s="1"/>
  <c r="G231" i="70"/>
  <c r="G230" i="70"/>
  <c r="G229" i="70"/>
  <c r="G228" i="70"/>
  <c r="I228" i="70" s="1"/>
  <c r="K228" i="70" s="1"/>
  <c r="G227" i="70"/>
  <c r="G226" i="70"/>
  <c r="I226" i="70" s="1"/>
  <c r="K226" i="70" s="1"/>
  <c r="G225" i="70"/>
  <c r="G224" i="70"/>
  <c r="I224" i="70" s="1"/>
  <c r="K224" i="70" s="1"/>
  <c r="G223" i="70"/>
  <c r="G222" i="70"/>
  <c r="G221" i="70"/>
  <c r="G220" i="70"/>
  <c r="I220" i="70" s="1"/>
  <c r="K220" i="70" s="1"/>
  <c r="L220" i="70" s="1"/>
  <c r="G219" i="70"/>
  <c r="G218" i="70"/>
  <c r="G217" i="70"/>
  <c r="I216" i="70"/>
  <c r="K216" i="70" s="1"/>
  <c r="G216" i="70"/>
  <c r="G215" i="70"/>
  <c r="I215" i="70" s="1"/>
  <c r="K215" i="70" s="1"/>
  <c r="G214" i="70"/>
  <c r="G213" i="70"/>
  <c r="G212" i="70"/>
  <c r="I212" i="70" s="1"/>
  <c r="K212" i="70" s="1"/>
  <c r="G211" i="70"/>
  <c r="I211" i="70" s="1"/>
  <c r="G210" i="70"/>
  <c r="G209" i="70"/>
  <c r="G208" i="70"/>
  <c r="I208" i="70" s="1"/>
  <c r="K208" i="70" s="1"/>
  <c r="K207" i="70"/>
  <c r="G207" i="70"/>
  <c r="I207" i="70" s="1"/>
  <c r="G206" i="70"/>
  <c r="G205" i="70"/>
  <c r="G204" i="70"/>
  <c r="I204" i="70" s="1"/>
  <c r="K204" i="70" s="1"/>
  <c r="G203" i="70"/>
  <c r="I203" i="70" s="1"/>
  <c r="G202" i="70"/>
  <c r="G201" i="70"/>
  <c r="I200" i="70"/>
  <c r="K200" i="70" s="1"/>
  <c r="G200" i="70"/>
  <c r="G199" i="70"/>
  <c r="I199" i="70" s="1"/>
  <c r="K199" i="70" s="1"/>
  <c r="G198" i="70"/>
  <c r="G197" i="70"/>
  <c r="G196" i="70"/>
  <c r="I196" i="70" s="1"/>
  <c r="G195" i="70"/>
  <c r="I195" i="70" s="1"/>
  <c r="K195" i="70" s="1"/>
  <c r="L195" i="70" s="1"/>
  <c r="G194" i="70"/>
  <c r="I194" i="70" s="1"/>
  <c r="G193" i="70"/>
  <c r="G192" i="70"/>
  <c r="G191" i="70"/>
  <c r="I191" i="70" s="1"/>
  <c r="K191" i="70" s="1"/>
  <c r="L191" i="70" s="1"/>
  <c r="G190" i="70"/>
  <c r="I190" i="70" s="1"/>
  <c r="G189" i="70"/>
  <c r="G188" i="70"/>
  <c r="I188" i="70" s="1"/>
  <c r="K188" i="70" s="1"/>
  <c r="L188" i="70" s="1"/>
  <c r="G187" i="70"/>
  <c r="I187" i="70" s="1"/>
  <c r="K187" i="70" s="1"/>
  <c r="L187" i="70" s="1"/>
  <c r="G186" i="70"/>
  <c r="I186" i="70" s="1"/>
  <c r="G185" i="70"/>
  <c r="G184" i="70"/>
  <c r="I184" i="70" s="1"/>
  <c r="K184" i="70" s="1"/>
  <c r="G183" i="70"/>
  <c r="I183" i="70" s="1"/>
  <c r="K183" i="70" s="1"/>
  <c r="L183" i="70" s="1"/>
  <c r="G182" i="70"/>
  <c r="I182" i="70" s="1"/>
  <c r="G181" i="70"/>
  <c r="G180" i="70"/>
  <c r="I180" i="70" s="1"/>
  <c r="G179" i="70"/>
  <c r="I179" i="70" s="1"/>
  <c r="K179" i="70" s="1"/>
  <c r="L179" i="70" s="1"/>
  <c r="G178" i="70"/>
  <c r="I178" i="70" s="1"/>
  <c r="G177" i="70"/>
  <c r="G176" i="70"/>
  <c r="G175" i="70"/>
  <c r="I175" i="70" s="1"/>
  <c r="K175" i="70" s="1"/>
  <c r="L175" i="70" s="1"/>
  <c r="G174" i="70"/>
  <c r="I174" i="70" s="1"/>
  <c r="G173" i="70"/>
  <c r="G172" i="70"/>
  <c r="I172" i="70" s="1"/>
  <c r="K172" i="70" s="1"/>
  <c r="L172" i="70" s="1"/>
  <c r="G171" i="70"/>
  <c r="I171" i="70" s="1"/>
  <c r="K171" i="70" s="1"/>
  <c r="L171" i="70" s="1"/>
  <c r="G170" i="70"/>
  <c r="I170" i="70" s="1"/>
  <c r="G169" i="70"/>
  <c r="G168" i="70"/>
  <c r="I168" i="70" s="1"/>
  <c r="K168" i="70" s="1"/>
  <c r="G167" i="70"/>
  <c r="I167" i="70" s="1"/>
  <c r="K167" i="70" s="1"/>
  <c r="L167" i="70" s="1"/>
  <c r="G166" i="70"/>
  <c r="I166" i="70" s="1"/>
  <c r="G165" i="70"/>
  <c r="I164" i="70"/>
  <c r="K164" i="70" s="1"/>
  <c r="G164" i="70"/>
  <c r="G163" i="70"/>
  <c r="I163" i="70" s="1"/>
  <c r="G162" i="70"/>
  <c r="I162" i="70" s="1"/>
  <c r="K162" i="70" s="1"/>
  <c r="G161" i="70"/>
  <c r="G160" i="70"/>
  <c r="G159" i="70"/>
  <c r="I159" i="70" s="1"/>
  <c r="G158" i="70"/>
  <c r="I158" i="70" s="1"/>
  <c r="K158" i="70" s="1"/>
  <c r="G157" i="70"/>
  <c r="G156" i="70"/>
  <c r="I156" i="70" s="1"/>
  <c r="K156" i="70" s="1"/>
  <c r="G155" i="70"/>
  <c r="I155" i="70" s="1"/>
  <c r="K155" i="70" s="1"/>
  <c r="G154" i="70"/>
  <c r="I154" i="70" s="1"/>
  <c r="K154" i="70" s="1"/>
  <c r="G153" i="70"/>
  <c r="G152" i="70"/>
  <c r="G151" i="70"/>
  <c r="I151" i="70" s="1"/>
  <c r="G150" i="70"/>
  <c r="G149" i="70"/>
  <c r="G148" i="70"/>
  <c r="I148" i="70" s="1"/>
  <c r="K148" i="70" s="1"/>
  <c r="G147" i="70"/>
  <c r="I147" i="70" s="1"/>
  <c r="G146" i="70"/>
  <c r="I146" i="70" s="1"/>
  <c r="K146" i="70" s="1"/>
  <c r="G145" i="70"/>
  <c r="G144" i="70"/>
  <c r="I144" i="70" s="1"/>
  <c r="K144" i="70" s="1"/>
  <c r="G143" i="70"/>
  <c r="I143" i="70" s="1"/>
  <c r="G142" i="70"/>
  <c r="I142" i="70" s="1"/>
  <c r="K142" i="70" s="1"/>
  <c r="G141" i="70"/>
  <c r="G140" i="70"/>
  <c r="G139" i="70"/>
  <c r="I139" i="70" s="1"/>
  <c r="K139" i="70" s="1"/>
  <c r="G138" i="70"/>
  <c r="I138" i="70" s="1"/>
  <c r="K138" i="70" s="1"/>
  <c r="G137" i="70"/>
  <c r="G136" i="70"/>
  <c r="I136" i="70" s="1"/>
  <c r="K136" i="70" s="1"/>
  <c r="G135" i="70"/>
  <c r="I135" i="70" s="1"/>
  <c r="G134" i="70"/>
  <c r="I134" i="70" s="1"/>
  <c r="K134" i="70" s="1"/>
  <c r="L134" i="70" s="1"/>
  <c r="G133" i="70"/>
  <c r="G132" i="70"/>
  <c r="G131" i="70"/>
  <c r="I131" i="70" s="1"/>
  <c r="G130" i="70"/>
  <c r="I130" i="70" s="1"/>
  <c r="K130" i="70" s="1"/>
  <c r="L130" i="70" s="1"/>
  <c r="G129" i="70"/>
  <c r="I129" i="70" s="1"/>
  <c r="K129" i="70" s="1"/>
  <c r="L129" i="70" s="1"/>
  <c r="G128" i="70"/>
  <c r="G127" i="70"/>
  <c r="I127" i="70" s="1"/>
  <c r="G126" i="70"/>
  <c r="I126" i="70" s="1"/>
  <c r="K126" i="70" s="1"/>
  <c r="L126" i="70" s="1"/>
  <c r="G125" i="70"/>
  <c r="G124" i="70"/>
  <c r="G123" i="70"/>
  <c r="I123" i="70" s="1"/>
  <c r="G122" i="70"/>
  <c r="I122" i="70" s="1"/>
  <c r="K122" i="70" s="1"/>
  <c r="L122" i="70" s="1"/>
  <c r="L121" i="70"/>
  <c r="G121" i="70"/>
  <c r="I121" i="70" s="1"/>
  <c r="K121" i="70" s="1"/>
  <c r="G120" i="70"/>
  <c r="G119" i="70"/>
  <c r="I119" i="70" s="1"/>
  <c r="G118" i="70"/>
  <c r="I118" i="70" s="1"/>
  <c r="K118" i="70" s="1"/>
  <c r="L118" i="70" s="1"/>
  <c r="G117" i="70"/>
  <c r="I117" i="70" s="1"/>
  <c r="K117" i="70" s="1"/>
  <c r="L117" i="70" s="1"/>
  <c r="G116" i="70"/>
  <c r="G115" i="70"/>
  <c r="I115" i="70" s="1"/>
  <c r="G114" i="70"/>
  <c r="I114" i="70" s="1"/>
  <c r="K114" i="70" s="1"/>
  <c r="L114" i="70" s="1"/>
  <c r="G113" i="70"/>
  <c r="I113" i="70" s="1"/>
  <c r="K113" i="70" s="1"/>
  <c r="G112" i="70"/>
  <c r="G111" i="70"/>
  <c r="I111" i="70" s="1"/>
  <c r="G110" i="70"/>
  <c r="I110" i="70" s="1"/>
  <c r="K110" i="70" s="1"/>
  <c r="L110" i="70" s="1"/>
  <c r="G109" i="70"/>
  <c r="G108" i="70"/>
  <c r="G107" i="70"/>
  <c r="I107" i="70" s="1"/>
  <c r="G106" i="70"/>
  <c r="I106" i="70" s="1"/>
  <c r="K106" i="70" s="1"/>
  <c r="L106" i="70" s="1"/>
  <c r="G105" i="70"/>
  <c r="I105" i="70" s="1"/>
  <c r="K105" i="70" s="1"/>
  <c r="G104" i="70"/>
  <c r="G103" i="70"/>
  <c r="I103" i="70" s="1"/>
  <c r="G102" i="70"/>
  <c r="I102" i="70" s="1"/>
  <c r="K102" i="70" s="1"/>
  <c r="L102" i="70" s="1"/>
  <c r="G101" i="70"/>
  <c r="G100" i="70"/>
  <c r="G99" i="70"/>
  <c r="I99" i="70" s="1"/>
  <c r="G98" i="70"/>
  <c r="I98" i="70" s="1"/>
  <c r="K98" i="70" s="1"/>
  <c r="L98" i="70" s="1"/>
  <c r="G97" i="70"/>
  <c r="I97" i="70" s="1"/>
  <c r="K97" i="70" s="1"/>
  <c r="L97" i="70" s="1"/>
  <c r="G96" i="70"/>
  <c r="G95" i="70"/>
  <c r="I95" i="70" s="1"/>
  <c r="G94" i="70"/>
  <c r="I94" i="70" s="1"/>
  <c r="K94" i="70" s="1"/>
  <c r="L94" i="70" s="1"/>
  <c r="G93" i="70"/>
  <c r="G92" i="70"/>
  <c r="G91" i="70"/>
  <c r="I91" i="70" s="1"/>
  <c r="G90" i="70"/>
  <c r="I90" i="70" s="1"/>
  <c r="K90" i="70" s="1"/>
  <c r="L90" i="70" s="1"/>
  <c r="L89" i="70"/>
  <c r="G89" i="70"/>
  <c r="I89" i="70" s="1"/>
  <c r="K89" i="70" s="1"/>
  <c r="G88" i="70"/>
  <c r="G87" i="70"/>
  <c r="I87" i="70" s="1"/>
  <c r="G86" i="70"/>
  <c r="I86" i="70" s="1"/>
  <c r="K86" i="70" s="1"/>
  <c r="L86" i="70" s="1"/>
  <c r="G85" i="70"/>
  <c r="I85" i="70" s="1"/>
  <c r="K85" i="70" s="1"/>
  <c r="L85" i="70" s="1"/>
  <c r="G84" i="70"/>
  <c r="G83" i="70"/>
  <c r="I83" i="70" s="1"/>
  <c r="G82" i="70"/>
  <c r="I82" i="70" s="1"/>
  <c r="K82" i="70" s="1"/>
  <c r="L82" i="70" s="1"/>
  <c r="G81" i="70"/>
  <c r="I81" i="70" s="1"/>
  <c r="K81" i="70" s="1"/>
  <c r="G80" i="70"/>
  <c r="G79" i="70"/>
  <c r="I79" i="70" s="1"/>
  <c r="G78" i="70"/>
  <c r="I78" i="70" s="1"/>
  <c r="K78" i="70" s="1"/>
  <c r="L78" i="70" s="1"/>
  <c r="G77" i="70"/>
  <c r="G76" i="70"/>
  <c r="I76" i="70" s="1"/>
  <c r="K76" i="70" s="1"/>
  <c r="G75" i="70"/>
  <c r="I75" i="70" s="1"/>
  <c r="G74" i="70"/>
  <c r="I74" i="70" s="1"/>
  <c r="K74" i="70" s="1"/>
  <c r="G73" i="70"/>
  <c r="I73" i="70" s="1"/>
  <c r="K73" i="70" s="1"/>
  <c r="I72" i="70"/>
  <c r="K72" i="70" s="1"/>
  <c r="G72" i="70"/>
  <c r="G71" i="70"/>
  <c r="I71" i="70" s="1"/>
  <c r="K70" i="70"/>
  <c r="G70" i="70"/>
  <c r="I70" i="70" s="1"/>
  <c r="G69" i="70"/>
  <c r="I69" i="70" s="1"/>
  <c r="K69" i="70" s="1"/>
  <c r="G68" i="70"/>
  <c r="I68" i="70" s="1"/>
  <c r="K68" i="70" s="1"/>
  <c r="G67" i="70"/>
  <c r="I67" i="70" s="1"/>
  <c r="G66" i="70"/>
  <c r="I66" i="70" s="1"/>
  <c r="K66" i="70" s="1"/>
  <c r="G65" i="70"/>
  <c r="I65" i="70" s="1"/>
  <c r="K65" i="70" s="1"/>
  <c r="G64" i="70"/>
  <c r="I64" i="70" s="1"/>
  <c r="K64" i="70" s="1"/>
  <c r="G63" i="70"/>
  <c r="I63" i="70" s="1"/>
  <c r="G62" i="70"/>
  <c r="I62" i="70" s="1"/>
  <c r="K62" i="70" s="1"/>
  <c r="G61" i="70"/>
  <c r="I61" i="70" s="1"/>
  <c r="K61" i="70" s="1"/>
  <c r="G60" i="70"/>
  <c r="I60" i="70" s="1"/>
  <c r="K60" i="70" s="1"/>
  <c r="G59" i="70"/>
  <c r="I59" i="70" s="1"/>
  <c r="G58" i="70"/>
  <c r="I58" i="70" s="1"/>
  <c r="K58" i="70" s="1"/>
  <c r="G57" i="70"/>
  <c r="I57" i="70" s="1"/>
  <c r="K57" i="70" s="1"/>
  <c r="G56" i="70"/>
  <c r="I56" i="70" s="1"/>
  <c r="K56" i="70" s="1"/>
  <c r="G55" i="70"/>
  <c r="I55" i="70" s="1"/>
  <c r="G54" i="70"/>
  <c r="I54" i="70" s="1"/>
  <c r="K54" i="70" s="1"/>
  <c r="G53" i="70"/>
  <c r="I53" i="70" s="1"/>
  <c r="K53" i="70" s="1"/>
  <c r="G52" i="70"/>
  <c r="I52" i="70" s="1"/>
  <c r="K52" i="70" s="1"/>
  <c r="G51" i="70"/>
  <c r="I51" i="70" s="1"/>
  <c r="G50" i="70"/>
  <c r="I50" i="70" s="1"/>
  <c r="K50" i="70" s="1"/>
  <c r="G49" i="70"/>
  <c r="I49" i="70" s="1"/>
  <c r="K49" i="70" s="1"/>
  <c r="G48" i="70"/>
  <c r="I48" i="70" s="1"/>
  <c r="K48" i="70" s="1"/>
  <c r="G47" i="70"/>
  <c r="I47" i="70" s="1"/>
  <c r="G46" i="70"/>
  <c r="I46" i="70" s="1"/>
  <c r="K46" i="70" s="1"/>
  <c r="G45" i="70"/>
  <c r="I45" i="70" s="1"/>
  <c r="K45" i="70" s="1"/>
  <c r="G44" i="70"/>
  <c r="I44" i="70" s="1"/>
  <c r="K44" i="70" s="1"/>
  <c r="G43" i="70"/>
  <c r="I43" i="70" s="1"/>
  <c r="G42" i="70"/>
  <c r="I42" i="70" s="1"/>
  <c r="K42" i="70" s="1"/>
  <c r="G41" i="70"/>
  <c r="I41" i="70" s="1"/>
  <c r="K41" i="70" s="1"/>
  <c r="G40" i="70"/>
  <c r="I40" i="70" s="1"/>
  <c r="K40" i="70" s="1"/>
  <c r="G39" i="70"/>
  <c r="I39" i="70" s="1"/>
  <c r="K39" i="70" s="1"/>
  <c r="G38" i="70"/>
  <c r="G37" i="70"/>
  <c r="I37" i="70" s="1"/>
  <c r="K37" i="70" s="1"/>
  <c r="G36" i="70"/>
  <c r="G35" i="70"/>
  <c r="I35" i="70" s="1"/>
  <c r="K35" i="70" s="1"/>
  <c r="G34" i="70"/>
  <c r="G33" i="70"/>
  <c r="G32" i="70"/>
  <c r="G31" i="70"/>
  <c r="I31" i="70" s="1"/>
  <c r="K31" i="70" s="1"/>
  <c r="G30" i="70"/>
  <c r="G29" i="70"/>
  <c r="I29" i="70" s="1"/>
  <c r="K29" i="70" s="1"/>
  <c r="G28" i="70"/>
  <c r="G27" i="70"/>
  <c r="I27" i="70" s="1"/>
  <c r="K27" i="70" s="1"/>
  <c r="G26" i="70"/>
  <c r="G25" i="70"/>
  <c r="G24" i="70"/>
  <c r="G23" i="70"/>
  <c r="I23" i="70" s="1"/>
  <c r="K23" i="70" s="1"/>
  <c r="G22" i="70"/>
  <c r="G21" i="70"/>
  <c r="I21" i="70" s="1"/>
  <c r="K21" i="70" s="1"/>
  <c r="G20" i="70"/>
  <c r="I19" i="70"/>
  <c r="K19" i="70" s="1"/>
  <c r="G19" i="70"/>
  <c r="G18" i="70"/>
  <c r="G17" i="70"/>
  <c r="G16" i="70"/>
  <c r="G15" i="70"/>
  <c r="I15" i="70" s="1"/>
  <c r="K15" i="70" s="1"/>
  <c r="G14" i="70"/>
  <c r="G13" i="70"/>
  <c r="I13" i="70" s="1"/>
  <c r="K13" i="70" s="1"/>
  <c r="G12" i="70"/>
  <c r="I11" i="70"/>
  <c r="K11" i="70" s="1"/>
  <c r="G11" i="70"/>
  <c r="G10" i="70"/>
  <c r="G9" i="70"/>
  <c r="G8" i="70"/>
  <c r="G7" i="70"/>
  <c r="I7" i="70" s="1"/>
  <c r="K7" i="70" s="1"/>
  <c r="G6" i="70"/>
  <c r="G5" i="70"/>
  <c r="I5" i="70" s="1"/>
  <c r="K5" i="70" s="1"/>
  <c r="M304" i="39"/>
  <c r="M301" i="39"/>
  <c r="H63" i="10" s="1"/>
  <c r="E301" i="39"/>
  <c r="G300" i="39"/>
  <c r="I300" i="39" s="1"/>
  <c r="K300" i="39" s="1"/>
  <c r="L300" i="39" s="1"/>
  <c r="G299" i="39"/>
  <c r="G298" i="39"/>
  <c r="I298" i="39" s="1"/>
  <c r="G297" i="39"/>
  <c r="I297" i="39" s="1"/>
  <c r="K297" i="39" s="1"/>
  <c r="G296" i="39"/>
  <c r="I296" i="39" s="1"/>
  <c r="K296" i="39" s="1"/>
  <c r="L296" i="39" s="1"/>
  <c r="G295" i="39"/>
  <c r="I294" i="39"/>
  <c r="G294" i="39"/>
  <c r="G293" i="39"/>
  <c r="I293" i="39" s="1"/>
  <c r="K293" i="39" s="1"/>
  <c r="G292" i="39"/>
  <c r="I292" i="39" s="1"/>
  <c r="G291" i="39"/>
  <c r="G290" i="39"/>
  <c r="I290" i="39" s="1"/>
  <c r="G289" i="39"/>
  <c r="I289" i="39" s="1"/>
  <c r="K289" i="39" s="1"/>
  <c r="G288" i="39"/>
  <c r="G287" i="39"/>
  <c r="G286" i="39"/>
  <c r="I286" i="39" s="1"/>
  <c r="G285" i="39"/>
  <c r="I285" i="39" s="1"/>
  <c r="K285" i="39" s="1"/>
  <c r="G284" i="39"/>
  <c r="I284" i="39" s="1"/>
  <c r="K284" i="39" s="1"/>
  <c r="L284" i="39" s="1"/>
  <c r="G283" i="39"/>
  <c r="G282" i="39"/>
  <c r="I282" i="39" s="1"/>
  <c r="G281" i="39"/>
  <c r="I281" i="39" s="1"/>
  <c r="K281" i="39" s="1"/>
  <c r="G280" i="39"/>
  <c r="I280" i="39" s="1"/>
  <c r="K280" i="39" s="1"/>
  <c r="L280" i="39" s="1"/>
  <c r="G279" i="39"/>
  <c r="G278" i="39"/>
  <c r="I278" i="39" s="1"/>
  <c r="G277" i="39"/>
  <c r="I277" i="39" s="1"/>
  <c r="K277" i="39" s="1"/>
  <c r="G276" i="39"/>
  <c r="G275" i="39"/>
  <c r="G274" i="39"/>
  <c r="I274" i="39" s="1"/>
  <c r="G273" i="39"/>
  <c r="I273" i="39" s="1"/>
  <c r="K273" i="39" s="1"/>
  <c r="G272" i="39"/>
  <c r="G271" i="39"/>
  <c r="G270" i="39"/>
  <c r="I270" i="39" s="1"/>
  <c r="G269" i="39"/>
  <c r="I269" i="39" s="1"/>
  <c r="K269" i="39" s="1"/>
  <c r="I268" i="39"/>
  <c r="K268" i="39" s="1"/>
  <c r="L268" i="39" s="1"/>
  <c r="G268" i="39"/>
  <c r="G267" i="39"/>
  <c r="G266" i="39"/>
  <c r="I266" i="39" s="1"/>
  <c r="G265" i="39"/>
  <c r="I265" i="39" s="1"/>
  <c r="K265" i="39" s="1"/>
  <c r="G264" i="39"/>
  <c r="I264" i="39" s="1"/>
  <c r="K264" i="39" s="1"/>
  <c r="L264" i="39" s="1"/>
  <c r="G263" i="39"/>
  <c r="G262" i="39"/>
  <c r="I262" i="39" s="1"/>
  <c r="G261" i="39"/>
  <c r="I261" i="39" s="1"/>
  <c r="K261" i="39" s="1"/>
  <c r="G260" i="39"/>
  <c r="G259" i="39"/>
  <c r="G258" i="39"/>
  <c r="I258" i="39" s="1"/>
  <c r="G257" i="39"/>
  <c r="I257" i="39" s="1"/>
  <c r="K257" i="39" s="1"/>
  <c r="G256" i="39"/>
  <c r="G255" i="39"/>
  <c r="G254" i="39"/>
  <c r="I254" i="39" s="1"/>
  <c r="G253" i="39"/>
  <c r="I253" i="39" s="1"/>
  <c r="K253" i="39" s="1"/>
  <c r="G252" i="39"/>
  <c r="I252" i="39" s="1"/>
  <c r="K252" i="39" s="1"/>
  <c r="L252" i="39" s="1"/>
  <c r="G251" i="39"/>
  <c r="G250" i="39"/>
  <c r="I250" i="39" s="1"/>
  <c r="G249" i="39"/>
  <c r="I249" i="39" s="1"/>
  <c r="K249" i="39" s="1"/>
  <c r="G248" i="39"/>
  <c r="I248" i="39" s="1"/>
  <c r="K248" i="39" s="1"/>
  <c r="L248" i="39" s="1"/>
  <c r="G247" i="39"/>
  <c r="G246" i="39"/>
  <c r="I246" i="39" s="1"/>
  <c r="G245" i="39"/>
  <c r="I245" i="39" s="1"/>
  <c r="K245" i="39" s="1"/>
  <c r="G244" i="39"/>
  <c r="G243" i="39"/>
  <c r="G242" i="39"/>
  <c r="I242" i="39" s="1"/>
  <c r="G241" i="39"/>
  <c r="I241" i="39" s="1"/>
  <c r="K241" i="39" s="1"/>
  <c r="G240" i="39"/>
  <c r="I240" i="39" s="1"/>
  <c r="K240" i="39" s="1"/>
  <c r="L240" i="39" s="1"/>
  <c r="G239" i="39"/>
  <c r="G238" i="39"/>
  <c r="I238" i="39" s="1"/>
  <c r="G237" i="39"/>
  <c r="I237" i="39" s="1"/>
  <c r="K237" i="39" s="1"/>
  <c r="I236" i="39"/>
  <c r="K236" i="39" s="1"/>
  <c r="G236" i="39"/>
  <c r="G235" i="39"/>
  <c r="G234" i="39"/>
  <c r="I234" i="39" s="1"/>
  <c r="G233" i="39"/>
  <c r="I233" i="39" s="1"/>
  <c r="K233" i="39" s="1"/>
  <c r="G232" i="39"/>
  <c r="I232" i="39" s="1"/>
  <c r="K232" i="39" s="1"/>
  <c r="L232" i="39" s="1"/>
  <c r="G231" i="39"/>
  <c r="G230" i="39"/>
  <c r="I230" i="39" s="1"/>
  <c r="G229" i="39"/>
  <c r="G228" i="39"/>
  <c r="I228" i="39" s="1"/>
  <c r="G227" i="39"/>
  <c r="G226" i="39"/>
  <c r="I226" i="39" s="1"/>
  <c r="G225" i="39"/>
  <c r="I224" i="39"/>
  <c r="G224" i="39"/>
  <c r="G223" i="39"/>
  <c r="G222" i="39"/>
  <c r="I222" i="39" s="1"/>
  <c r="G221" i="39"/>
  <c r="G220" i="39"/>
  <c r="G219" i="39"/>
  <c r="G218" i="39"/>
  <c r="I218" i="39" s="1"/>
  <c r="K218" i="39" s="1"/>
  <c r="G217" i="39"/>
  <c r="I217" i="39" s="1"/>
  <c r="K217" i="39" s="1"/>
  <c r="G216" i="39"/>
  <c r="I216" i="39" s="1"/>
  <c r="K216" i="39" s="1"/>
  <c r="G215" i="39"/>
  <c r="I215" i="39" s="1"/>
  <c r="K215" i="39" s="1"/>
  <c r="G214" i="39"/>
  <c r="G213" i="39"/>
  <c r="I213" i="39" s="1"/>
  <c r="K213" i="39" s="1"/>
  <c r="G212" i="39"/>
  <c r="I212" i="39" s="1"/>
  <c r="K212" i="39" s="1"/>
  <c r="L212" i="39" s="1"/>
  <c r="G211" i="39"/>
  <c r="I211" i="39" s="1"/>
  <c r="K211" i="39" s="1"/>
  <c r="L211" i="39" s="1"/>
  <c r="G210" i="39"/>
  <c r="G209" i="39"/>
  <c r="I209" i="39" s="1"/>
  <c r="K209" i="39" s="1"/>
  <c r="G208" i="39"/>
  <c r="G207" i="39"/>
  <c r="I207" i="39" s="1"/>
  <c r="K207" i="39" s="1"/>
  <c r="L207" i="39" s="1"/>
  <c r="G206" i="39"/>
  <c r="I206" i="39" s="1"/>
  <c r="K206" i="39" s="1"/>
  <c r="G205" i="39"/>
  <c r="I205" i="39" s="1"/>
  <c r="K205" i="39" s="1"/>
  <c r="I204" i="39"/>
  <c r="G204" i="39"/>
  <c r="G203" i="39"/>
  <c r="G202" i="39"/>
  <c r="I202" i="39" s="1"/>
  <c r="K202" i="39" s="1"/>
  <c r="G201" i="39"/>
  <c r="I201" i="39" s="1"/>
  <c r="K201" i="39" s="1"/>
  <c r="G200" i="39"/>
  <c r="I200" i="39" s="1"/>
  <c r="K200" i="39" s="1"/>
  <c r="G199" i="39"/>
  <c r="I199" i="39" s="1"/>
  <c r="K199" i="39" s="1"/>
  <c r="G198" i="39"/>
  <c r="G197" i="39"/>
  <c r="I197" i="39" s="1"/>
  <c r="K197" i="39" s="1"/>
  <c r="G196" i="39"/>
  <c r="I196" i="39" s="1"/>
  <c r="K196" i="39" s="1"/>
  <c r="L196" i="39" s="1"/>
  <c r="G195" i="39"/>
  <c r="I195" i="39" s="1"/>
  <c r="K195" i="39" s="1"/>
  <c r="L195" i="39" s="1"/>
  <c r="G194" i="39"/>
  <c r="I194" i="39" s="1"/>
  <c r="K194" i="39" s="1"/>
  <c r="G193" i="39"/>
  <c r="I193" i="39" s="1"/>
  <c r="K193" i="39" s="1"/>
  <c r="G192" i="39"/>
  <c r="G191" i="39"/>
  <c r="I191" i="39" s="1"/>
  <c r="K191" i="39" s="1"/>
  <c r="L191" i="39" s="1"/>
  <c r="G190" i="39"/>
  <c r="I190" i="39" s="1"/>
  <c r="K190" i="39" s="1"/>
  <c r="G189" i="39"/>
  <c r="I189" i="39" s="1"/>
  <c r="K189" i="39" s="1"/>
  <c r="G188" i="39"/>
  <c r="I188" i="39" s="1"/>
  <c r="G187" i="39"/>
  <c r="I186" i="39"/>
  <c r="K186" i="39" s="1"/>
  <c r="G186" i="39"/>
  <c r="G185" i="39"/>
  <c r="I185" i="39" s="1"/>
  <c r="K185" i="39" s="1"/>
  <c r="G184" i="39"/>
  <c r="I184" i="39" s="1"/>
  <c r="K184" i="39" s="1"/>
  <c r="K183" i="39"/>
  <c r="G183" i="39"/>
  <c r="I183" i="39" s="1"/>
  <c r="G182" i="39"/>
  <c r="G181" i="39"/>
  <c r="I181" i="39" s="1"/>
  <c r="K181" i="39" s="1"/>
  <c r="I180" i="39"/>
  <c r="K180" i="39" s="1"/>
  <c r="G180" i="39"/>
  <c r="G179" i="39"/>
  <c r="I179" i="39" s="1"/>
  <c r="K179" i="39" s="1"/>
  <c r="L179" i="39" s="1"/>
  <c r="G178" i="39"/>
  <c r="G177" i="39"/>
  <c r="I177" i="39" s="1"/>
  <c r="K177" i="39" s="1"/>
  <c r="G176" i="39"/>
  <c r="G175" i="39"/>
  <c r="I175" i="39" s="1"/>
  <c r="K175" i="39" s="1"/>
  <c r="L175" i="39" s="1"/>
  <c r="G174" i="39"/>
  <c r="I174" i="39" s="1"/>
  <c r="I173" i="39"/>
  <c r="K173" i="39" s="1"/>
  <c r="G173" i="39"/>
  <c r="G172" i="39"/>
  <c r="I172" i="39" s="1"/>
  <c r="G171" i="39"/>
  <c r="G170" i="39"/>
  <c r="I170" i="39" s="1"/>
  <c r="K170" i="39" s="1"/>
  <c r="G169" i="39"/>
  <c r="I169" i="39" s="1"/>
  <c r="K169" i="39" s="1"/>
  <c r="G168" i="39"/>
  <c r="I168" i="39" s="1"/>
  <c r="K168" i="39" s="1"/>
  <c r="G167" i="39"/>
  <c r="I167" i="39" s="1"/>
  <c r="K167" i="39" s="1"/>
  <c r="G166" i="39"/>
  <c r="G165" i="39"/>
  <c r="I165" i="39" s="1"/>
  <c r="K165" i="39" s="1"/>
  <c r="G164" i="39"/>
  <c r="I164" i="39" s="1"/>
  <c r="K164" i="39" s="1"/>
  <c r="L164" i="39" s="1"/>
  <c r="G163" i="39"/>
  <c r="I163" i="39" s="1"/>
  <c r="K163" i="39" s="1"/>
  <c r="G162" i="39"/>
  <c r="G161" i="39"/>
  <c r="I161" i="39" s="1"/>
  <c r="K161" i="39" s="1"/>
  <c r="G160" i="39"/>
  <c r="G159" i="39"/>
  <c r="I159" i="39" s="1"/>
  <c r="K159" i="39" s="1"/>
  <c r="L159" i="39" s="1"/>
  <c r="G158" i="39"/>
  <c r="I158" i="39" s="1"/>
  <c r="K158" i="39" s="1"/>
  <c r="G157" i="39"/>
  <c r="I157" i="39" s="1"/>
  <c r="K157" i="39" s="1"/>
  <c r="G156" i="39"/>
  <c r="I156" i="39" s="1"/>
  <c r="G155" i="39"/>
  <c r="G154" i="39"/>
  <c r="G153" i="39"/>
  <c r="I153" i="39" s="1"/>
  <c r="K153" i="39" s="1"/>
  <c r="G152" i="39"/>
  <c r="I152" i="39" s="1"/>
  <c r="K152" i="39" s="1"/>
  <c r="G151" i="39"/>
  <c r="I151" i="39" s="1"/>
  <c r="K151" i="39" s="1"/>
  <c r="G150" i="39"/>
  <c r="G149" i="39"/>
  <c r="I149" i="39" s="1"/>
  <c r="K149" i="39" s="1"/>
  <c r="G148" i="39"/>
  <c r="I148" i="39" s="1"/>
  <c r="K148" i="39" s="1"/>
  <c r="G147" i="39"/>
  <c r="G146" i="39"/>
  <c r="I145" i="39"/>
  <c r="K145" i="39" s="1"/>
  <c r="G145" i="39"/>
  <c r="G144" i="39"/>
  <c r="G143" i="39"/>
  <c r="I143" i="39" s="1"/>
  <c r="K143" i="39" s="1"/>
  <c r="G142" i="39"/>
  <c r="G141" i="39"/>
  <c r="I141" i="39" s="1"/>
  <c r="K141" i="39" s="1"/>
  <c r="G140" i="39"/>
  <c r="G139" i="39"/>
  <c r="G138" i="39"/>
  <c r="G137" i="39"/>
  <c r="I137" i="39" s="1"/>
  <c r="K137" i="39" s="1"/>
  <c r="G136" i="39"/>
  <c r="I136" i="39" s="1"/>
  <c r="K136" i="39" s="1"/>
  <c r="G135" i="39"/>
  <c r="I135" i="39" s="1"/>
  <c r="K135" i="39" s="1"/>
  <c r="G134" i="39"/>
  <c r="G133" i="39"/>
  <c r="I133" i="39" s="1"/>
  <c r="K133" i="39" s="1"/>
  <c r="G132" i="39"/>
  <c r="I132" i="39" s="1"/>
  <c r="K132" i="39" s="1"/>
  <c r="G131" i="39"/>
  <c r="G130" i="39"/>
  <c r="G129" i="39"/>
  <c r="I129" i="39" s="1"/>
  <c r="K129" i="39" s="1"/>
  <c r="G128" i="39"/>
  <c r="G127" i="39"/>
  <c r="I127" i="39" s="1"/>
  <c r="K127" i="39" s="1"/>
  <c r="G126" i="39"/>
  <c r="I125" i="39"/>
  <c r="K125" i="39" s="1"/>
  <c r="G125" i="39"/>
  <c r="G124" i="39"/>
  <c r="G123" i="39"/>
  <c r="G122" i="39"/>
  <c r="G121" i="39"/>
  <c r="I121" i="39" s="1"/>
  <c r="K121" i="39" s="1"/>
  <c r="G120" i="39"/>
  <c r="I120" i="39" s="1"/>
  <c r="K120" i="39" s="1"/>
  <c r="K119" i="39"/>
  <c r="G119" i="39"/>
  <c r="I119" i="39" s="1"/>
  <c r="G118" i="39"/>
  <c r="G117" i="39"/>
  <c r="I117" i="39" s="1"/>
  <c r="K117" i="39" s="1"/>
  <c r="G116" i="39"/>
  <c r="I116" i="39" s="1"/>
  <c r="K116" i="39" s="1"/>
  <c r="G115" i="39"/>
  <c r="G114" i="39"/>
  <c r="G113" i="39"/>
  <c r="I113" i="39" s="1"/>
  <c r="K113" i="39" s="1"/>
  <c r="G112" i="39"/>
  <c r="I112" i="39" s="1"/>
  <c r="K112" i="39" s="1"/>
  <c r="G111" i="39"/>
  <c r="I111" i="39" s="1"/>
  <c r="K111" i="39" s="1"/>
  <c r="L111" i="39" s="1"/>
  <c r="G110" i="39"/>
  <c r="I110" i="39" s="1"/>
  <c r="K110" i="39" s="1"/>
  <c r="G109" i="39"/>
  <c r="G108" i="39"/>
  <c r="I108" i="39" s="1"/>
  <c r="K108" i="39" s="1"/>
  <c r="G107" i="39"/>
  <c r="I107" i="39" s="1"/>
  <c r="K107" i="39" s="1"/>
  <c r="L107" i="39" s="1"/>
  <c r="G106" i="39"/>
  <c r="I106" i="39" s="1"/>
  <c r="K106" i="39" s="1"/>
  <c r="G105" i="39"/>
  <c r="G104" i="39"/>
  <c r="I104" i="39" s="1"/>
  <c r="K104" i="39" s="1"/>
  <c r="G103" i="39"/>
  <c r="I103" i="39" s="1"/>
  <c r="K103" i="39" s="1"/>
  <c r="G102" i="39"/>
  <c r="G101" i="39"/>
  <c r="I101" i="39" s="1"/>
  <c r="K101" i="39" s="1"/>
  <c r="G100" i="39"/>
  <c r="I100" i="39" s="1"/>
  <c r="K100" i="39" s="1"/>
  <c r="G99" i="39"/>
  <c r="G98" i="39"/>
  <c r="I98" i="39" s="1"/>
  <c r="K98" i="39" s="1"/>
  <c r="G97" i="39"/>
  <c r="I97" i="39" s="1"/>
  <c r="K97" i="39" s="1"/>
  <c r="G96" i="39"/>
  <c r="I96" i="39" s="1"/>
  <c r="K96" i="39" s="1"/>
  <c r="G95" i="39"/>
  <c r="I95" i="39" s="1"/>
  <c r="K95" i="39" s="1"/>
  <c r="L95" i="39" s="1"/>
  <c r="G94" i="39"/>
  <c r="I94" i="39" s="1"/>
  <c r="K94" i="39" s="1"/>
  <c r="G93" i="39"/>
  <c r="G92" i="39"/>
  <c r="I92" i="39" s="1"/>
  <c r="K92" i="39" s="1"/>
  <c r="G91" i="39"/>
  <c r="I91" i="39" s="1"/>
  <c r="K91" i="39" s="1"/>
  <c r="L91" i="39" s="1"/>
  <c r="G90" i="39"/>
  <c r="I90" i="39" s="1"/>
  <c r="K90" i="39" s="1"/>
  <c r="G89" i="39"/>
  <c r="G88" i="39"/>
  <c r="I88" i="39" s="1"/>
  <c r="K88" i="39" s="1"/>
  <c r="G87" i="39"/>
  <c r="I87" i="39" s="1"/>
  <c r="K87" i="39" s="1"/>
  <c r="G86" i="39"/>
  <c r="G85" i="39"/>
  <c r="I85" i="39" s="1"/>
  <c r="K85" i="39" s="1"/>
  <c r="G84" i="39"/>
  <c r="I84" i="39" s="1"/>
  <c r="K84" i="39" s="1"/>
  <c r="G83" i="39"/>
  <c r="G82" i="39"/>
  <c r="I82" i="39" s="1"/>
  <c r="K82" i="39" s="1"/>
  <c r="G81" i="39"/>
  <c r="I81" i="39" s="1"/>
  <c r="K81" i="39" s="1"/>
  <c r="G80" i="39"/>
  <c r="I80" i="39" s="1"/>
  <c r="K80" i="39" s="1"/>
  <c r="G79" i="39"/>
  <c r="I79" i="39" s="1"/>
  <c r="K79" i="39" s="1"/>
  <c r="L79" i="39" s="1"/>
  <c r="G78" i="39"/>
  <c r="I78" i="39" s="1"/>
  <c r="K78" i="39" s="1"/>
  <c r="G77" i="39"/>
  <c r="G76" i="39"/>
  <c r="I76" i="39" s="1"/>
  <c r="K76" i="39" s="1"/>
  <c r="G75" i="39"/>
  <c r="I75" i="39" s="1"/>
  <c r="K75" i="39" s="1"/>
  <c r="L75" i="39" s="1"/>
  <c r="G74" i="39"/>
  <c r="I74" i="39" s="1"/>
  <c r="K74" i="39" s="1"/>
  <c r="G73" i="39"/>
  <c r="G72" i="39"/>
  <c r="I72" i="39" s="1"/>
  <c r="K72" i="39" s="1"/>
  <c r="G71" i="39"/>
  <c r="I71" i="39" s="1"/>
  <c r="K71" i="39" s="1"/>
  <c r="G70" i="39"/>
  <c r="G69" i="39"/>
  <c r="I69" i="39" s="1"/>
  <c r="K69" i="39" s="1"/>
  <c r="G68" i="39"/>
  <c r="I68" i="39" s="1"/>
  <c r="K68" i="39" s="1"/>
  <c r="G67" i="39"/>
  <c r="G66" i="39"/>
  <c r="I66" i="39" s="1"/>
  <c r="K66" i="39" s="1"/>
  <c r="G65" i="39"/>
  <c r="I65" i="39" s="1"/>
  <c r="K65" i="39" s="1"/>
  <c r="I64" i="39"/>
  <c r="K64" i="39" s="1"/>
  <c r="G64" i="39"/>
  <c r="G63" i="39"/>
  <c r="I63" i="39" s="1"/>
  <c r="K63" i="39" s="1"/>
  <c r="L63" i="39" s="1"/>
  <c r="G62" i="39"/>
  <c r="I62" i="39" s="1"/>
  <c r="K62" i="39" s="1"/>
  <c r="G61" i="39"/>
  <c r="G60" i="39"/>
  <c r="I60" i="39" s="1"/>
  <c r="K60" i="39" s="1"/>
  <c r="G59" i="39"/>
  <c r="I59" i="39" s="1"/>
  <c r="K59" i="39" s="1"/>
  <c r="L59" i="39" s="1"/>
  <c r="G58" i="39"/>
  <c r="I58" i="39" s="1"/>
  <c r="K58" i="39" s="1"/>
  <c r="G57" i="39"/>
  <c r="G56" i="39"/>
  <c r="I56" i="39" s="1"/>
  <c r="K56" i="39" s="1"/>
  <c r="G55" i="39"/>
  <c r="I55" i="39" s="1"/>
  <c r="K55" i="39" s="1"/>
  <c r="G54" i="39"/>
  <c r="G53" i="39"/>
  <c r="I53" i="39" s="1"/>
  <c r="K53" i="39" s="1"/>
  <c r="G52" i="39"/>
  <c r="I52" i="39" s="1"/>
  <c r="K52" i="39" s="1"/>
  <c r="G51" i="39"/>
  <c r="I51" i="39" s="1"/>
  <c r="G50" i="39"/>
  <c r="I50" i="39" s="1"/>
  <c r="K50" i="39" s="1"/>
  <c r="G49" i="39"/>
  <c r="G48" i="39"/>
  <c r="I48" i="39" s="1"/>
  <c r="G47" i="39"/>
  <c r="I47" i="39" s="1"/>
  <c r="G46" i="39"/>
  <c r="G45" i="39"/>
  <c r="I45" i="39" s="1"/>
  <c r="K45" i="39" s="1"/>
  <c r="G44" i="39"/>
  <c r="I44" i="39" s="1"/>
  <c r="G43" i="39"/>
  <c r="I43" i="39" s="1"/>
  <c r="G42" i="39"/>
  <c r="G41" i="39"/>
  <c r="G40" i="39"/>
  <c r="I40" i="39" s="1"/>
  <c r="G39" i="39"/>
  <c r="I39" i="39" s="1"/>
  <c r="G38" i="39"/>
  <c r="G37" i="39"/>
  <c r="I37" i="39" s="1"/>
  <c r="K37" i="39" s="1"/>
  <c r="G36" i="39"/>
  <c r="I36" i="39" s="1"/>
  <c r="G35" i="39"/>
  <c r="I35" i="39" s="1"/>
  <c r="G34" i="39"/>
  <c r="G33" i="39"/>
  <c r="G32" i="39"/>
  <c r="I32" i="39" s="1"/>
  <c r="G31" i="39"/>
  <c r="I31" i="39" s="1"/>
  <c r="G30" i="39"/>
  <c r="G29" i="39"/>
  <c r="I29" i="39" s="1"/>
  <c r="K29" i="39" s="1"/>
  <c r="G28" i="39"/>
  <c r="I28" i="39" s="1"/>
  <c r="G27" i="39"/>
  <c r="I27" i="39" s="1"/>
  <c r="G26" i="39"/>
  <c r="G25" i="39"/>
  <c r="I25" i="39" s="1"/>
  <c r="K25" i="39" s="1"/>
  <c r="I24" i="39"/>
  <c r="G24" i="39"/>
  <c r="G23" i="39"/>
  <c r="I23" i="39" s="1"/>
  <c r="G22" i="39"/>
  <c r="I21" i="39"/>
  <c r="K21" i="39" s="1"/>
  <c r="G21" i="39"/>
  <c r="G20" i="39"/>
  <c r="I20" i="39" s="1"/>
  <c r="G19" i="39"/>
  <c r="I19" i="39" s="1"/>
  <c r="G18" i="39"/>
  <c r="G17" i="39"/>
  <c r="G16" i="39"/>
  <c r="I16" i="39" s="1"/>
  <c r="G15" i="39"/>
  <c r="I15" i="39" s="1"/>
  <c r="G14" i="39"/>
  <c r="G13" i="39"/>
  <c r="I13" i="39" s="1"/>
  <c r="K13" i="39" s="1"/>
  <c r="G12" i="39"/>
  <c r="I12" i="39" s="1"/>
  <c r="G11" i="39"/>
  <c r="I11" i="39" s="1"/>
  <c r="G10" i="39"/>
  <c r="G9" i="39"/>
  <c r="I9" i="39" s="1"/>
  <c r="K9" i="39" s="1"/>
  <c r="G8" i="39"/>
  <c r="I8" i="39" s="1"/>
  <c r="G7" i="39"/>
  <c r="I7" i="39" s="1"/>
  <c r="G6" i="39"/>
  <c r="G5" i="39"/>
  <c r="I5" i="39" s="1"/>
  <c r="M304" i="38"/>
  <c r="M301" i="38"/>
  <c r="H62" i="10" s="1"/>
  <c r="J62" i="10" s="1"/>
  <c r="E301" i="38"/>
  <c r="G300" i="38"/>
  <c r="G299" i="38"/>
  <c r="G298" i="38"/>
  <c r="I298" i="38" s="1"/>
  <c r="G297" i="38"/>
  <c r="I297" i="38" s="1"/>
  <c r="K297" i="38" s="1"/>
  <c r="G296" i="38"/>
  <c r="I296" i="38" s="1"/>
  <c r="K296" i="38" s="1"/>
  <c r="L296" i="38" s="1"/>
  <c r="G295" i="38"/>
  <c r="G294" i="38"/>
  <c r="I294" i="38" s="1"/>
  <c r="G293" i="38"/>
  <c r="I293" i="38" s="1"/>
  <c r="K293" i="38" s="1"/>
  <c r="G292" i="38"/>
  <c r="I292" i="38" s="1"/>
  <c r="K292" i="38" s="1"/>
  <c r="G291" i="38"/>
  <c r="G290" i="38"/>
  <c r="I290" i="38" s="1"/>
  <c r="G289" i="38"/>
  <c r="I289" i="38" s="1"/>
  <c r="K289" i="38" s="1"/>
  <c r="G288" i="38"/>
  <c r="I288" i="38" s="1"/>
  <c r="K288" i="38" s="1"/>
  <c r="L288" i="38" s="1"/>
  <c r="G287" i="38"/>
  <c r="G286" i="38"/>
  <c r="I286" i="38" s="1"/>
  <c r="G285" i="38"/>
  <c r="I285" i="38" s="1"/>
  <c r="K285" i="38" s="1"/>
  <c r="G284" i="38"/>
  <c r="G283" i="38"/>
  <c r="G282" i="38"/>
  <c r="I282" i="38" s="1"/>
  <c r="G281" i="38"/>
  <c r="I281" i="38" s="1"/>
  <c r="K281" i="38" s="1"/>
  <c r="G280" i="38"/>
  <c r="I280" i="38" s="1"/>
  <c r="K280" i="38" s="1"/>
  <c r="L280" i="38" s="1"/>
  <c r="G279" i="38"/>
  <c r="G278" i="38"/>
  <c r="I278" i="38" s="1"/>
  <c r="G277" i="38"/>
  <c r="I277" i="38" s="1"/>
  <c r="K277" i="38" s="1"/>
  <c r="G276" i="38"/>
  <c r="I276" i="38" s="1"/>
  <c r="K276" i="38" s="1"/>
  <c r="G275" i="38"/>
  <c r="G274" i="38"/>
  <c r="I274" i="38" s="1"/>
  <c r="G273" i="38"/>
  <c r="I273" i="38" s="1"/>
  <c r="K273" i="38" s="1"/>
  <c r="I272" i="38"/>
  <c r="K272" i="38" s="1"/>
  <c r="L272" i="38" s="1"/>
  <c r="G272" i="38"/>
  <c r="G271" i="38"/>
  <c r="G270" i="38"/>
  <c r="I270" i="38" s="1"/>
  <c r="K269" i="38"/>
  <c r="G269" i="38"/>
  <c r="I269" i="38" s="1"/>
  <c r="G268" i="38"/>
  <c r="G267" i="38"/>
  <c r="G266" i="38"/>
  <c r="I266" i="38" s="1"/>
  <c r="G265" i="38"/>
  <c r="I265" i="38" s="1"/>
  <c r="K265" i="38" s="1"/>
  <c r="G264" i="38"/>
  <c r="I264" i="38" s="1"/>
  <c r="K264" i="38" s="1"/>
  <c r="L264" i="38" s="1"/>
  <c r="G263" i="38"/>
  <c r="G262" i="38"/>
  <c r="I262" i="38" s="1"/>
  <c r="G261" i="38"/>
  <c r="I261" i="38" s="1"/>
  <c r="K261" i="38" s="1"/>
  <c r="G260" i="38"/>
  <c r="I260" i="38" s="1"/>
  <c r="K260" i="38" s="1"/>
  <c r="G259" i="38"/>
  <c r="G258" i="38"/>
  <c r="I258" i="38" s="1"/>
  <c r="G257" i="38"/>
  <c r="I257" i="38" s="1"/>
  <c r="K257" i="38" s="1"/>
  <c r="G256" i="38"/>
  <c r="I256" i="38" s="1"/>
  <c r="K256" i="38" s="1"/>
  <c r="L256" i="38" s="1"/>
  <c r="G255" i="38"/>
  <c r="G254" i="38"/>
  <c r="I254" i="38" s="1"/>
  <c r="G253" i="38"/>
  <c r="I253" i="38" s="1"/>
  <c r="K253" i="38" s="1"/>
  <c r="G252" i="38"/>
  <c r="G251" i="38"/>
  <c r="G250" i="38"/>
  <c r="I250" i="38" s="1"/>
  <c r="G249" i="38"/>
  <c r="I249" i="38" s="1"/>
  <c r="K249" i="38" s="1"/>
  <c r="G248" i="38"/>
  <c r="I248" i="38" s="1"/>
  <c r="K248" i="38" s="1"/>
  <c r="L248" i="38" s="1"/>
  <c r="G247" i="38"/>
  <c r="G246" i="38"/>
  <c r="I246" i="38" s="1"/>
  <c r="G245" i="38"/>
  <c r="G244" i="38"/>
  <c r="G243" i="38"/>
  <c r="G242" i="38"/>
  <c r="G241" i="38"/>
  <c r="G240" i="38"/>
  <c r="G239" i="38"/>
  <c r="G238" i="38"/>
  <c r="G237" i="38"/>
  <c r="G236" i="38"/>
  <c r="G235" i="38"/>
  <c r="G234" i="38"/>
  <c r="G233" i="38"/>
  <c r="G232" i="38"/>
  <c r="G231" i="38"/>
  <c r="G230" i="38"/>
  <c r="G229" i="38"/>
  <c r="G228" i="38"/>
  <c r="G227" i="38"/>
  <c r="G226" i="38"/>
  <c r="G225" i="38"/>
  <c r="G224" i="38"/>
  <c r="G223" i="38"/>
  <c r="G222" i="38"/>
  <c r="G221" i="38"/>
  <c r="G220" i="38"/>
  <c r="I220" i="38" s="1"/>
  <c r="K220" i="38" s="1"/>
  <c r="L220" i="38" s="1"/>
  <c r="G219" i="38"/>
  <c r="I219" i="38" s="1"/>
  <c r="K219" i="38" s="1"/>
  <c r="L219" i="38" s="1"/>
  <c r="G218" i="38"/>
  <c r="I218" i="38" s="1"/>
  <c r="K218" i="38" s="1"/>
  <c r="G217" i="38"/>
  <c r="G216" i="38"/>
  <c r="I216" i="38" s="1"/>
  <c r="G215" i="38"/>
  <c r="I215" i="38" s="1"/>
  <c r="K215" i="38" s="1"/>
  <c r="G214" i="38"/>
  <c r="I214" i="38" s="1"/>
  <c r="G213" i="38"/>
  <c r="I212" i="38"/>
  <c r="G212" i="38"/>
  <c r="G211" i="38"/>
  <c r="G210" i="38"/>
  <c r="I210" i="38" s="1"/>
  <c r="G209" i="38"/>
  <c r="G208" i="38"/>
  <c r="I208" i="38" s="1"/>
  <c r="G207" i="38"/>
  <c r="G206" i="38"/>
  <c r="G205" i="38"/>
  <c r="G204" i="38"/>
  <c r="I204" i="38" s="1"/>
  <c r="G203" i="38"/>
  <c r="G202" i="38"/>
  <c r="G201" i="38"/>
  <c r="G200" i="38"/>
  <c r="I200" i="38" s="1"/>
  <c r="G199" i="38"/>
  <c r="G198" i="38"/>
  <c r="I198" i="38" s="1"/>
  <c r="K198" i="38" s="1"/>
  <c r="G197" i="38"/>
  <c r="G196" i="38"/>
  <c r="I196" i="38" s="1"/>
  <c r="G195" i="38"/>
  <c r="I194" i="38"/>
  <c r="G194" i="38"/>
  <c r="G193" i="38"/>
  <c r="G192" i="38"/>
  <c r="I192" i="38" s="1"/>
  <c r="G191" i="38"/>
  <c r="G190" i="38"/>
  <c r="G189" i="38"/>
  <c r="G188" i="38"/>
  <c r="I188" i="38" s="1"/>
  <c r="G187" i="38"/>
  <c r="G186" i="38"/>
  <c r="G185" i="38"/>
  <c r="G184" i="38"/>
  <c r="I184" i="38" s="1"/>
  <c r="G183" i="38"/>
  <c r="G182" i="38"/>
  <c r="I182" i="38" s="1"/>
  <c r="K182" i="38" s="1"/>
  <c r="G181" i="38"/>
  <c r="G180" i="38"/>
  <c r="I180" i="38" s="1"/>
  <c r="G179" i="38"/>
  <c r="G178" i="38"/>
  <c r="I178" i="38" s="1"/>
  <c r="G177" i="38"/>
  <c r="G176" i="38"/>
  <c r="I176" i="38" s="1"/>
  <c r="G175" i="38"/>
  <c r="G174" i="38"/>
  <c r="G173" i="38"/>
  <c r="G172" i="38"/>
  <c r="G171" i="38"/>
  <c r="I171" i="38" s="1"/>
  <c r="K171" i="38" s="1"/>
  <c r="G170" i="38"/>
  <c r="I170" i="38" s="1"/>
  <c r="K170" i="38" s="1"/>
  <c r="G169" i="38"/>
  <c r="I169" i="38" s="1"/>
  <c r="K169" i="38" s="1"/>
  <c r="L169" i="38" s="1"/>
  <c r="G168" i="38"/>
  <c r="G167" i="38"/>
  <c r="I167" i="38" s="1"/>
  <c r="K167" i="38" s="1"/>
  <c r="G166" i="38"/>
  <c r="I166" i="38" s="1"/>
  <c r="K166" i="38" s="1"/>
  <c r="K165" i="38"/>
  <c r="L165" i="38" s="1"/>
  <c r="G165" i="38"/>
  <c r="I165" i="38" s="1"/>
  <c r="G164" i="38"/>
  <c r="G163" i="38"/>
  <c r="I163" i="38" s="1"/>
  <c r="K163" i="38" s="1"/>
  <c r="K162" i="38"/>
  <c r="G162" i="38"/>
  <c r="I162" i="38" s="1"/>
  <c r="G161" i="38"/>
  <c r="I161" i="38" s="1"/>
  <c r="K161" i="38" s="1"/>
  <c r="L161" i="38" s="1"/>
  <c r="G160" i="38"/>
  <c r="G159" i="38"/>
  <c r="I159" i="38" s="1"/>
  <c r="K159" i="38" s="1"/>
  <c r="G158" i="38"/>
  <c r="I158" i="38" s="1"/>
  <c r="K158" i="38" s="1"/>
  <c r="G157" i="38"/>
  <c r="I157" i="38" s="1"/>
  <c r="K157" i="38" s="1"/>
  <c r="L157" i="38" s="1"/>
  <c r="G156" i="38"/>
  <c r="G155" i="38"/>
  <c r="I155" i="38" s="1"/>
  <c r="K155" i="38" s="1"/>
  <c r="G154" i="38"/>
  <c r="I154" i="38" s="1"/>
  <c r="K154" i="38" s="1"/>
  <c r="G153" i="38"/>
  <c r="I153" i="38" s="1"/>
  <c r="K153" i="38" s="1"/>
  <c r="L153" i="38" s="1"/>
  <c r="G152" i="38"/>
  <c r="G151" i="38"/>
  <c r="I151" i="38" s="1"/>
  <c r="K151" i="38" s="1"/>
  <c r="G150" i="38"/>
  <c r="I150" i="38" s="1"/>
  <c r="K150" i="38" s="1"/>
  <c r="G149" i="38"/>
  <c r="I149" i="38" s="1"/>
  <c r="K149" i="38" s="1"/>
  <c r="L149" i="38" s="1"/>
  <c r="G148" i="38"/>
  <c r="G147" i="38"/>
  <c r="I147" i="38" s="1"/>
  <c r="K147" i="38" s="1"/>
  <c r="G146" i="38"/>
  <c r="I146" i="38" s="1"/>
  <c r="K146" i="38" s="1"/>
  <c r="G145" i="38"/>
  <c r="I145" i="38" s="1"/>
  <c r="K145" i="38" s="1"/>
  <c r="L145" i="38" s="1"/>
  <c r="G144" i="38"/>
  <c r="G143" i="38"/>
  <c r="I143" i="38" s="1"/>
  <c r="K143" i="38" s="1"/>
  <c r="G142" i="38"/>
  <c r="I142" i="38" s="1"/>
  <c r="K142" i="38" s="1"/>
  <c r="G141" i="38"/>
  <c r="I141" i="38" s="1"/>
  <c r="K141" i="38" s="1"/>
  <c r="L141" i="38" s="1"/>
  <c r="G140" i="38"/>
  <c r="G139" i="38"/>
  <c r="I139" i="38" s="1"/>
  <c r="K139" i="38" s="1"/>
  <c r="G138" i="38"/>
  <c r="I138" i="38" s="1"/>
  <c r="K138" i="38" s="1"/>
  <c r="G137" i="38"/>
  <c r="I137" i="38" s="1"/>
  <c r="K137" i="38" s="1"/>
  <c r="L137" i="38" s="1"/>
  <c r="G136" i="38"/>
  <c r="G135" i="38"/>
  <c r="I135" i="38" s="1"/>
  <c r="K135" i="38" s="1"/>
  <c r="G134" i="38"/>
  <c r="I134" i="38" s="1"/>
  <c r="K134" i="38" s="1"/>
  <c r="G133" i="38"/>
  <c r="I133" i="38" s="1"/>
  <c r="K133" i="38" s="1"/>
  <c r="L133" i="38" s="1"/>
  <c r="G132" i="38"/>
  <c r="G131" i="38"/>
  <c r="I131" i="38" s="1"/>
  <c r="K131" i="38" s="1"/>
  <c r="G130" i="38"/>
  <c r="I130" i="38" s="1"/>
  <c r="K130" i="38" s="1"/>
  <c r="G129" i="38"/>
  <c r="I129" i="38" s="1"/>
  <c r="K129" i="38" s="1"/>
  <c r="L129" i="38" s="1"/>
  <c r="G128" i="38"/>
  <c r="G127" i="38"/>
  <c r="I127" i="38" s="1"/>
  <c r="K127" i="38" s="1"/>
  <c r="G126" i="38"/>
  <c r="I126" i="38" s="1"/>
  <c r="K126" i="38" s="1"/>
  <c r="G125" i="38"/>
  <c r="I125" i="38" s="1"/>
  <c r="K125" i="38" s="1"/>
  <c r="L125" i="38" s="1"/>
  <c r="G124" i="38"/>
  <c r="G123" i="38"/>
  <c r="I123" i="38" s="1"/>
  <c r="K123" i="38" s="1"/>
  <c r="G122" i="38"/>
  <c r="I122" i="38" s="1"/>
  <c r="K122" i="38" s="1"/>
  <c r="G121" i="38"/>
  <c r="I121" i="38" s="1"/>
  <c r="K121" i="38" s="1"/>
  <c r="L121" i="38" s="1"/>
  <c r="G120" i="38"/>
  <c r="G119" i="38"/>
  <c r="I119" i="38" s="1"/>
  <c r="K119" i="38" s="1"/>
  <c r="G118" i="38"/>
  <c r="I118" i="38" s="1"/>
  <c r="K118" i="38" s="1"/>
  <c r="G117" i="38"/>
  <c r="I117" i="38" s="1"/>
  <c r="K117" i="38" s="1"/>
  <c r="L117" i="38" s="1"/>
  <c r="G116" i="38"/>
  <c r="G115" i="38"/>
  <c r="I115" i="38" s="1"/>
  <c r="K115" i="38" s="1"/>
  <c r="G114" i="38"/>
  <c r="I114" i="38" s="1"/>
  <c r="K114" i="38" s="1"/>
  <c r="G113" i="38"/>
  <c r="I113" i="38" s="1"/>
  <c r="K113" i="38" s="1"/>
  <c r="L113" i="38" s="1"/>
  <c r="G112" i="38"/>
  <c r="G111" i="38"/>
  <c r="I111" i="38" s="1"/>
  <c r="K111" i="38" s="1"/>
  <c r="G110" i="38"/>
  <c r="I110" i="38" s="1"/>
  <c r="K110" i="38" s="1"/>
  <c r="G109" i="38"/>
  <c r="I109" i="38" s="1"/>
  <c r="K109" i="38" s="1"/>
  <c r="L109" i="38" s="1"/>
  <c r="G108" i="38"/>
  <c r="G107" i="38"/>
  <c r="I107" i="38" s="1"/>
  <c r="K107" i="38" s="1"/>
  <c r="G106" i="38"/>
  <c r="I106" i="38" s="1"/>
  <c r="K106" i="38" s="1"/>
  <c r="G105" i="38"/>
  <c r="I105" i="38" s="1"/>
  <c r="K105" i="38" s="1"/>
  <c r="L105" i="38" s="1"/>
  <c r="G104" i="38"/>
  <c r="G103" i="38"/>
  <c r="I103" i="38" s="1"/>
  <c r="K103" i="38" s="1"/>
  <c r="G102" i="38"/>
  <c r="I102" i="38" s="1"/>
  <c r="K102" i="38" s="1"/>
  <c r="G101" i="38"/>
  <c r="I101" i="38" s="1"/>
  <c r="K101" i="38" s="1"/>
  <c r="L101" i="38" s="1"/>
  <c r="G100" i="38"/>
  <c r="G99" i="38"/>
  <c r="I99" i="38" s="1"/>
  <c r="K99" i="38" s="1"/>
  <c r="G98" i="38"/>
  <c r="I98" i="38" s="1"/>
  <c r="K98" i="38" s="1"/>
  <c r="G97" i="38"/>
  <c r="I97" i="38" s="1"/>
  <c r="K97" i="38" s="1"/>
  <c r="L97" i="38" s="1"/>
  <c r="G96" i="38"/>
  <c r="G95" i="38"/>
  <c r="I95" i="38" s="1"/>
  <c r="K95" i="38" s="1"/>
  <c r="G94" i="38"/>
  <c r="I94" i="38" s="1"/>
  <c r="K94" i="38" s="1"/>
  <c r="G93" i="38"/>
  <c r="I93" i="38" s="1"/>
  <c r="K93" i="38" s="1"/>
  <c r="L93" i="38" s="1"/>
  <c r="G92" i="38"/>
  <c r="G91" i="38"/>
  <c r="I91" i="38" s="1"/>
  <c r="K91" i="38" s="1"/>
  <c r="G90" i="38"/>
  <c r="I90" i="38" s="1"/>
  <c r="K90" i="38" s="1"/>
  <c r="G89" i="38"/>
  <c r="I89" i="38" s="1"/>
  <c r="K89" i="38" s="1"/>
  <c r="L89" i="38" s="1"/>
  <c r="G88" i="38"/>
  <c r="G87" i="38"/>
  <c r="I87" i="38" s="1"/>
  <c r="K87" i="38" s="1"/>
  <c r="G86" i="38"/>
  <c r="I86" i="38" s="1"/>
  <c r="K86" i="38" s="1"/>
  <c r="G85" i="38"/>
  <c r="I85" i="38" s="1"/>
  <c r="K85" i="38" s="1"/>
  <c r="L85" i="38" s="1"/>
  <c r="G84" i="38"/>
  <c r="G83" i="38"/>
  <c r="I83" i="38" s="1"/>
  <c r="K83" i="38" s="1"/>
  <c r="G82" i="38"/>
  <c r="I82" i="38" s="1"/>
  <c r="K82" i="38" s="1"/>
  <c r="G81" i="38"/>
  <c r="I81" i="38" s="1"/>
  <c r="K81" i="38" s="1"/>
  <c r="L81" i="38" s="1"/>
  <c r="G80" i="38"/>
  <c r="G79" i="38"/>
  <c r="I79" i="38" s="1"/>
  <c r="K79" i="38" s="1"/>
  <c r="G78" i="38"/>
  <c r="I78" i="38" s="1"/>
  <c r="K78" i="38" s="1"/>
  <c r="G77" i="38"/>
  <c r="I77" i="38" s="1"/>
  <c r="K77" i="38" s="1"/>
  <c r="L77" i="38" s="1"/>
  <c r="G76" i="38"/>
  <c r="G75" i="38"/>
  <c r="I75" i="38" s="1"/>
  <c r="K75" i="38" s="1"/>
  <c r="G74" i="38"/>
  <c r="I74" i="38" s="1"/>
  <c r="K74" i="38" s="1"/>
  <c r="G73" i="38"/>
  <c r="I73" i="38" s="1"/>
  <c r="K73" i="38" s="1"/>
  <c r="L73" i="38" s="1"/>
  <c r="G72" i="38"/>
  <c r="G71" i="38"/>
  <c r="I71" i="38" s="1"/>
  <c r="K71" i="38" s="1"/>
  <c r="G70" i="38"/>
  <c r="I70" i="38" s="1"/>
  <c r="K70" i="38" s="1"/>
  <c r="G69" i="38"/>
  <c r="I69" i="38" s="1"/>
  <c r="K69" i="38" s="1"/>
  <c r="L69" i="38" s="1"/>
  <c r="G68" i="38"/>
  <c r="I68" i="38" s="1"/>
  <c r="G67" i="38"/>
  <c r="G66" i="38"/>
  <c r="I66" i="38" s="1"/>
  <c r="K66" i="38" s="1"/>
  <c r="G65" i="38"/>
  <c r="I65" i="38" s="1"/>
  <c r="K65" i="38" s="1"/>
  <c r="G64" i="38"/>
  <c r="I64" i="38" s="1"/>
  <c r="G63" i="38"/>
  <c r="G62" i="38"/>
  <c r="G61" i="38"/>
  <c r="I61" i="38" s="1"/>
  <c r="K61" i="38" s="1"/>
  <c r="G60" i="38"/>
  <c r="I60" i="38" s="1"/>
  <c r="G59" i="38"/>
  <c r="G58" i="38"/>
  <c r="I58" i="38" s="1"/>
  <c r="K58" i="38" s="1"/>
  <c r="G57" i="38"/>
  <c r="G56" i="38"/>
  <c r="I56" i="38" s="1"/>
  <c r="K56" i="38" s="1"/>
  <c r="G55" i="38"/>
  <c r="G54" i="38"/>
  <c r="G53" i="38"/>
  <c r="I53" i="38" s="1"/>
  <c r="K53" i="38" s="1"/>
  <c r="G52" i="38"/>
  <c r="I52" i="38" s="1"/>
  <c r="G51" i="38"/>
  <c r="G50" i="38"/>
  <c r="I50" i="38" s="1"/>
  <c r="K50" i="38" s="1"/>
  <c r="G49" i="38"/>
  <c r="I49" i="38" s="1"/>
  <c r="K49" i="38" s="1"/>
  <c r="G48" i="38"/>
  <c r="G47" i="38"/>
  <c r="G46" i="38"/>
  <c r="G45" i="38"/>
  <c r="I45" i="38" s="1"/>
  <c r="K45" i="38" s="1"/>
  <c r="G44" i="38"/>
  <c r="I44" i="38" s="1"/>
  <c r="G43" i="38"/>
  <c r="G42" i="38"/>
  <c r="I42" i="38" s="1"/>
  <c r="K42" i="38" s="1"/>
  <c r="G41" i="38"/>
  <c r="G40" i="38"/>
  <c r="G39" i="38"/>
  <c r="G38" i="38"/>
  <c r="G37" i="38"/>
  <c r="I37" i="38" s="1"/>
  <c r="K37" i="38" s="1"/>
  <c r="I36" i="38"/>
  <c r="G36" i="38"/>
  <c r="G35" i="38"/>
  <c r="G34" i="38"/>
  <c r="I34" i="38" s="1"/>
  <c r="K34" i="38" s="1"/>
  <c r="G33" i="38"/>
  <c r="I33" i="38" s="1"/>
  <c r="K33" i="38" s="1"/>
  <c r="G32" i="38"/>
  <c r="I32" i="38" s="1"/>
  <c r="G31" i="38"/>
  <c r="G30" i="38"/>
  <c r="I29" i="38"/>
  <c r="K29" i="38" s="1"/>
  <c r="G29" i="38"/>
  <c r="G28" i="38"/>
  <c r="I28" i="38" s="1"/>
  <c r="G27" i="38"/>
  <c r="G26" i="38"/>
  <c r="I26" i="38" s="1"/>
  <c r="K26" i="38" s="1"/>
  <c r="G25" i="38"/>
  <c r="G24" i="38"/>
  <c r="G23" i="38"/>
  <c r="G22" i="38"/>
  <c r="G21" i="38"/>
  <c r="I21" i="38" s="1"/>
  <c r="K21" i="38" s="1"/>
  <c r="G20" i="38"/>
  <c r="G19" i="38"/>
  <c r="I19" i="38" s="1"/>
  <c r="K19" i="38" s="1"/>
  <c r="G18" i="38"/>
  <c r="I18" i="38" s="1"/>
  <c r="K18" i="38" s="1"/>
  <c r="G17" i="38"/>
  <c r="G16" i="38"/>
  <c r="I16" i="38" s="1"/>
  <c r="K16" i="38" s="1"/>
  <c r="L16" i="38" s="1"/>
  <c r="G15" i="38"/>
  <c r="I15" i="38" s="1"/>
  <c r="K15" i="38" s="1"/>
  <c r="G14" i="38"/>
  <c r="G13" i="38"/>
  <c r="G12" i="38"/>
  <c r="I12" i="38" s="1"/>
  <c r="G11" i="38"/>
  <c r="I11" i="38" s="1"/>
  <c r="K11" i="38" s="1"/>
  <c r="L11" i="38" s="1"/>
  <c r="G10" i="38"/>
  <c r="I10" i="38" s="1"/>
  <c r="G9" i="38"/>
  <c r="G8" i="38"/>
  <c r="I8" i="38" s="1"/>
  <c r="K8" i="38" s="1"/>
  <c r="G7" i="38"/>
  <c r="I7" i="38" s="1"/>
  <c r="K7" i="38" s="1"/>
  <c r="L7" i="38" s="1"/>
  <c r="G6" i="38"/>
  <c r="I6" i="38" s="1"/>
  <c r="G5" i="38"/>
  <c r="M304" i="35"/>
  <c r="M301" i="35"/>
  <c r="H57" i="10" s="1"/>
  <c r="E301" i="35"/>
  <c r="G300" i="35"/>
  <c r="I300" i="35" s="1"/>
  <c r="K300" i="35" s="1"/>
  <c r="L300" i="35" s="1"/>
  <c r="G299" i="35"/>
  <c r="G298" i="35"/>
  <c r="I298" i="35" s="1"/>
  <c r="G297" i="35"/>
  <c r="I297" i="35" s="1"/>
  <c r="K297" i="35" s="1"/>
  <c r="G296" i="35"/>
  <c r="I296" i="35" s="1"/>
  <c r="K296" i="35" s="1"/>
  <c r="L296" i="35" s="1"/>
  <c r="G295" i="35"/>
  <c r="G294" i="35"/>
  <c r="I294" i="35" s="1"/>
  <c r="G293" i="35"/>
  <c r="I293" i="35" s="1"/>
  <c r="K293" i="35" s="1"/>
  <c r="G292" i="35"/>
  <c r="I292" i="35" s="1"/>
  <c r="K292" i="35" s="1"/>
  <c r="L292" i="35" s="1"/>
  <c r="G291" i="35"/>
  <c r="G290" i="35"/>
  <c r="I290" i="35" s="1"/>
  <c r="G289" i="35"/>
  <c r="I289" i="35" s="1"/>
  <c r="K289" i="35" s="1"/>
  <c r="G288" i="35"/>
  <c r="I288" i="35" s="1"/>
  <c r="G287" i="35"/>
  <c r="G286" i="35"/>
  <c r="I286" i="35" s="1"/>
  <c r="G285" i="35"/>
  <c r="I285" i="35" s="1"/>
  <c r="K285" i="35" s="1"/>
  <c r="I284" i="35"/>
  <c r="K284" i="35" s="1"/>
  <c r="L284" i="35" s="1"/>
  <c r="G284" i="35"/>
  <c r="G283" i="35"/>
  <c r="G282" i="35"/>
  <c r="I282" i="35" s="1"/>
  <c r="G281" i="35"/>
  <c r="I281" i="35" s="1"/>
  <c r="K281" i="35" s="1"/>
  <c r="G280" i="35"/>
  <c r="I280" i="35" s="1"/>
  <c r="K280" i="35" s="1"/>
  <c r="L280" i="35" s="1"/>
  <c r="G279" i="35"/>
  <c r="G278" i="35"/>
  <c r="I278" i="35" s="1"/>
  <c r="G277" i="35"/>
  <c r="I277" i="35" s="1"/>
  <c r="K277" i="35" s="1"/>
  <c r="G276" i="35"/>
  <c r="G275" i="35"/>
  <c r="G274" i="35"/>
  <c r="I274" i="35" s="1"/>
  <c r="G273" i="35"/>
  <c r="I273" i="35" s="1"/>
  <c r="K273" i="35" s="1"/>
  <c r="G272" i="35"/>
  <c r="I272" i="35" s="1"/>
  <c r="K272" i="35" s="1"/>
  <c r="G271" i="35"/>
  <c r="G270" i="35"/>
  <c r="I270" i="35" s="1"/>
  <c r="G269" i="35"/>
  <c r="I269" i="35" s="1"/>
  <c r="K269" i="35" s="1"/>
  <c r="G268" i="35"/>
  <c r="I268" i="35" s="1"/>
  <c r="K268" i="35" s="1"/>
  <c r="L268" i="35" s="1"/>
  <c r="G267" i="35"/>
  <c r="G266" i="35"/>
  <c r="I266" i="35" s="1"/>
  <c r="G265" i="35"/>
  <c r="I265" i="35" s="1"/>
  <c r="K265" i="35" s="1"/>
  <c r="G264" i="35"/>
  <c r="I264" i="35" s="1"/>
  <c r="K264" i="35" s="1"/>
  <c r="L264" i="35" s="1"/>
  <c r="G263" i="35"/>
  <c r="G262" i="35"/>
  <c r="I262" i="35" s="1"/>
  <c r="G261" i="35"/>
  <c r="I261" i="35" s="1"/>
  <c r="K261" i="35" s="1"/>
  <c r="G260" i="35"/>
  <c r="I260" i="35" s="1"/>
  <c r="K260" i="35" s="1"/>
  <c r="L260" i="35" s="1"/>
  <c r="G259" i="35"/>
  <c r="G258" i="35"/>
  <c r="I258" i="35" s="1"/>
  <c r="G257" i="35"/>
  <c r="I257" i="35" s="1"/>
  <c r="K257" i="35" s="1"/>
  <c r="G256" i="35"/>
  <c r="G255" i="35"/>
  <c r="G254" i="35"/>
  <c r="I254" i="35" s="1"/>
  <c r="K254" i="35" s="1"/>
  <c r="G253" i="35"/>
  <c r="G252" i="35"/>
  <c r="I252" i="35" s="1"/>
  <c r="G251" i="35"/>
  <c r="G250" i="35"/>
  <c r="I250" i="35" s="1"/>
  <c r="K250" i="35" s="1"/>
  <c r="G249" i="35"/>
  <c r="G248" i="35"/>
  <c r="I248" i="35" s="1"/>
  <c r="K248" i="35" s="1"/>
  <c r="G247" i="35"/>
  <c r="G246" i="35"/>
  <c r="I246" i="35" s="1"/>
  <c r="K246" i="35" s="1"/>
  <c r="G245" i="35"/>
  <c r="G244" i="35"/>
  <c r="G243" i="35"/>
  <c r="G242" i="35"/>
  <c r="I242" i="35" s="1"/>
  <c r="K242" i="35" s="1"/>
  <c r="G241" i="35"/>
  <c r="I240" i="35"/>
  <c r="K240" i="35" s="1"/>
  <c r="G240" i="35"/>
  <c r="G239" i="35"/>
  <c r="G238" i="35"/>
  <c r="I238" i="35" s="1"/>
  <c r="K238" i="35" s="1"/>
  <c r="G237" i="35"/>
  <c r="G236" i="35"/>
  <c r="I236" i="35" s="1"/>
  <c r="G235" i="35"/>
  <c r="G234" i="35"/>
  <c r="I234" i="35" s="1"/>
  <c r="G233" i="35"/>
  <c r="G232" i="35"/>
  <c r="G231" i="35"/>
  <c r="G230" i="35"/>
  <c r="I230" i="35" s="1"/>
  <c r="G229" i="35"/>
  <c r="G228" i="35"/>
  <c r="I228" i="35" s="1"/>
  <c r="G227" i="35"/>
  <c r="I227" i="35" s="1"/>
  <c r="K227" i="35" s="1"/>
  <c r="L227" i="35" s="1"/>
  <c r="G226" i="35"/>
  <c r="I226" i="35" s="1"/>
  <c r="G225" i="35"/>
  <c r="I225" i="35" s="1"/>
  <c r="K225" i="35" s="1"/>
  <c r="G224" i="35"/>
  <c r="I224" i="35" s="1"/>
  <c r="G223" i="35"/>
  <c r="I223" i="35" s="1"/>
  <c r="K223" i="35" s="1"/>
  <c r="L223" i="35" s="1"/>
  <c r="G222" i="35"/>
  <c r="I222" i="35" s="1"/>
  <c r="G221" i="35"/>
  <c r="I221" i="35" s="1"/>
  <c r="K221" i="35" s="1"/>
  <c r="G220" i="35"/>
  <c r="I220" i="35" s="1"/>
  <c r="G219" i="35"/>
  <c r="I219" i="35" s="1"/>
  <c r="K219" i="35" s="1"/>
  <c r="L219" i="35" s="1"/>
  <c r="G218" i="35"/>
  <c r="I218" i="35" s="1"/>
  <c r="G217" i="35"/>
  <c r="G216" i="35"/>
  <c r="G215" i="35"/>
  <c r="I215" i="35" s="1"/>
  <c r="K215" i="35" s="1"/>
  <c r="G214" i="35"/>
  <c r="I214" i="35" s="1"/>
  <c r="G213" i="35"/>
  <c r="G212" i="35"/>
  <c r="G211" i="35"/>
  <c r="I211" i="35" s="1"/>
  <c r="K211" i="35" s="1"/>
  <c r="G210" i="35"/>
  <c r="I210" i="35" s="1"/>
  <c r="G209" i="35"/>
  <c r="G208" i="35"/>
  <c r="G207" i="35"/>
  <c r="I207" i="35" s="1"/>
  <c r="K207" i="35" s="1"/>
  <c r="G206" i="35"/>
  <c r="I206" i="35" s="1"/>
  <c r="G205" i="35"/>
  <c r="G204" i="35"/>
  <c r="G203" i="35"/>
  <c r="I203" i="35" s="1"/>
  <c r="K203" i="35" s="1"/>
  <c r="G202" i="35"/>
  <c r="I202" i="35" s="1"/>
  <c r="G201" i="35"/>
  <c r="G200" i="35"/>
  <c r="G199" i="35"/>
  <c r="I199" i="35" s="1"/>
  <c r="K199" i="35" s="1"/>
  <c r="G198" i="35"/>
  <c r="I198" i="35" s="1"/>
  <c r="G197" i="35"/>
  <c r="G196" i="35"/>
  <c r="G195" i="35"/>
  <c r="I195" i="35" s="1"/>
  <c r="K195" i="35" s="1"/>
  <c r="G194" i="35"/>
  <c r="I194" i="35" s="1"/>
  <c r="G193" i="35"/>
  <c r="G192" i="35"/>
  <c r="G191" i="35"/>
  <c r="I191" i="35" s="1"/>
  <c r="K191" i="35" s="1"/>
  <c r="G190" i="35"/>
  <c r="I190" i="35" s="1"/>
  <c r="G189" i="35"/>
  <c r="G188" i="35"/>
  <c r="G187" i="35"/>
  <c r="I187" i="35" s="1"/>
  <c r="K187" i="35" s="1"/>
  <c r="G186" i="35"/>
  <c r="I186" i="35" s="1"/>
  <c r="G185" i="35"/>
  <c r="G184" i="35"/>
  <c r="G183" i="35"/>
  <c r="I183" i="35" s="1"/>
  <c r="K183" i="35" s="1"/>
  <c r="G182" i="35"/>
  <c r="I182" i="35" s="1"/>
  <c r="G181" i="35"/>
  <c r="G180" i="35"/>
  <c r="G179" i="35"/>
  <c r="I179" i="35" s="1"/>
  <c r="K179" i="35" s="1"/>
  <c r="G178" i="35"/>
  <c r="I178" i="35" s="1"/>
  <c r="G177" i="35"/>
  <c r="G176" i="35"/>
  <c r="G175" i="35"/>
  <c r="I175" i="35" s="1"/>
  <c r="K175" i="35" s="1"/>
  <c r="G174" i="35"/>
  <c r="I174" i="35" s="1"/>
  <c r="G173" i="35"/>
  <c r="G172" i="35"/>
  <c r="G171" i="35"/>
  <c r="I171" i="35" s="1"/>
  <c r="K171" i="35" s="1"/>
  <c r="G170" i="35"/>
  <c r="I170" i="35" s="1"/>
  <c r="G169" i="35"/>
  <c r="G168" i="35"/>
  <c r="G167" i="35"/>
  <c r="I167" i="35" s="1"/>
  <c r="K167" i="35" s="1"/>
  <c r="G166" i="35"/>
  <c r="I166" i="35" s="1"/>
  <c r="G165" i="35"/>
  <c r="G164" i="35"/>
  <c r="G163" i="35"/>
  <c r="I163" i="35" s="1"/>
  <c r="K163" i="35" s="1"/>
  <c r="G162" i="35"/>
  <c r="I162" i="35" s="1"/>
  <c r="G161" i="35"/>
  <c r="G160" i="35"/>
  <c r="I160" i="35" s="1"/>
  <c r="G159" i="35"/>
  <c r="I159" i="35" s="1"/>
  <c r="K159" i="35" s="1"/>
  <c r="L159" i="35" s="1"/>
  <c r="G158" i="35"/>
  <c r="I158" i="35" s="1"/>
  <c r="K158" i="35" s="1"/>
  <c r="G157" i="35"/>
  <c r="I157" i="35" s="1"/>
  <c r="K157" i="35" s="1"/>
  <c r="G156" i="35"/>
  <c r="I156" i="35" s="1"/>
  <c r="G155" i="35"/>
  <c r="I155" i="35" s="1"/>
  <c r="K155" i="35" s="1"/>
  <c r="L155" i="35" s="1"/>
  <c r="G154" i="35"/>
  <c r="G153" i="35"/>
  <c r="I153" i="35" s="1"/>
  <c r="K153" i="35" s="1"/>
  <c r="G152" i="35"/>
  <c r="I152" i="35" s="1"/>
  <c r="G151" i="35"/>
  <c r="I151" i="35" s="1"/>
  <c r="K151" i="35" s="1"/>
  <c r="L151" i="35" s="1"/>
  <c r="G150" i="35"/>
  <c r="G149" i="35"/>
  <c r="I149" i="35" s="1"/>
  <c r="K149" i="35" s="1"/>
  <c r="G148" i="35"/>
  <c r="I148" i="35" s="1"/>
  <c r="G147" i="35"/>
  <c r="I147" i="35" s="1"/>
  <c r="K147" i="35" s="1"/>
  <c r="L147" i="35" s="1"/>
  <c r="G146" i="35"/>
  <c r="I146" i="35" s="1"/>
  <c r="K146" i="35" s="1"/>
  <c r="G145" i="35"/>
  <c r="I145" i="35" s="1"/>
  <c r="K145" i="35" s="1"/>
  <c r="G144" i="35"/>
  <c r="I144" i="35" s="1"/>
  <c r="G143" i="35"/>
  <c r="I143" i="35" s="1"/>
  <c r="K143" i="35" s="1"/>
  <c r="L143" i="35" s="1"/>
  <c r="G142" i="35"/>
  <c r="I142" i="35" s="1"/>
  <c r="K142" i="35" s="1"/>
  <c r="G141" i="35"/>
  <c r="I141" i="35" s="1"/>
  <c r="K141" i="35" s="1"/>
  <c r="G140" i="35"/>
  <c r="I140" i="35" s="1"/>
  <c r="G139" i="35"/>
  <c r="I139" i="35" s="1"/>
  <c r="G138" i="35"/>
  <c r="G137" i="35"/>
  <c r="I137" i="35" s="1"/>
  <c r="K137" i="35" s="1"/>
  <c r="G136" i="35"/>
  <c r="I136" i="35" s="1"/>
  <c r="G135" i="35"/>
  <c r="I135" i="35" s="1"/>
  <c r="G134" i="35"/>
  <c r="G133" i="35"/>
  <c r="I133" i="35" s="1"/>
  <c r="K133" i="35" s="1"/>
  <c r="G132" i="35"/>
  <c r="I132" i="35" s="1"/>
  <c r="G131" i="35"/>
  <c r="I131" i="35" s="1"/>
  <c r="G130" i="35"/>
  <c r="I130" i="35" s="1"/>
  <c r="K130" i="35" s="1"/>
  <c r="G129" i="35"/>
  <c r="I129" i="35" s="1"/>
  <c r="K129" i="35" s="1"/>
  <c r="G128" i="35"/>
  <c r="I128" i="35" s="1"/>
  <c r="G127" i="35"/>
  <c r="I127" i="35" s="1"/>
  <c r="G126" i="35"/>
  <c r="I126" i="35" s="1"/>
  <c r="K126" i="35" s="1"/>
  <c r="G125" i="35"/>
  <c r="I125" i="35" s="1"/>
  <c r="K125" i="35" s="1"/>
  <c r="G124" i="35"/>
  <c r="I124" i="35" s="1"/>
  <c r="G123" i="35"/>
  <c r="I123" i="35" s="1"/>
  <c r="G122" i="35"/>
  <c r="I122" i="35" s="1"/>
  <c r="K122" i="35" s="1"/>
  <c r="G121" i="35"/>
  <c r="I121" i="35" s="1"/>
  <c r="K121" i="35" s="1"/>
  <c r="G120" i="35"/>
  <c r="I120" i="35" s="1"/>
  <c r="G119" i="35"/>
  <c r="I119" i="35" s="1"/>
  <c r="G118" i="35"/>
  <c r="G117" i="35"/>
  <c r="I117" i="35" s="1"/>
  <c r="K117" i="35" s="1"/>
  <c r="G116" i="35"/>
  <c r="I116" i="35" s="1"/>
  <c r="G115" i="35"/>
  <c r="I115" i="35" s="1"/>
  <c r="G114" i="35"/>
  <c r="I114" i="35" s="1"/>
  <c r="K114" i="35" s="1"/>
  <c r="G113" i="35"/>
  <c r="I113" i="35" s="1"/>
  <c r="K113" i="35" s="1"/>
  <c r="G112" i="35"/>
  <c r="I112" i="35" s="1"/>
  <c r="G111" i="35"/>
  <c r="I111" i="35" s="1"/>
  <c r="G110" i="35"/>
  <c r="I110" i="35" s="1"/>
  <c r="K110" i="35" s="1"/>
  <c r="G109" i="35"/>
  <c r="I109" i="35" s="1"/>
  <c r="K109" i="35" s="1"/>
  <c r="G108" i="35"/>
  <c r="I108" i="35" s="1"/>
  <c r="G107" i="35"/>
  <c r="I107" i="35" s="1"/>
  <c r="G106" i="35"/>
  <c r="I106" i="35" s="1"/>
  <c r="K106" i="35" s="1"/>
  <c r="G105" i="35"/>
  <c r="I105" i="35" s="1"/>
  <c r="K105" i="35" s="1"/>
  <c r="G104" i="35"/>
  <c r="I104" i="35" s="1"/>
  <c r="G103" i="35"/>
  <c r="I103" i="35" s="1"/>
  <c r="G102" i="35"/>
  <c r="G101" i="35"/>
  <c r="I101" i="35" s="1"/>
  <c r="K101" i="35" s="1"/>
  <c r="G100" i="35"/>
  <c r="I100" i="35" s="1"/>
  <c r="G99" i="35"/>
  <c r="I99" i="35" s="1"/>
  <c r="G98" i="35"/>
  <c r="I98" i="35" s="1"/>
  <c r="K98" i="35" s="1"/>
  <c r="G97" i="35"/>
  <c r="I97" i="35" s="1"/>
  <c r="K97" i="35" s="1"/>
  <c r="G96" i="35"/>
  <c r="I96" i="35" s="1"/>
  <c r="G95" i="35"/>
  <c r="I95" i="35" s="1"/>
  <c r="G94" i="35"/>
  <c r="I94" i="35" s="1"/>
  <c r="K94" i="35" s="1"/>
  <c r="G93" i="35"/>
  <c r="I93" i="35" s="1"/>
  <c r="K93" i="35" s="1"/>
  <c r="G92" i="35"/>
  <c r="I92" i="35" s="1"/>
  <c r="G91" i="35"/>
  <c r="I91" i="35" s="1"/>
  <c r="G90" i="35"/>
  <c r="G89" i="35"/>
  <c r="I89" i="35" s="1"/>
  <c r="K89" i="35" s="1"/>
  <c r="I88" i="35"/>
  <c r="G88" i="35"/>
  <c r="G87" i="35"/>
  <c r="G86" i="35"/>
  <c r="I85" i="35"/>
  <c r="K85" i="35" s="1"/>
  <c r="G85" i="35"/>
  <c r="G84" i="35"/>
  <c r="I84" i="35" s="1"/>
  <c r="G83" i="35"/>
  <c r="G82" i="35"/>
  <c r="G81" i="35"/>
  <c r="I81" i="35" s="1"/>
  <c r="K81" i="35" s="1"/>
  <c r="G80" i="35"/>
  <c r="I80" i="35" s="1"/>
  <c r="G79" i="35"/>
  <c r="G78" i="35"/>
  <c r="G77" i="35"/>
  <c r="I77" i="35" s="1"/>
  <c r="K77" i="35" s="1"/>
  <c r="G76" i="35"/>
  <c r="I76" i="35" s="1"/>
  <c r="G75" i="35"/>
  <c r="G74" i="35"/>
  <c r="G73" i="35"/>
  <c r="I73" i="35" s="1"/>
  <c r="K73" i="35" s="1"/>
  <c r="I72" i="35"/>
  <c r="G72" i="35"/>
  <c r="G71" i="35"/>
  <c r="G70" i="35"/>
  <c r="I69" i="35"/>
  <c r="K69" i="35" s="1"/>
  <c r="G69" i="35"/>
  <c r="G68" i="35"/>
  <c r="I68" i="35" s="1"/>
  <c r="G67" i="35"/>
  <c r="G66" i="35"/>
  <c r="G65" i="35"/>
  <c r="I65" i="35" s="1"/>
  <c r="K65" i="35" s="1"/>
  <c r="G64" i="35"/>
  <c r="G63" i="35"/>
  <c r="I63" i="35" s="1"/>
  <c r="K63" i="35" s="1"/>
  <c r="G62" i="35"/>
  <c r="I62" i="35" s="1"/>
  <c r="G61" i="35"/>
  <c r="G60" i="35"/>
  <c r="I60" i="35" s="1"/>
  <c r="K60" i="35" s="1"/>
  <c r="G59" i="35"/>
  <c r="G58" i="35"/>
  <c r="I58" i="35" s="1"/>
  <c r="K58" i="35" s="1"/>
  <c r="G57" i="35"/>
  <c r="G56" i="35"/>
  <c r="G55" i="35"/>
  <c r="I55" i="35" s="1"/>
  <c r="K55" i="35" s="1"/>
  <c r="G54" i="35"/>
  <c r="I54" i="35" s="1"/>
  <c r="K54" i="35" s="1"/>
  <c r="G53" i="35"/>
  <c r="I53" i="35" s="1"/>
  <c r="K53" i="35" s="1"/>
  <c r="L53" i="35" s="1"/>
  <c r="G52" i="35"/>
  <c r="G51" i="35"/>
  <c r="I51" i="35" s="1"/>
  <c r="K51" i="35" s="1"/>
  <c r="G50" i="35"/>
  <c r="G49" i="35"/>
  <c r="I49" i="35" s="1"/>
  <c r="K49" i="35" s="1"/>
  <c r="G48" i="35"/>
  <c r="I48" i="35" s="1"/>
  <c r="G47" i="35"/>
  <c r="I47" i="35" s="1"/>
  <c r="K47" i="35" s="1"/>
  <c r="G46" i="35"/>
  <c r="G45" i="35"/>
  <c r="I45" i="35" s="1"/>
  <c r="K45" i="35" s="1"/>
  <c r="G44" i="35"/>
  <c r="I44" i="35" s="1"/>
  <c r="G43" i="35"/>
  <c r="I43" i="35" s="1"/>
  <c r="K43" i="35" s="1"/>
  <c r="G42" i="35"/>
  <c r="I42" i="35" s="1"/>
  <c r="G41" i="35"/>
  <c r="G40" i="35"/>
  <c r="G39" i="35"/>
  <c r="I39" i="35" s="1"/>
  <c r="K39" i="35" s="1"/>
  <c r="K38" i="35"/>
  <c r="G38" i="35"/>
  <c r="I38" i="35" s="1"/>
  <c r="G37" i="35"/>
  <c r="I37" i="35" s="1"/>
  <c r="K37" i="35" s="1"/>
  <c r="L37" i="35" s="1"/>
  <c r="G36" i="35"/>
  <c r="G35" i="35"/>
  <c r="I35" i="35" s="1"/>
  <c r="K35" i="35" s="1"/>
  <c r="G34" i="35"/>
  <c r="I34" i="35" s="1"/>
  <c r="G33" i="35"/>
  <c r="G32" i="35"/>
  <c r="I32" i="35" s="1"/>
  <c r="G31" i="35"/>
  <c r="I31" i="35" s="1"/>
  <c r="K31" i="35" s="1"/>
  <c r="G30" i="35"/>
  <c r="G29" i="35"/>
  <c r="I29" i="35" s="1"/>
  <c r="K29" i="35" s="1"/>
  <c r="L28" i="35"/>
  <c r="G28" i="35"/>
  <c r="I28" i="35" s="1"/>
  <c r="K28" i="35" s="1"/>
  <c r="G27" i="35"/>
  <c r="I27" i="35" s="1"/>
  <c r="K27" i="35" s="1"/>
  <c r="I26" i="35"/>
  <c r="G26" i="35"/>
  <c r="G25" i="35"/>
  <c r="G24" i="35"/>
  <c r="K23" i="35"/>
  <c r="G23" i="35"/>
  <c r="I23" i="35" s="1"/>
  <c r="G22" i="35"/>
  <c r="I22" i="35" s="1"/>
  <c r="K22" i="35" s="1"/>
  <c r="K21" i="35"/>
  <c r="L21" i="35" s="1"/>
  <c r="G21" i="35"/>
  <c r="I21" i="35" s="1"/>
  <c r="G20" i="35"/>
  <c r="G19" i="35"/>
  <c r="I19" i="35" s="1"/>
  <c r="K19" i="35" s="1"/>
  <c r="L18" i="35"/>
  <c r="G18" i="35"/>
  <c r="I18" i="35" s="1"/>
  <c r="K18" i="35" s="1"/>
  <c r="G17" i="35"/>
  <c r="I16" i="35"/>
  <c r="G16" i="35"/>
  <c r="G15" i="35"/>
  <c r="I15" i="35" s="1"/>
  <c r="K15" i="35" s="1"/>
  <c r="G14" i="35"/>
  <c r="G13" i="35"/>
  <c r="I13" i="35" s="1"/>
  <c r="K13" i="35" s="1"/>
  <c r="G12" i="35"/>
  <c r="G11" i="35"/>
  <c r="I11" i="35" s="1"/>
  <c r="K11" i="35" s="1"/>
  <c r="G10" i="35"/>
  <c r="I10" i="35" s="1"/>
  <c r="G9" i="35"/>
  <c r="G8" i="35"/>
  <c r="G7" i="35"/>
  <c r="I7" i="35" s="1"/>
  <c r="K7" i="35" s="1"/>
  <c r="G6" i="35"/>
  <c r="I6" i="35" s="1"/>
  <c r="G5" i="35"/>
  <c r="M304" i="51"/>
  <c r="M301" i="51"/>
  <c r="H58" i="10" s="1"/>
  <c r="E301" i="51"/>
  <c r="G300" i="51"/>
  <c r="I300" i="51" s="1"/>
  <c r="G299" i="51"/>
  <c r="G298" i="51"/>
  <c r="I298" i="51" s="1"/>
  <c r="K298" i="51" s="1"/>
  <c r="G297" i="51"/>
  <c r="I296" i="51"/>
  <c r="G296" i="51"/>
  <c r="G295" i="51"/>
  <c r="G294" i="51"/>
  <c r="I294" i="51" s="1"/>
  <c r="K294" i="51" s="1"/>
  <c r="G293" i="51"/>
  <c r="G292" i="51"/>
  <c r="I292" i="51" s="1"/>
  <c r="G291" i="51"/>
  <c r="G290" i="51"/>
  <c r="I290" i="51" s="1"/>
  <c r="K290" i="51" s="1"/>
  <c r="G289" i="51"/>
  <c r="G288" i="51"/>
  <c r="I288" i="51" s="1"/>
  <c r="G287" i="51"/>
  <c r="G286" i="51"/>
  <c r="I286" i="51" s="1"/>
  <c r="K286" i="51" s="1"/>
  <c r="G285" i="51"/>
  <c r="G284" i="51"/>
  <c r="I284" i="51" s="1"/>
  <c r="G283" i="51"/>
  <c r="G282" i="51"/>
  <c r="I282" i="51" s="1"/>
  <c r="K282" i="51" s="1"/>
  <c r="G281" i="51"/>
  <c r="G280" i="51"/>
  <c r="I280" i="51" s="1"/>
  <c r="G279" i="51"/>
  <c r="I278" i="51"/>
  <c r="K278" i="51" s="1"/>
  <c r="G278" i="51"/>
  <c r="G277" i="51"/>
  <c r="G276" i="51"/>
  <c r="I276" i="51" s="1"/>
  <c r="G275" i="51"/>
  <c r="G274" i="51"/>
  <c r="I274" i="51" s="1"/>
  <c r="K274" i="51" s="1"/>
  <c r="G273" i="51"/>
  <c r="I273" i="51" s="1"/>
  <c r="K273" i="51" s="1"/>
  <c r="G272" i="51"/>
  <c r="I272" i="51" s="1"/>
  <c r="K272" i="51" s="1"/>
  <c r="L272" i="51" s="1"/>
  <c r="G271" i="51"/>
  <c r="I271" i="51" s="1"/>
  <c r="K271" i="51" s="1"/>
  <c r="L271" i="51" s="1"/>
  <c r="G270" i="51"/>
  <c r="I270" i="51" s="1"/>
  <c r="K270" i="51" s="1"/>
  <c r="I269" i="51"/>
  <c r="K269" i="51" s="1"/>
  <c r="G269" i="51"/>
  <c r="G268" i="51"/>
  <c r="I268" i="51" s="1"/>
  <c r="K268" i="51" s="1"/>
  <c r="L268" i="51" s="1"/>
  <c r="G267" i="51"/>
  <c r="I267" i="51" s="1"/>
  <c r="K267" i="51" s="1"/>
  <c r="L267" i="51" s="1"/>
  <c r="G266" i="51"/>
  <c r="I266" i="51" s="1"/>
  <c r="K266" i="51" s="1"/>
  <c r="I265" i="51"/>
  <c r="K265" i="51" s="1"/>
  <c r="G265" i="51"/>
  <c r="G264" i="51"/>
  <c r="I264" i="51" s="1"/>
  <c r="K264" i="51" s="1"/>
  <c r="L264" i="51" s="1"/>
  <c r="G263" i="51"/>
  <c r="I263" i="51" s="1"/>
  <c r="K263" i="51" s="1"/>
  <c r="L263" i="51" s="1"/>
  <c r="G262" i="51"/>
  <c r="I262" i="51" s="1"/>
  <c r="K262" i="51" s="1"/>
  <c r="G261" i="51"/>
  <c r="I261" i="51" s="1"/>
  <c r="K261" i="51" s="1"/>
  <c r="G260" i="51"/>
  <c r="I260" i="51" s="1"/>
  <c r="K260" i="51" s="1"/>
  <c r="L260" i="51" s="1"/>
  <c r="G259" i="51"/>
  <c r="I259" i="51" s="1"/>
  <c r="K259" i="51" s="1"/>
  <c r="L259" i="51" s="1"/>
  <c r="G258" i="51"/>
  <c r="I258" i="51" s="1"/>
  <c r="K258" i="51" s="1"/>
  <c r="G257" i="51"/>
  <c r="I257" i="51" s="1"/>
  <c r="K257" i="51" s="1"/>
  <c r="G256" i="51"/>
  <c r="I256" i="51" s="1"/>
  <c r="G255" i="51"/>
  <c r="I255" i="51" s="1"/>
  <c r="K255" i="51" s="1"/>
  <c r="L255" i="51" s="1"/>
  <c r="G254" i="51"/>
  <c r="I254" i="51" s="1"/>
  <c r="I253" i="51"/>
  <c r="K253" i="51" s="1"/>
  <c r="G253" i="51"/>
  <c r="G252" i="51"/>
  <c r="I252" i="51" s="1"/>
  <c r="G251" i="51"/>
  <c r="I251" i="51" s="1"/>
  <c r="K251" i="51" s="1"/>
  <c r="L251" i="51" s="1"/>
  <c r="G250" i="51"/>
  <c r="I250" i="51" s="1"/>
  <c r="I249" i="51"/>
  <c r="K249" i="51" s="1"/>
  <c r="G249" i="51"/>
  <c r="G248" i="51"/>
  <c r="I248" i="51" s="1"/>
  <c r="G247" i="51"/>
  <c r="I247" i="51" s="1"/>
  <c r="K247" i="51" s="1"/>
  <c r="L247" i="51" s="1"/>
  <c r="G246" i="51"/>
  <c r="I246" i="51" s="1"/>
  <c r="G245" i="51"/>
  <c r="I245" i="51" s="1"/>
  <c r="K245" i="51" s="1"/>
  <c r="G244" i="51"/>
  <c r="I244" i="51" s="1"/>
  <c r="G243" i="51"/>
  <c r="I243" i="51" s="1"/>
  <c r="K243" i="51" s="1"/>
  <c r="L243" i="51" s="1"/>
  <c r="G242" i="51"/>
  <c r="I242" i="51" s="1"/>
  <c r="G241" i="51"/>
  <c r="I241" i="51" s="1"/>
  <c r="K241" i="51" s="1"/>
  <c r="G240" i="51"/>
  <c r="I240" i="51" s="1"/>
  <c r="G239" i="51"/>
  <c r="I239" i="51" s="1"/>
  <c r="K239" i="51" s="1"/>
  <c r="L239" i="51" s="1"/>
  <c r="G238" i="51"/>
  <c r="I238" i="51" s="1"/>
  <c r="I237" i="51"/>
  <c r="K237" i="51" s="1"/>
  <c r="G237" i="51"/>
  <c r="G236" i="51"/>
  <c r="I236" i="51" s="1"/>
  <c r="G235" i="51"/>
  <c r="I235" i="51" s="1"/>
  <c r="K235" i="51" s="1"/>
  <c r="L235" i="51" s="1"/>
  <c r="G234" i="51"/>
  <c r="I234" i="51" s="1"/>
  <c r="I233" i="51"/>
  <c r="K233" i="51" s="1"/>
  <c r="G233" i="51"/>
  <c r="G232" i="51"/>
  <c r="I232" i="51" s="1"/>
  <c r="G231" i="51"/>
  <c r="I231" i="51" s="1"/>
  <c r="K231" i="51" s="1"/>
  <c r="L231" i="51" s="1"/>
  <c r="G230" i="51"/>
  <c r="I230" i="51" s="1"/>
  <c r="G229" i="51"/>
  <c r="I229" i="51" s="1"/>
  <c r="K229" i="51" s="1"/>
  <c r="G228" i="51"/>
  <c r="I228" i="51" s="1"/>
  <c r="G227" i="51"/>
  <c r="I227" i="51" s="1"/>
  <c r="K227" i="51" s="1"/>
  <c r="L227" i="51" s="1"/>
  <c r="G226" i="51"/>
  <c r="I226" i="51" s="1"/>
  <c r="G225" i="51"/>
  <c r="I225" i="51" s="1"/>
  <c r="K225" i="51" s="1"/>
  <c r="G224" i="51"/>
  <c r="I224" i="51" s="1"/>
  <c r="G223" i="51"/>
  <c r="I223" i="51" s="1"/>
  <c r="K223" i="51" s="1"/>
  <c r="L223" i="51" s="1"/>
  <c r="G222" i="51"/>
  <c r="I222" i="51" s="1"/>
  <c r="I221" i="51"/>
  <c r="K221" i="51" s="1"/>
  <c r="G221" i="51"/>
  <c r="G220" i="51"/>
  <c r="I220" i="51" s="1"/>
  <c r="G219" i="51"/>
  <c r="I219" i="51" s="1"/>
  <c r="K219" i="51" s="1"/>
  <c r="L219" i="51" s="1"/>
  <c r="G218" i="51"/>
  <c r="I218" i="51" s="1"/>
  <c r="G217" i="51"/>
  <c r="G216" i="51"/>
  <c r="I216" i="51" s="1"/>
  <c r="G215" i="51"/>
  <c r="G214" i="51"/>
  <c r="G213" i="51"/>
  <c r="G212" i="51"/>
  <c r="I212" i="51" s="1"/>
  <c r="G211" i="51"/>
  <c r="G210" i="51"/>
  <c r="I210" i="51" s="1"/>
  <c r="G209" i="51"/>
  <c r="G208" i="51"/>
  <c r="I208" i="51" s="1"/>
  <c r="G207" i="51"/>
  <c r="G206" i="51"/>
  <c r="G205" i="51"/>
  <c r="G204" i="51"/>
  <c r="I204" i="51" s="1"/>
  <c r="G203" i="51"/>
  <c r="G202" i="51"/>
  <c r="G201" i="51"/>
  <c r="G200" i="51"/>
  <c r="I200" i="51" s="1"/>
  <c r="K200" i="51" s="1"/>
  <c r="G199" i="51"/>
  <c r="G198" i="51"/>
  <c r="I198" i="51" s="1"/>
  <c r="K198" i="51" s="1"/>
  <c r="L198" i="51" s="1"/>
  <c r="G197" i="51"/>
  <c r="G196" i="51"/>
  <c r="G195" i="51"/>
  <c r="G194" i="51"/>
  <c r="G193" i="51"/>
  <c r="I193" i="51" s="1"/>
  <c r="K193" i="51" s="1"/>
  <c r="G192" i="51"/>
  <c r="I192" i="51" s="1"/>
  <c r="K192" i="51" s="1"/>
  <c r="G191" i="51"/>
  <c r="G190" i="51"/>
  <c r="I190" i="51" s="1"/>
  <c r="K190" i="51" s="1"/>
  <c r="L190" i="51" s="1"/>
  <c r="G189" i="51"/>
  <c r="G188" i="51"/>
  <c r="I188" i="51" s="1"/>
  <c r="K188" i="51" s="1"/>
  <c r="G187" i="51"/>
  <c r="G186" i="51"/>
  <c r="I186" i="51" s="1"/>
  <c r="K186" i="51" s="1"/>
  <c r="L186" i="51" s="1"/>
  <c r="G185" i="51"/>
  <c r="G184" i="51"/>
  <c r="G183" i="51"/>
  <c r="I182" i="51"/>
  <c r="K182" i="51" s="1"/>
  <c r="L182" i="51" s="1"/>
  <c r="G182" i="51"/>
  <c r="G181" i="51"/>
  <c r="I181" i="51" s="1"/>
  <c r="K181" i="51" s="1"/>
  <c r="G180" i="51"/>
  <c r="G179" i="51"/>
  <c r="G178" i="51"/>
  <c r="I178" i="51" s="1"/>
  <c r="K178" i="51" s="1"/>
  <c r="G177" i="51"/>
  <c r="G176" i="51"/>
  <c r="G175" i="51"/>
  <c r="G174" i="51"/>
  <c r="I174" i="51" s="1"/>
  <c r="K174" i="51" s="1"/>
  <c r="L174" i="51" s="1"/>
  <c r="G173" i="51"/>
  <c r="I173" i="51" s="1"/>
  <c r="K173" i="51" s="1"/>
  <c r="G172" i="51"/>
  <c r="G171" i="51"/>
  <c r="G170" i="51"/>
  <c r="G169" i="51"/>
  <c r="G168" i="51"/>
  <c r="I168" i="51" s="1"/>
  <c r="K168" i="51" s="1"/>
  <c r="G167" i="51"/>
  <c r="G166" i="51"/>
  <c r="I166" i="51" s="1"/>
  <c r="K166" i="51" s="1"/>
  <c r="L166" i="51" s="1"/>
  <c r="G165" i="51"/>
  <c r="I165" i="51" s="1"/>
  <c r="K165" i="51" s="1"/>
  <c r="G164" i="51"/>
  <c r="G163" i="51"/>
  <c r="G162" i="51"/>
  <c r="I162" i="51" s="1"/>
  <c r="K162" i="51" s="1"/>
  <c r="G161" i="51"/>
  <c r="G160" i="51"/>
  <c r="I160" i="51" s="1"/>
  <c r="K160" i="51" s="1"/>
  <c r="L160" i="51" s="1"/>
  <c r="G159" i="51"/>
  <c r="G158" i="51"/>
  <c r="I158" i="51" s="1"/>
  <c r="K158" i="51" s="1"/>
  <c r="L158" i="51" s="1"/>
  <c r="G157" i="51"/>
  <c r="G156" i="51"/>
  <c r="G155" i="51"/>
  <c r="G154" i="51"/>
  <c r="I154" i="51" s="1"/>
  <c r="G153" i="51"/>
  <c r="L152" i="51"/>
  <c r="G152" i="51"/>
  <c r="I152" i="51" s="1"/>
  <c r="K152" i="51" s="1"/>
  <c r="G151" i="51"/>
  <c r="G150" i="51"/>
  <c r="I150" i="51" s="1"/>
  <c r="K150" i="51" s="1"/>
  <c r="L150" i="51" s="1"/>
  <c r="G149" i="51"/>
  <c r="I149" i="51" s="1"/>
  <c r="K149" i="51" s="1"/>
  <c r="G148" i="51"/>
  <c r="G147" i="51"/>
  <c r="I146" i="51"/>
  <c r="K146" i="51" s="1"/>
  <c r="G146" i="51"/>
  <c r="G145" i="51"/>
  <c r="G144" i="51"/>
  <c r="G143" i="51"/>
  <c r="G142" i="51"/>
  <c r="I142" i="51" s="1"/>
  <c r="K142" i="51" s="1"/>
  <c r="G141" i="51"/>
  <c r="G140" i="51"/>
  <c r="I140" i="51" s="1"/>
  <c r="K140" i="51" s="1"/>
  <c r="L140" i="51" s="1"/>
  <c r="G139" i="51"/>
  <c r="I139" i="51" s="1"/>
  <c r="K139" i="51" s="1"/>
  <c r="L138" i="51"/>
  <c r="G138" i="51"/>
  <c r="I138" i="51" s="1"/>
  <c r="K138" i="51" s="1"/>
  <c r="G137" i="51"/>
  <c r="G136" i="51"/>
  <c r="I136" i="51" s="1"/>
  <c r="K136" i="51" s="1"/>
  <c r="L136" i="51" s="1"/>
  <c r="G135" i="51"/>
  <c r="I135" i="51" s="1"/>
  <c r="K135" i="51" s="1"/>
  <c r="G134" i="51"/>
  <c r="G133" i="51"/>
  <c r="G132" i="51"/>
  <c r="I132" i="51" s="1"/>
  <c r="K132" i="51" s="1"/>
  <c r="L132" i="51" s="1"/>
  <c r="G131" i="51"/>
  <c r="I131" i="51" s="1"/>
  <c r="K131" i="51" s="1"/>
  <c r="G130" i="51"/>
  <c r="I130" i="51" s="1"/>
  <c r="K130" i="51" s="1"/>
  <c r="G129" i="51"/>
  <c r="G128" i="51"/>
  <c r="I128" i="51" s="1"/>
  <c r="K128" i="51" s="1"/>
  <c r="L128" i="51" s="1"/>
  <c r="G127" i="51"/>
  <c r="G126" i="51"/>
  <c r="I126" i="51" s="1"/>
  <c r="K126" i="51" s="1"/>
  <c r="G125" i="51"/>
  <c r="G124" i="51"/>
  <c r="I124" i="51" s="1"/>
  <c r="K124" i="51" s="1"/>
  <c r="L124" i="51" s="1"/>
  <c r="G123" i="51"/>
  <c r="I123" i="51" s="1"/>
  <c r="K123" i="51" s="1"/>
  <c r="G122" i="51"/>
  <c r="I122" i="51" s="1"/>
  <c r="K122" i="51" s="1"/>
  <c r="G121" i="51"/>
  <c r="G120" i="51"/>
  <c r="I120" i="51" s="1"/>
  <c r="K120" i="51" s="1"/>
  <c r="L120" i="51" s="1"/>
  <c r="G119" i="51"/>
  <c r="I119" i="51" s="1"/>
  <c r="K119" i="51" s="1"/>
  <c r="G118" i="51"/>
  <c r="G117" i="51"/>
  <c r="G116" i="51"/>
  <c r="I116" i="51" s="1"/>
  <c r="K116" i="51" s="1"/>
  <c r="L116" i="51" s="1"/>
  <c r="G115" i="51"/>
  <c r="I115" i="51" s="1"/>
  <c r="K115" i="51" s="1"/>
  <c r="G114" i="51"/>
  <c r="I114" i="51" s="1"/>
  <c r="K114" i="51" s="1"/>
  <c r="G113" i="51"/>
  <c r="G112" i="51"/>
  <c r="I112" i="51" s="1"/>
  <c r="K112" i="51" s="1"/>
  <c r="L112" i="51" s="1"/>
  <c r="G111" i="51"/>
  <c r="G110" i="51"/>
  <c r="I110" i="51" s="1"/>
  <c r="K110" i="51" s="1"/>
  <c r="G109" i="51"/>
  <c r="G108" i="51"/>
  <c r="I108" i="51" s="1"/>
  <c r="K108" i="51" s="1"/>
  <c r="L108" i="51" s="1"/>
  <c r="G107" i="51"/>
  <c r="I107" i="51" s="1"/>
  <c r="K107" i="51" s="1"/>
  <c r="G106" i="51"/>
  <c r="I106" i="51" s="1"/>
  <c r="K106" i="51" s="1"/>
  <c r="G105" i="51"/>
  <c r="G104" i="51"/>
  <c r="I104" i="51" s="1"/>
  <c r="K104" i="51" s="1"/>
  <c r="L104" i="51" s="1"/>
  <c r="G103" i="51"/>
  <c r="I103" i="51" s="1"/>
  <c r="K103" i="51" s="1"/>
  <c r="G102" i="51"/>
  <c r="G101" i="51"/>
  <c r="G100" i="51"/>
  <c r="I100" i="51" s="1"/>
  <c r="K100" i="51" s="1"/>
  <c r="L100" i="51" s="1"/>
  <c r="G99" i="51"/>
  <c r="I99" i="51" s="1"/>
  <c r="K99" i="51" s="1"/>
  <c r="G98" i="51"/>
  <c r="I98" i="51" s="1"/>
  <c r="K98" i="51" s="1"/>
  <c r="G97" i="51"/>
  <c r="G96" i="51"/>
  <c r="I96" i="51" s="1"/>
  <c r="K96" i="51" s="1"/>
  <c r="L96" i="51" s="1"/>
  <c r="G95" i="51"/>
  <c r="I95" i="51" s="1"/>
  <c r="K95" i="51" s="1"/>
  <c r="G94" i="51"/>
  <c r="I94" i="51" s="1"/>
  <c r="K94" i="51" s="1"/>
  <c r="G93" i="51"/>
  <c r="G92" i="51"/>
  <c r="I92" i="51" s="1"/>
  <c r="K92" i="51" s="1"/>
  <c r="L92" i="51" s="1"/>
  <c r="G91" i="51"/>
  <c r="I91" i="51" s="1"/>
  <c r="K91" i="51" s="1"/>
  <c r="G90" i="51"/>
  <c r="I90" i="51" s="1"/>
  <c r="K90" i="51" s="1"/>
  <c r="G89" i="51"/>
  <c r="I88" i="51"/>
  <c r="K88" i="51" s="1"/>
  <c r="L88" i="51" s="1"/>
  <c r="G88" i="51"/>
  <c r="G87" i="51"/>
  <c r="I87" i="51" s="1"/>
  <c r="K87" i="51" s="1"/>
  <c r="G86" i="51"/>
  <c r="G85" i="51"/>
  <c r="G84" i="51"/>
  <c r="I84" i="51" s="1"/>
  <c r="K84" i="51" s="1"/>
  <c r="L84" i="51" s="1"/>
  <c r="G83" i="51"/>
  <c r="I83" i="51" s="1"/>
  <c r="K83" i="51" s="1"/>
  <c r="G82" i="51"/>
  <c r="I82" i="51" s="1"/>
  <c r="K82" i="51" s="1"/>
  <c r="G81" i="51"/>
  <c r="G80" i="51"/>
  <c r="I80" i="51" s="1"/>
  <c r="K80" i="51" s="1"/>
  <c r="L80" i="51" s="1"/>
  <c r="G79" i="51"/>
  <c r="I79" i="51" s="1"/>
  <c r="K79" i="51" s="1"/>
  <c r="G78" i="51"/>
  <c r="I78" i="51" s="1"/>
  <c r="K78" i="51" s="1"/>
  <c r="G77" i="51"/>
  <c r="G76" i="51"/>
  <c r="I76" i="51" s="1"/>
  <c r="K76" i="51" s="1"/>
  <c r="L76" i="51" s="1"/>
  <c r="G75" i="51"/>
  <c r="I75" i="51" s="1"/>
  <c r="K75" i="51" s="1"/>
  <c r="G74" i="51"/>
  <c r="I74" i="51" s="1"/>
  <c r="K74" i="51" s="1"/>
  <c r="G73" i="51"/>
  <c r="G72" i="51"/>
  <c r="I72" i="51" s="1"/>
  <c r="K72" i="51" s="1"/>
  <c r="L72" i="51" s="1"/>
  <c r="G71" i="51"/>
  <c r="I71" i="51" s="1"/>
  <c r="K71" i="51" s="1"/>
  <c r="G70" i="51"/>
  <c r="G69" i="51"/>
  <c r="G68" i="51"/>
  <c r="I68" i="51" s="1"/>
  <c r="K68" i="51" s="1"/>
  <c r="L68" i="51" s="1"/>
  <c r="G67" i="51"/>
  <c r="I67" i="51" s="1"/>
  <c r="K67" i="51" s="1"/>
  <c r="G66" i="51"/>
  <c r="I66" i="51" s="1"/>
  <c r="K66" i="51" s="1"/>
  <c r="G65" i="51"/>
  <c r="G64" i="51"/>
  <c r="I64" i="51" s="1"/>
  <c r="K64" i="51" s="1"/>
  <c r="L64" i="51" s="1"/>
  <c r="G63" i="51"/>
  <c r="I63" i="51" s="1"/>
  <c r="K63" i="51" s="1"/>
  <c r="G62" i="51"/>
  <c r="I62" i="51" s="1"/>
  <c r="K62" i="51" s="1"/>
  <c r="G61" i="51"/>
  <c r="G60" i="51"/>
  <c r="I60" i="51" s="1"/>
  <c r="K60" i="51" s="1"/>
  <c r="L60" i="51" s="1"/>
  <c r="G59" i="51"/>
  <c r="I59" i="51" s="1"/>
  <c r="K59" i="51" s="1"/>
  <c r="G58" i="51"/>
  <c r="I58" i="51" s="1"/>
  <c r="K58" i="51" s="1"/>
  <c r="G57" i="51"/>
  <c r="G56" i="51"/>
  <c r="I56" i="51" s="1"/>
  <c r="K56" i="51" s="1"/>
  <c r="L56" i="51" s="1"/>
  <c r="G55" i="51"/>
  <c r="I55" i="51" s="1"/>
  <c r="K55" i="51" s="1"/>
  <c r="G54" i="51"/>
  <c r="G53" i="51"/>
  <c r="G52" i="51"/>
  <c r="I52" i="51" s="1"/>
  <c r="K52" i="51" s="1"/>
  <c r="L52" i="51" s="1"/>
  <c r="G51" i="51"/>
  <c r="I51" i="51" s="1"/>
  <c r="K51" i="51" s="1"/>
  <c r="G50" i="51"/>
  <c r="I50" i="51" s="1"/>
  <c r="K50" i="51" s="1"/>
  <c r="G49" i="51"/>
  <c r="I48" i="51"/>
  <c r="K48" i="51" s="1"/>
  <c r="L48" i="51" s="1"/>
  <c r="G48" i="51"/>
  <c r="G47" i="51"/>
  <c r="I47" i="51" s="1"/>
  <c r="K47" i="51" s="1"/>
  <c r="G46" i="51"/>
  <c r="I46" i="51" s="1"/>
  <c r="K46" i="51" s="1"/>
  <c r="G45" i="51"/>
  <c r="G44" i="51"/>
  <c r="I44" i="51" s="1"/>
  <c r="K44" i="51" s="1"/>
  <c r="L44" i="51" s="1"/>
  <c r="G43" i="51"/>
  <c r="I43" i="51" s="1"/>
  <c r="K43" i="51" s="1"/>
  <c r="L42" i="51"/>
  <c r="G42" i="51"/>
  <c r="I42" i="51" s="1"/>
  <c r="K42" i="51" s="1"/>
  <c r="G41" i="51"/>
  <c r="G40" i="51"/>
  <c r="I40" i="51" s="1"/>
  <c r="K40" i="51" s="1"/>
  <c r="G39" i="51"/>
  <c r="G38" i="51"/>
  <c r="I38" i="51" s="1"/>
  <c r="G37" i="51"/>
  <c r="G36" i="51"/>
  <c r="I36" i="51" s="1"/>
  <c r="K36" i="51" s="1"/>
  <c r="G35" i="51"/>
  <c r="G34" i="51"/>
  <c r="G33" i="51"/>
  <c r="G32" i="51"/>
  <c r="I32" i="51" s="1"/>
  <c r="K32" i="51" s="1"/>
  <c r="G31" i="51"/>
  <c r="G30" i="51"/>
  <c r="I30" i="51" s="1"/>
  <c r="K30" i="51" s="1"/>
  <c r="G29" i="51"/>
  <c r="G28" i="51"/>
  <c r="I28" i="51" s="1"/>
  <c r="K28" i="51" s="1"/>
  <c r="G27" i="51"/>
  <c r="G26" i="51"/>
  <c r="I26" i="51" s="1"/>
  <c r="G25" i="51"/>
  <c r="G24" i="51"/>
  <c r="I24" i="51" s="1"/>
  <c r="K24" i="51" s="1"/>
  <c r="G23" i="51"/>
  <c r="I22" i="51"/>
  <c r="G22" i="51"/>
  <c r="G21" i="51"/>
  <c r="G20" i="51"/>
  <c r="I20" i="51" s="1"/>
  <c r="K20" i="51" s="1"/>
  <c r="G19" i="51"/>
  <c r="G18" i="51"/>
  <c r="G17" i="51"/>
  <c r="G16" i="51"/>
  <c r="I16" i="51" s="1"/>
  <c r="K16" i="51" s="1"/>
  <c r="G15" i="51"/>
  <c r="I14" i="51"/>
  <c r="K14" i="51" s="1"/>
  <c r="G14" i="51"/>
  <c r="G13" i="51"/>
  <c r="G12" i="51"/>
  <c r="I12" i="51" s="1"/>
  <c r="K12" i="51" s="1"/>
  <c r="G11" i="51"/>
  <c r="I11" i="51" s="1"/>
  <c r="K11" i="51" s="1"/>
  <c r="G10" i="51"/>
  <c r="G9" i="51"/>
  <c r="I9" i="51" s="1"/>
  <c r="K9" i="51" s="1"/>
  <c r="G8" i="51"/>
  <c r="I8" i="51" s="1"/>
  <c r="G7" i="51"/>
  <c r="I7" i="51" s="1"/>
  <c r="K7" i="51" s="1"/>
  <c r="G6" i="51"/>
  <c r="G5" i="51"/>
  <c r="I5" i="51" s="1"/>
  <c r="M304" i="69"/>
  <c r="M301" i="69"/>
  <c r="H60" i="10" s="1"/>
  <c r="E301" i="69"/>
  <c r="G300" i="69"/>
  <c r="I300" i="69" s="1"/>
  <c r="K300" i="69" s="1"/>
  <c r="G299" i="69"/>
  <c r="I299" i="69" s="1"/>
  <c r="K299" i="69" s="1"/>
  <c r="G298" i="69"/>
  <c r="I298" i="69" s="1"/>
  <c r="K298" i="69" s="1"/>
  <c r="K297" i="69"/>
  <c r="G297" i="69"/>
  <c r="I297" i="69" s="1"/>
  <c r="G296" i="69"/>
  <c r="I296" i="69" s="1"/>
  <c r="K296" i="69" s="1"/>
  <c r="G295" i="69"/>
  <c r="I295" i="69" s="1"/>
  <c r="K295" i="69" s="1"/>
  <c r="G294" i="69"/>
  <c r="I294" i="69" s="1"/>
  <c r="K294" i="69" s="1"/>
  <c r="G293" i="69"/>
  <c r="I293" i="69" s="1"/>
  <c r="K293" i="69" s="1"/>
  <c r="G292" i="69"/>
  <c r="I292" i="69" s="1"/>
  <c r="K292" i="69" s="1"/>
  <c r="G291" i="69"/>
  <c r="I291" i="69" s="1"/>
  <c r="K291" i="69" s="1"/>
  <c r="G290" i="69"/>
  <c r="I290" i="69" s="1"/>
  <c r="K290" i="69" s="1"/>
  <c r="G289" i="69"/>
  <c r="I289" i="69" s="1"/>
  <c r="K289" i="69" s="1"/>
  <c r="G288" i="69"/>
  <c r="I288" i="69" s="1"/>
  <c r="K288" i="69" s="1"/>
  <c r="G287" i="69"/>
  <c r="I287" i="69" s="1"/>
  <c r="K287" i="69" s="1"/>
  <c r="G286" i="69"/>
  <c r="I286" i="69" s="1"/>
  <c r="K286" i="69" s="1"/>
  <c r="G285" i="69"/>
  <c r="I285" i="69" s="1"/>
  <c r="K285" i="69" s="1"/>
  <c r="G284" i="69"/>
  <c r="I284" i="69" s="1"/>
  <c r="K284" i="69" s="1"/>
  <c r="G283" i="69"/>
  <c r="I283" i="69" s="1"/>
  <c r="K283" i="69" s="1"/>
  <c r="G282" i="69"/>
  <c r="I282" i="69" s="1"/>
  <c r="K282" i="69" s="1"/>
  <c r="K281" i="69"/>
  <c r="G281" i="69"/>
  <c r="I281" i="69" s="1"/>
  <c r="G280" i="69"/>
  <c r="I280" i="69" s="1"/>
  <c r="K280" i="69" s="1"/>
  <c r="G279" i="69"/>
  <c r="I279" i="69" s="1"/>
  <c r="K279" i="69" s="1"/>
  <c r="G278" i="69"/>
  <c r="I278" i="69" s="1"/>
  <c r="K278" i="69" s="1"/>
  <c r="G277" i="69"/>
  <c r="I277" i="69" s="1"/>
  <c r="K277" i="69" s="1"/>
  <c r="G276" i="69"/>
  <c r="I276" i="69" s="1"/>
  <c r="K276" i="69" s="1"/>
  <c r="G275" i="69"/>
  <c r="I275" i="69" s="1"/>
  <c r="K275" i="69" s="1"/>
  <c r="G274" i="69"/>
  <c r="I274" i="69" s="1"/>
  <c r="K274" i="69" s="1"/>
  <c r="K273" i="69"/>
  <c r="G273" i="69"/>
  <c r="I273" i="69" s="1"/>
  <c r="G272" i="69"/>
  <c r="G271" i="69"/>
  <c r="I271" i="69" s="1"/>
  <c r="K271" i="69" s="1"/>
  <c r="G270" i="69"/>
  <c r="I270" i="69" s="1"/>
  <c r="K270" i="69" s="1"/>
  <c r="G269" i="69"/>
  <c r="I269" i="69" s="1"/>
  <c r="K269" i="69" s="1"/>
  <c r="G268" i="69"/>
  <c r="G267" i="69"/>
  <c r="I267" i="69" s="1"/>
  <c r="K267" i="69" s="1"/>
  <c r="G266" i="69"/>
  <c r="I266" i="69" s="1"/>
  <c r="K266" i="69" s="1"/>
  <c r="K265" i="69"/>
  <c r="G265" i="69"/>
  <c r="I265" i="69" s="1"/>
  <c r="G264" i="69"/>
  <c r="G263" i="69"/>
  <c r="I263" i="69" s="1"/>
  <c r="K263" i="69" s="1"/>
  <c r="G262" i="69"/>
  <c r="I262" i="69" s="1"/>
  <c r="K262" i="69" s="1"/>
  <c r="G261" i="69"/>
  <c r="I261" i="69" s="1"/>
  <c r="K261" i="69" s="1"/>
  <c r="G260" i="69"/>
  <c r="G259" i="69"/>
  <c r="I259" i="69" s="1"/>
  <c r="K259" i="69" s="1"/>
  <c r="G258" i="69"/>
  <c r="I258" i="69" s="1"/>
  <c r="K258" i="69" s="1"/>
  <c r="G257" i="69"/>
  <c r="I257" i="69" s="1"/>
  <c r="K257" i="69" s="1"/>
  <c r="G256" i="69"/>
  <c r="G255" i="69"/>
  <c r="I255" i="69" s="1"/>
  <c r="K255" i="69" s="1"/>
  <c r="G254" i="69"/>
  <c r="I254" i="69" s="1"/>
  <c r="K254" i="69" s="1"/>
  <c r="G253" i="69"/>
  <c r="I253" i="69" s="1"/>
  <c r="K253" i="69" s="1"/>
  <c r="G252" i="69"/>
  <c r="G251" i="69"/>
  <c r="I251" i="69" s="1"/>
  <c r="K251" i="69" s="1"/>
  <c r="G250" i="69"/>
  <c r="I250" i="69" s="1"/>
  <c r="K250" i="69" s="1"/>
  <c r="K249" i="69"/>
  <c r="G249" i="69"/>
  <c r="I249" i="69" s="1"/>
  <c r="G248" i="69"/>
  <c r="G247" i="69"/>
  <c r="I247" i="69" s="1"/>
  <c r="K247" i="69" s="1"/>
  <c r="G246" i="69"/>
  <c r="I246" i="69" s="1"/>
  <c r="K246" i="69" s="1"/>
  <c r="G245" i="69"/>
  <c r="I245" i="69" s="1"/>
  <c r="K245" i="69" s="1"/>
  <c r="G244" i="69"/>
  <c r="G243" i="69"/>
  <c r="I243" i="69" s="1"/>
  <c r="K243" i="69" s="1"/>
  <c r="G242" i="69"/>
  <c r="I242" i="69" s="1"/>
  <c r="K242" i="69" s="1"/>
  <c r="K241" i="69"/>
  <c r="G241" i="69"/>
  <c r="I241" i="69" s="1"/>
  <c r="G240" i="69"/>
  <c r="G239" i="69"/>
  <c r="I239" i="69" s="1"/>
  <c r="K239" i="69" s="1"/>
  <c r="G238" i="69"/>
  <c r="I238" i="69" s="1"/>
  <c r="K238" i="69" s="1"/>
  <c r="G237" i="69"/>
  <c r="I237" i="69" s="1"/>
  <c r="K237" i="69" s="1"/>
  <c r="G236" i="69"/>
  <c r="G235" i="69"/>
  <c r="I235" i="69" s="1"/>
  <c r="K235" i="69" s="1"/>
  <c r="G234" i="69"/>
  <c r="I234" i="69" s="1"/>
  <c r="K234" i="69" s="1"/>
  <c r="K233" i="69"/>
  <c r="G233" i="69"/>
  <c r="I233" i="69" s="1"/>
  <c r="G232" i="69"/>
  <c r="G231" i="69"/>
  <c r="I231" i="69" s="1"/>
  <c r="K231" i="69" s="1"/>
  <c r="G230" i="69"/>
  <c r="I230" i="69" s="1"/>
  <c r="K230" i="69" s="1"/>
  <c r="G229" i="69"/>
  <c r="I229" i="69" s="1"/>
  <c r="K229" i="69" s="1"/>
  <c r="G228" i="69"/>
  <c r="G227" i="69"/>
  <c r="I227" i="69" s="1"/>
  <c r="K227" i="69" s="1"/>
  <c r="G226" i="69"/>
  <c r="I226" i="69" s="1"/>
  <c r="K226" i="69" s="1"/>
  <c r="G225" i="69"/>
  <c r="I225" i="69" s="1"/>
  <c r="K225" i="69" s="1"/>
  <c r="L225" i="69" s="1"/>
  <c r="I224" i="69"/>
  <c r="G224" i="69"/>
  <c r="G223" i="69"/>
  <c r="I223" i="69" s="1"/>
  <c r="K223" i="69" s="1"/>
  <c r="G222" i="69"/>
  <c r="I222" i="69" s="1"/>
  <c r="K222" i="69" s="1"/>
  <c r="G221" i="69"/>
  <c r="I221" i="69" s="1"/>
  <c r="K221" i="69" s="1"/>
  <c r="L221" i="69" s="1"/>
  <c r="I220" i="69"/>
  <c r="G220" i="69"/>
  <c r="G219" i="69"/>
  <c r="I219" i="69" s="1"/>
  <c r="K219" i="69" s="1"/>
  <c r="G218" i="69"/>
  <c r="I218" i="69" s="1"/>
  <c r="K218" i="69" s="1"/>
  <c r="G217" i="69"/>
  <c r="G216" i="69"/>
  <c r="I216" i="69" s="1"/>
  <c r="G215" i="69"/>
  <c r="I214" i="69"/>
  <c r="K214" i="69" s="1"/>
  <c r="G214" i="69"/>
  <c r="G213" i="69"/>
  <c r="G212" i="69"/>
  <c r="I212" i="69" s="1"/>
  <c r="K212" i="69" s="1"/>
  <c r="G211" i="69"/>
  <c r="G210" i="69"/>
  <c r="I210" i="69" s="1"/>
  <c r="K210" i="69" s="1"/>
  <c r="G209" i="69"/>
  <c r="G208" i="69"/>
  <c r="G207" i="69"/>
  <c r="G206" i="69"/>
  <c r="I206" i="69" s="1"/>
  <c r="K206" i="69" s="1"/>
  <c r="G205" i="69"/>
  <c r="G204" i="69"/>
  <c r="I204" i="69" s="1"/>
  <c r="G203" i="69"/>
  <c r="I202" i="69"/>
  <c r="K202" i="69" s="1"/>
  <c r="G202" i="69"/>
  <c r="G201" i="69"/>
  <c r="I200" i="69"/>
  <c r="K200" i="69" s="1"/>
  <c r="G200" i="69"/>
  <c r="G199" i="69"/>
  <c r="G198" i="69"/>
  <c r="I198" i="69" s="1"/>
  <c r="K198" i="69" s="1"/>
  <c r="G197" i="69"/>
  <c r="I196" i="69"/>
  <c r="K196" i="69" s="1"/>
  <c r="G196" i="69"/>
  <c r="G195" i="69"/>
  <c r="G194" i="69"/>
  <c r="I194" i="69" s="1"/>
  <c r="K194" i="69" s="1"/>
  <c r="G193" i="69"/>
  <c r="G192" i="69"/>
  <c r="G191" i="69"/>
  <c r="G190" i="69"/>
  <c r="I190" i="69" s="1"/>
  <c r="K190" i="69" s="1"/>
  <c r="G189" i="69"/>
  <c r="G188" i="69"/>
  <c r="I188" i="69" s="1"/>
  <c r="K188" i="69" s="1"/>
  <c r="G187" i="69"/>
  <c r="I186" i="69"/>
  <c r="K186" i="69" s="1"/>
  <c r="G186" i="69"/>
  <c r="G185" i="69"/>
  <c r="G184" i="69"/>
  <c r="I184" i="69" s="1"/>
  <c r="K184" i="69" s="1"/>
  <c r="G183" i="69"/>
  <c r="G182" i="69"/>
  <c r="I182" i="69" s="1"/>
  <c r="K182" i="69" s="1"/>
  <c r="G181" i="69"/>
  <c r="G180" i="69"/>
  <c r="I180" i="69" s="1"/>
  <c r="K180" i="69" s="1"/>
  <c r="G179" i="69"/>
  <c r="G178" i="69"/>
  <c r="I178" i="69" s="1"/>
  <c r="K178" i="69" s="1"/>
  <c r="L178" i="69" s="1"/>
  <c r="G177" i="69"/>
  <c r="I177" i="69" s="1"/>
  <c r="K177" i="69" s="1"/>
  <c r="G176" i="69"/>
  <c r="I176" i="69" s="1"/>
  <c r="K176" i="69" s="1"/>
  <c r="G175" i="69"/>
  <c r="I174" i="69"/>
  <c r="K174" i="69" s="1"/>
  <c r="L174" i="69" s="1"/>
  <c r="G174" i="69"/>
  <c r="G173" i="69"/>
  <c r="I173" i="69" s="1"/>
  <c r="K173" i="69" s="1"/>
  <c r="L173" i="69" s="1"/>
  <c r="G172" i="69"/>
  <c r="I172" i="69" s="1"/>
  <c r="K172" i="69" s="1"/>
  <c r="G171" i="69"/>
  <c r="G170" i="69"/>
  <c r="I170" i="69" s="1"/>
  <c r="K170" i="69" s="1"/>
  <c r="L170" i="69" s="1"/>
  <c r="G169" i="69"/>
  <c r="I169" i="69" s="1"/>
  <c r="K169" i="69" s="1"/>
  <c r="L169" i="69" s="1"/>
  <c r="G168" i="69"/>
  <c r="I168" i="69" s="1"/>
  <c r="K168" i="69" s="1"/>
  <c r="G167" i="69"/>
  <c r="G166" i="69"/>
  <c r="I166" i="69" s="1"/>
  <c r="K166" i="69" s="1"/>
  <c r="L166" i="69" s="1"/>
  <c r="G165" i="69"/>
  <c r="I165" i="69" s="1"/>
  <c r="K165" i="69" s="1"/>
  <c r="L165" i="69" s="1"/>
  <c r="G164" i="69"/>
  <c r="I164" i="69" s="1"/>
  <c r="K164" i="69" s="1"/>
  <c r="G163" i="69"/>
  <c r="G162" i="69"/>
  <c r="I162" i="69" s="1"/>
  <c r="K162" i="69" s="1"/>
  <c r="L162" i="69" s="1"/>
  <c r="G161" i="69"/>
  <c r="I161" i="69" s="1"/>
  <c r="K161" i="69" s="1"/>
  <c r="G160" i="69"/>
  <c r="I160" i="69" s="1"/>
  <c r="K160" i="69" s="1"/>
  <c r="G159" i="69"/>
  <c r="G158" i="69"/>
  <c r="I158" i="69" s="1"/>
  <c r="K158" i="69" s="1"/>
  <c r="L158" i="69" s="1"/>
  <c r="G157" i="69"/>
  <c r="I157" i="69" s="1"/>
  <c r="K157" i="69" s="1"/>
  <c r="L157" i="69" s="1"/>
  <c r="G156" i="69"/>
  <c r="I156" i="69" s="1"/>
  <c r="K156" i="69" s="1"/>
  <c r="G155" i="69"/>
  <c r="G154" i="69"/>
  <c r="I154" i="69" s="1"/>
  <c r="K154" i="69" s="1"/>
  <c r="L154" i="69" s="1"/>
  <c r="G153" i="69"/>
  <c r="I153" i="69" s="1"/>
  <c r="K153" i="69" s="1"/>
  <c r="L153" i="69" s="1"/>
  <c r="L152" i="69"/>
  <c r="G152" i="69"/>
  <c r="I152" i="69" s="1"/>
  <c r="K152" i="69" s="1"/>
  <c r="G151" i="69"/>
  <c r="G150" i="69"/>
  <c r="I150" i="69" s="1"/>
  <c r="K150" i="69" s="1"/>
  <c r="L150" i="69" s="1"/>
  <c r="G149" i="69"/>
  <c r="I149" i="69" s="1"/>
  <c r="K149" i="69" s="1"/>
  <c r="L149" i="69" s="1"/>
  <c r="G148" i="69"/>
  <c r="I148" i="69" s="1"/>
  <c r="K148" i="69" s="1"/>
  <c r="G147" i="69"/>
  <c r="G146" i="69"/>
  <c r="I146" i="69" s="1"/>
  <c r="K146" i="69" s="1"/>
  <c r="L146" i="69" s="1"/>
  <c r="G145" i="69"/>
  <c r="I145" i="69" s="1"/>
  <c r="K145" i="69" s="1"/>
  <c r="G144" i="69"/>
  <c r="I144" i="69" s="1"/>
  <c r="K144" i="69" s="1"/>
  <c r="G143" i="69"/>
  <c r="I142" i="69"/>
  <c r="K142" i="69" s="1"/>
  <c r="L142" i="69" s="1"/>
  <c r="G142" i="69"/>
  <c r="G141" i="69"/>
  <c r="I141" i="69" s="1"/>
  <c r="K141" i="69" s="1"/>
  <c r="L141" i="69" s="1"/>
  <c r="G140" i="69"/>
  <c r="I140" i="69" s="1"/>
  <c r="K140" i="69" s="1"/>
  <c r="G139" i="69"/>
  <c r="G138" i="69"/>
  <c r="I138" i="69" s="1"/>
  <c r="G137" i="69"/>
  <c r="I137" i="69" s="1"/>
  <c r="G136" i="69"/>
  <c r="I136" i="69" s="1"/>
  <c r="K136" i="69" s="1"/>
  <c r="G135" i="69"/>
  <c r="G134" i="69"/>
  <c r="I134" i="69" s="1"/>
  <c r="G133" i="69"/>
  <c r="I133" i="69" s="1"/>
  <c r="G132" i="69"/>
  <c r="I132" i="69" s="1"/>
  <c r="K132" i="69" s="1"/>
  <c r="G131" i="69"/>
  <c r="G130" i="69"/>
  <c r="I130" i="69" s="1"/>
  <c r="G129" i="69"/>
  <c r="I129" i="69" s="1"/>
  <c r="G128" i="69"/>
  <c r="I128" i="69" s="1"/>
  <c r="K128" i="69" s="1"/>
  <c r="G127" i="69"/>
  <c r="I126" i="69"/>
  <c r="G126" i="69"/>
  <c r="G125" i="69"/>
  <c r="I125" i="69" s="1"/>
  <c r="G124" i="69"/>
  <c r="I124" i="69" s="1"/>
  <c r="K124" i="69" s="1"/>
  <c r="G123" i="69"/>
  <c r="G122" i="69"/>
  <c r="I122" i="69" s="1"/>
  <c r="G121" i="69"/>
  <c r="I121" i="69" s="1"/>
  <c r="G120" i="69"/>
  <c r="I120" i="69" s="1"/>
  <c r="K120" i="69" s="1"/>
  <c r="G119" i="69"/>
  <c r="G118" i="69"/>
  <c r="I118" i="69" s="1"/>
  <c r="G117" i="69"/>
  <c r="I117" i="69" s="1"/>
  <c r="G116" i="69"/>
  <c r="I116" i="69" s="1"/>
  <c r="K116" i="69" s="1"/>
  <c r="G115" i="69"/>
  <c r="G114" i="69"/>
  <c r="I114" i="69" s="1"/>
  <c r="G113" i="69"/>
  <c r="I113" i="69" s="1"/>
  <c r="G112" i="69"/>
  <c r="I112" i="69" s="1"/>
  <c r="K112" i="69" s="1"/>
  <c r="G111" i="69"/>
  <c r="G110" i="69"/>
  <c r="I110" i="69" s="1"/>
  <c r="G109" i="69"/>
  <c r="I109" i="69" s="1"/>
  <c r="G108" i="69"/>
  <c r="I108" i="69" s="1"/>
  <c r="K108" i="69" s="1"/>
  <c r="G107" i="69"/>
  <c r="G106" i="69"/>
  <c r="I106" i="69" s="1"/>
  <c r="G105" i="69"/>
  <c r="I105" i="69" s="1"/>
  <c r="G104" i="69"/>
  <c r="I104" i="69" s="1"/>
  <c r="K104" i="69" s="1"/>
  <c r="G103" i="69"/>
  <c r="I103" i="69" s="1"/>
  <c r="K103" i="69" s="1"/>
  <c r="G102" i="69"/>
  <c r="I102" i="69" s="1"/>
  <c r="K102" i="69" s="1"/>
  <c r="G101" i="69"/>
  <c r="I101" i="69" s="1"/>
  <c r="K101" i="69" s="1"/>
  <c r="L101" i="69" s="1"/>
  <c r="G100" i="69"/>
  <c r="I100" i="69" s="1"/>
  <c r="K100" i="69" s="1"/>
  <c r="G99" i="69"/>
  <c r="I99" i="69" s="1"/>
  <c r="K99" i="69" s="1"/>
  <c r="G98" i="69"/>
  <c r="I98" i="69" s="1"/>
  <c r="K98" i="69" s="1"/>
  <c r="G97" i="69"/>
  <c r="I97" i="69" s="1"/>
  <c r="K97" i="69" s="1"/>
  <c r="L97" i="69" s="1"/>
  <c r="G96" i="69"/>
  <c r="I96" i="69" s="1"/>
  <c r="K96" i="69" s="1"/>
  <c r="G95" i="69"/>
  <c r="I95" i="69" s="1"/>
  <c r="K95" i="69" s="1"/>
  <c r="G94" i="69"/>
  <c r="I94" i="69" s="1"/>
  <c r="K94" i="69" s="1"/>
  <c r="G93" i="69"/>
  <c r="I93" i="69" s="1"/>
  <c r="K93" i="69" s="1"/>
  <c r="L93" i="69" s="1"/>
  <c r="G92" i="69"/>
  <c r="I92" i="69" s="1"/>
  <c r="G91" i="69"/>
  <c r="G90" i="69"/>
  <c r="I90" i="69" s="1"/>
  <c r="K90" i="69" s="1"/>
  <c r="L90" i="69" s="1"/>
  <c r="G89" i="69"/>
  <c r="I89" i="69" s="1"/>
  <c r="K89" i="69" s="1"/>
  <c r="L89" i="69" s="1"/>
  <c r="G88" i="69"/>
  <c r="I88" i="69" s="1"/>
  <c r="G87" i="69"/>
  <c r="G86" i="69"/>
  <c r="I86" i="69" s="1"/>
  <c r="K86" i="69" s="1"/>
  <c r="L86" i="69" s="1"/>
  <c r="G85" i="69"/>
  <c r="I85" i="69" s="1"/>
  <c r="K85" i="69" s="1"/>
  <c r="L85" i="69" s="1"/>
  <c r="G84" i="69"/>
  <c r="I84" i="69" s="1"/>
  <c r="G83" i="69"/>
  <c r="G82" i="69"/>
  <c r="I82" i="69" s="1"/>
  <c r="K82" i="69" s="1"/>
  <c r="L82" i="69" s="1"/>
  <c r="G81" i="69"/>
  <c r="I81" i="69" s="1"/>
  <c r="K81" i="69" s="1"/>
  <c r="L81" i="69" s="1"/>
  <c r="G80" i="69"/>
  <c r="I80" i="69" s="1"/>
  <c r="G79" i="69"/>
  <c r="G78" i="69"/>
  <c r="I78" i="69" s="1"/>
  <c r="K78" i="69" s="1"/>
  <c r="L78" i="69" s="1"/>
  <c r="G77" i="69"/>
  <c r="I77" i="69" s="1"/>
  <c r="K77" i="69" s="1"/>
  <c r="L77" i="69" s="1"/>
  <c r="G76" i="69"/>
  <c r="I76" i="69" s="1"/>
  <c r="G75" i="69"/>
  <c r="G74" i="69"/>
  <c r="I74" i="69" s="1"/>
  <c r="K74" i="69" s="1"/>
  <c r="L74" i="69" s="1"/>
  <c r="G73" i="69"/>
  <c r="I73" i="69" s="1"/>
  <c r="K73" i="69" s="1"/>
  <c r="L73" i="69" s="1"/>
  <c r="G72" i="69"/>
  <c r="I72" i="69" s="1"/>
  <c r="G71" i="69"/>
  <c r="I71" i="69" s="1"/>
  <c r="K71" i="69" s="1"/>
  <c r="L71" i="69" s="1"/>
  <c r="G70" i="69"/>
  <c r="G69" i="69"/>
  <c r="I69" i="69" s="1"/>
  <c r="G68" i="69"/>
  <c r="I68" i="69" s="1"/>
  <c r="K68" i="69" s="1"/>
  <c r="G67" i="69"/>
  <c r="I67" i="69" s="1"/>
  <c r="K67" i="69" s="1"/>
  <c r="L67" i="69" s="1"/>
  <c r="G66" i="69"/>
  <c r="G65" i="69"/>
  <c r="I65" i="69" s="1"/>
  <c r="G64" i="69"/>
  <c r="I64" i="69" s="1"/>
  <c r="K64" i="69" s="1"/>
  <c r="G63" i="69"/>
  <c r="I63" i="69" s="1"/>
  <c r="K63" i="69" s="1"/>
  <c r="L63" i="69" s="1"/>
  <c r="G62" i="69"/>
  <c r="G61" i="69"/>
  <c r="I61" i="69" s="1"/>
  <c r="G60" i="69"/>
  <c r="I60" i="69" s="1"/>
  <c r="K60" i="69" s="1"/>
  <c r="G59" i="69"/>
  <c r="I59" i="69" s="1"/>
  <c r="K59" i="69" s="1"/>
  <c r="L59" i="69" s="1"/>
  <c r="G58" i="69"/>
  <c r="I57" i="69"/>
  <c r="G57" i="69"/>
  <c r="G56" i="69"/>
  <c r="I56" i="69" s="1"/>
  <c r="K56" i="69" s="1"/>
  <c r="G55" i="69"/>
  <c r="I55" i="69" s="1"/>
  <c r="K55" i="69" s="1"/>
  <c r="L55" i="69" s="1"/>
  <c r="G54" i="69"/>
  <c r="G53" i="69"/>
  <c r="I53" i="69" s="1"/>
  <c r="G52" i="69"/>
  <c r="I52" i="69" s="1"/>
  <c r="K52" i="69" s="1"/>
  <c r="G51" i="69"/>
  <c r="I51" i="69" s="1"/>
  <c r="K51" i="69" s="1"/>
  <c r="L51" i="69" s="1"/>
  <c r="G50" i="69"/>
  <c r="I49" i="69"/>
  <c r="G49" i="69"/>
  <c r="G48" i="69"/>
  <c r="I48" i="69" s="1"/>
  <c r="K48" i="69" s="1"/>
  <c r="G47" i="69"/>
  <c r="I47" i="69" s="1"/>
  <c r="K47" i="69" s="1"/>
  <c r="L47" i="69" s="1"/>
  <c r="G46" i="69"/>
  <c r="G45" i="69"/>
  <c r="I45" i="69" s="1"/>
  <c r="G44" i="69"/>
  <c r="I44" i="69" s="1"/>
  <c r="K44" i="69" s="1"/>
  <c r="G43" i="69"/>
  <c r="I43" i="69" s="1"/>
  <c r="G42" i="69"/>
  <c r="G41" i="69"/>
  <c r="I41" i="69" s="1"/>
  <c r="G40" i="69"/>
  <c r="I40" i="69" s="1"/>
  <c r="G39" i="69"/>
  <c r="I39" i="69" s="1"/>
  <c r="G38" i="69"/>
  <c r="G37" i="69"/>
  <c r="I37" i="69" s="1"/>
  <c r="G36" i="69"/>
  <c r="I36" i="69" s="1"/>
  <c r="G35" i="69"/>
  <c r="I35" i="69" s="1"/>
  <c r="G34" i="69"/>
  <c r="G33" i="69"/>
  <c r="I33" i="69" s="1"/>
  <c r="G32" i="69"/>
  <c r="I32" i="69" s="1"/>
  <c r="G31" i="69"/>
  <c r="I31" i="69" s="1"/>
  <c r="G30" i="69"/>
  <c r="G29" i="69"/>
  <c r="I29" i="69" s="1"/>
  <c r="G28" i="69"/>
  <c r="I28" i="69" s="1"/>
  <c r="G27" i="69"/>
  <c r="I27" i="69" s="1"/>
  <c r="G26" i="69"/>
  <c r="G25" i="69"/>
  <c r="I25" i="69" s="1"/>
  <c r="G24" i="69"/>
  <c r="I24" i="69" s="1"/>
  <c r="G23" i="69"/>
  <c r="I23" i="69" s="1"/>
  <c r="G22" i="69"/>
  <c r="G21" i="69"/>
  <c r="I21" i="69" s="1"/>
  <c r="G20" i="69"/>
  <c r="I20" i="69" s="1"/>
  <c r="G19" i="69"/>
  <c r="I19" i="69" s="1"/>
  <c r="G18" i="69"/>
  <c r="G17" i="69"/>
  <c r="I17" i="69" s="1"/>
  <c r="G16" i="69"/>
  <c r="I16" i="69" s="1"/>
  <c r="G15" i="69"/>
  <c r="I15" i="69" s="1"/>
  <c r="G14" i="69"/>
  <c r="G13" i="69"/>
  <c r="I13" i="69" s="1"/>
  <c r="G12" i="69"/>
  <c r="I12" i="69" s="1"/>
  <c r="G11" i="69"/>
  <c r="I11" i="69" s="1"/>
  <c r="G10" i="69"/>
  <c r="G9" i="69"/>
  <c r="I9" i="69" s="1"/>
  <c r="G8" i="69"/>
  <c r="I8" i="69" s="1"/>
  <c r="G7" i="69"/>
  <c r="I7" i="69" s="1"/>
  <c r="G6" i="69"/>
  <c r="G5" i="69"/>
  <c r="I5" i="69" s="1"/>
  <c r="M304" i="52"/>
  <c r="M301" i="52"/>
  <c r="H59" i="10" s="1"/>
  <c r="E301" i="52"/>
  <c r="G300" i="52"/>
  <c r="G299" i="52"/>
  <c r="G298" i="52"/>
  <c r="G297" i="52"/>
  <c r="G296" i="52"/>
  <c r="G295" i="52"/>
  <c r="G294" i="52"/>
  <c r="G293" i="52"/>
  <c r="G292" i="52"/>
  <c r="G291" i="52"/>
  <c r="G290" i="52"/>
  <c r="G289" i="52"/>
  <c r="G288" i="52"/>
  <c r="G287" i="52"/>
  <c r="G286" i="52"/>
  <c r="G285" i="52"/>
  <c r="G284" i="52"/>
  <c r="G283" i="52"/>
  <c r="G282" i="52"/>
  <c r="G281" i="52"/>
  <c r="G280" i="52"/>
  <c r="G279" i="52"/>
  <c r="G278" i="52"/>
  <c r="G277" i="52"/>
  <c r="G276" i="52"/>
  <c r="G275" i="52"/>
  <c r="G274" i="52"/>
  <c r="G273" i="52"/>
  <c r="G272" i="52"/>
  <c r="G271" i="52"/>
  <c r="G270" i="52"/>
  <c r="G269" i="52"/>
  <c r="G268" i="52"/>
  <c r="I268" i="52" s="1"/>
  <c r="K268" i="52" s="1"/>
  <c r="L268" i="52" s="1"/>
  <c r="G267" i="52"/>
  <c r="G266" i="52"/>
  <c r="G265" i="52"/>
  <c r="G264" i="52"/>
  <c r="I264" i="52" s="1"/>
  <c r="K264" i="52" s="1"/>
  <c r="L264" i="52" s="1"/>
  <c r="G263" i="52"/>
  <c r="G262" i="52"/>
  <c r="G261" i="52"/>
  <c r="I260" i="52"/>
  <c r="K260" i="52" s="1"/>
  <c r="L260" i="52" s="1"/>
  <c r="G260" i="52"/>
  <c r="G259" i="52"/>
  <c r="G258" i="52"/>
  <c r="G257" i="52"/>
  <c r="G256" i="52"/>
  <c r="I256" i="52" s="1"/>
  <c r="K256" i="52" s="1"/>
  <c r="L256" i="52" s="1"/>
  <c r="G255" i="52"/>
  <c r="G254" i="52"/>
  <c r="G253" i="52"/>
  <c r="G252" i="52"/>
  <c r="I252" i="52" s="1"/>
  <c r="K252" i="52" s="1"/>
  <c r="L252" i="52" s="1"/>
  <c r="G251" i="52"/>
  <c r="G250" i="52"/>
  <c r="G249" i="52"/>
  <c r="G248" i="52"/>
  <c r="I248" i="52" s="1"/>
  <c r="K248" i="52" s="1"/>
  <c r="L248" i="52" s="1"/>
  <c r="G247" i="52"/>
  <c r="G246" i="52"/>
  <c r="G245" i="52"/>
  <c r="I244" i="52"/>
  <c r="K244" i="52" s="1"/>
  <c r="L244" i="52" s="1"/>
  <c r="G244" i="52"/>
  <c r="G243" i="52"/>
  <c r="G242" i="52"/>
  <c r="G241" i="52"/>
  <c r="G240" i="52"/>
  <c r="I240" i="52" s="1"/>
  <c r="K240" i="52" s="1"/>
  <c r="L240" i="52" s="1"/>
  <c r="G239" i="52"/>
  <c r="G238" i="52"/>
  <c r="G237" i="52"/>
  <c r="G236" i="52"/>
  <c r="I236" i="52" s="1"/>
  <c r="K236" i="52" s="1"/>
  <c r="L236" i="52" s="1"/>
  <c r="G235" i="52"/>
  <c r="G234" i="52"/>
  <c r="G233" i="52"/>
  <c r="G232" i="52"/>
  <c r="I232" i="52" s="1"/>
  <c r="K232" i="52" s="1"/>
  <c r="L232" i="52" s="1"/>
  <c r="G231" i="52"/>
  <c r="G230" i="52"/>
  <c r="G229" i="52"/>
  <c r="I228" i="52"/>
  <c r="K228" i="52" s="1"/>
  <c r="L228" i="52" s="1"/>
  <c r="G228" i="52"/>
  <c r="G227" i="52"/>
  <c r="G226" i="52"/>
  <c r="G225" i="52"/>
  <c r="G224" i="52"/>
  <c r="I224" i="52" s="1"/>
  <c r="K224" i="52" s="1"/>
  <c r="L224" i="52" s="1"/>
  <c r="G223" i="52"/>
  <c r="G222" i="52"/>
  <c r="G221" i="52"/>
  <c r="G220" i="52"/>
  <c r="I220" i="52" s="1"/>
  <c r="K220" i="52" s="1"/>
  <c r="L220" i="52" s="1"/>
  <c r="G219" i="52"/>
  <c r="G218" i="52"/>
  <c r="G217" i="52"/>
  <c r="I217" i="52" s="1"/>
  <c r="G216" i="52"/>
  <c r="I216" i="52" s="1"/>
  <c r="K216" i="52" s="1"/>
  <c r="G215" i="52"/>
  <c r="I215" i="52" s="1"/>
  <c r="G214" i="52"/>
  <c r="G213" i="52"/>
  <c r="I213" i="52" s="1"/>
  <c r="K213" i="52" s="1"/>
  <c r="G212" i="52"/>
  <c r="G211" i="52"/>
  <c r="I211" i="52" s="1"/>
  <c r="G210" i="52"/>
  <c r="I209" i="52"/>
  <c r="K209" i="52" s="1"/>
  <c r="G209" i="52"/>
  <c r="G208" i="52"/>
  <c r="G207" i="52"/>
  <c r="I207" i="52" s="1"/>
  <c r="G206" i="52"/>
  <c r="G205" i="52"/>
  <c r="I205" i="52" s="1"/>
  <c r="K205" i="52" s="1"/>
  <c r="G204" i="52"/>
  <c r="G203" i="52"/>
  <c r="I203" i="52" s="1"/>
  <c r="G202" i="52"/>
  <c r="G201" i="52"/>
  <c r="I201" i="52" s="1"/>
  <c r="K201" i="52" s="1"/>
  <c r="G200" i="52"/>
  <c r="G199" i="52"/>
  <c r="I199" i="52" s="1"/>
  <c r="G198" i="52"/>
  <c r="G197" i="52"/>
  <c r="I197" i="52" s="1"/>
  <c r="K197" i="52" s="1"/>
  <c r="G196" i="52"/>
  <c r="G195" i="52"/>
  <c r="I195" i="52" s="1"/>
  <c r="G194" i="52"/>
  <c r="I194" i="52" s="1"/>
  <c r="K194" i="52" s="1"/>
  <c r="L194" i="52" s="1"/>
  <c r="G193" i="52"/>
  <c r="I193" i="52" s="1"/>
  <c r="K193" i="52" s="1"/>
  <c r="G192" i="52"/>
  <c r="G191" i="52"/>
  <c r="I191" i="52" s="1"/>
  <c r="G190" i="52"/>
  <c r="I190" i="52" s="1"/>
  <c r="K190" i="52" s="1"/>
  <c r="L190" i="52" s="1"/>
  <c r="G189" i="52"/>
  <c r="G188" i="52"/>
  <c r="G187" i="52"/>
  <c r="I187" i="52" s="1"/>
  <c r="G186" i="52"/>
  <c r="I186" i="52" s="1"/>
  <c r="K186" i="52" s="1"/>
  <c r="L186" i="52" s="1"/>
  <c r="I185" i="52"/>
  <c r="K185" i="52" s="1"/>
  <c r="G185" i="52"/>
  <c r="G184" i="52"/>
  <c r="G183" i="52"/>
  <c r="I183" i="52" s="1"/>
  <c r="G182" i="52"/>
  <c r="I182" i="52" s="1"/>
  <c r="K182" i="52" s="1"/>
  <c r="L182" i="52" s="1"/>
  <c r="I181" i="52"/>
  <c r="K181" i="52" s="1"/>
  <c r="G181" i="52"/>
  <c r="G180" i="52"/>
  <c r="G179" i="52"/>
  <c r="I179" i="52" s="1"/>
  <c r="G178" i="52"/>
  <c r="I178" i="52" s="1"/>
  <c r="K178" i="52" s="1"/>
  <c r="L178" i="52" s="1"/>
  <c r="G177" i="52"/>
  <c r="I177" i="52" s="1"/>
  <c r="K177" i="52" s="1"/>
  <c r="G176" i="52"/>
  <c r="I175" i="52"/>
  <c r="G175" i="52"/>
  <c r="G174" i="52"/>
  <c r="I174" i="52" s="1"/>
  <c r="K174" i="52" s="1"/>
  <c r="L174" i="52" s="1"/>
  <c r="G173" i="52"/>
  <c r="I173" i="52" s="1"/>
  <c r="K173" i="52" s="1"/>
  <c r="G172" i="52"/>
  <c r="G171" i="52"/>
  <c r="I171" i="52" s="1"/>
  <c r="G170" i="52"/>
  <c r="I170" i="52" s="1"/>
  <c r="K170" i="52" s="1"/>
  <c r="L170" i="52" s="1"/>
  <c r="G169" i="52"/>
  <c r="I169" i="52" s="1"/>
  <c r="K169" i="52" s="1"/>
  <c r="G168" i="52"/>
  <c r="G167" i="52"/>
  <c r="I167" i="52" s="1"/>
  <c r="G166" i="52"/>
  <c r="I166" i="52" s="1"/>
  <c r="K166" i="52" s="1"/>
  <c r="L166" i="52" s="1"/>
  <c r="I165" i="52"/>
  <c r="K165" i="52" s="1"/>
  <c r="G165" i="52"/>
  <c r="G164" i="52"/>
  <c r="G163" i="52"/>
  <c r="I163" i="52" s="1"/>
  <c r="G162" i="52"/>
  <c r="I162" i="52" s="1"/>
  <c r="K162" i="52" s="1"/>
  <c r="L162" i="52" s="1"/>
  <c r="G161" i="52"/>
  <c r="I161" i="52" s="1"/>
  <c r="K161" i="52" s="1"/>
  <c r="G160" i="52"/>
  <c r="G159" i="52"/>
  <c r="I159" i="52" s="1"/>
  <c r="G158" i="52"/>
  <c r="I158" i="52" s="1"/>
  <c r="K158" i="52" s="1"/>
  <c r="L158" i="52" s="1"/>
  <c r="G157" i="52"/>
  <c r="I157" i="52" s="1"/>
  <c r="K157" i="52" s="1"/>
  <c r="G156" i="52"/>
  <c r="G155" i="52"/>
  <c r="I155" i="52" s="1"/>
  <c r="G154" i="52"/>
  <c r="I154" i="52" s="1"/>
  <c r="K154" i="52" s="1"/>
  <c r="L154" i="52" s="1"/>
  <c r="I153" i="52"/>
  <c r="K153" i="52" s="1"/>
  <c r="G153" i="52"/>
  <c r="G152" i="52"/>
  <c r="G151" i="52"/>
  <c r="I151" i="52" s="1"/>
  <c r="G150" i="52"/>
  <c r="I150" i="52" s="1"/>
  <c r="K150" i="52" s="1"/>
  <c r="L150" i="52" s="1"/>
  <c r="G149" i="52"/>
  <c r="I149" i="52" s="1"/>
  <c r="K149" i="52" s="1"/>
  <c r="G148" i="52"/>
  <c r="G147" i="52"/>
  <c r="I147" i="52" s="1"/>
  <c r="G146" i="52"/>
  <c r="I146" i="52" s="1"/>
  <c r="K146" i="52" s="1"/>
  <c r="L146" i="52" s="1"/>
  <c r="G145" i="52"/>
  <c r="I145" i="52" s="1"/>
  <c r="K145" i="52" s="1"/>
  <c r="G144" i="52"/>
  <c r="G143" i="52"/>
  <c r="I143" i="52" s="1"/>
  <c r="G142" i="52"/>
  <c r="I142" i="52" s="1"/>
  <c r="K142" i="52" s="1"/>
  <c r="L142" i="52" s="1"/>
  <c r="G141" i="52"/>
  <c r="I141" i="52" s="1"/>
  <c r="K141" i="52" s="1"/>
  <c r="G140" i="52"/>
  <c r="G139" i="52"/>
  <c r="I139" i="52" s="1"/>
  <c r="G138" i="52"/>
  <c r="I138" i="52" s="1"/>
  <c r="K138" i="52" s="1"/>
  <c r="L138" i="52" s="1"/>
  <c r="I137" i="52"/>
  <c r="K137" i="52" s="1"/>
  <c r="G137" i="52"/>
  <c r="G136" i="52"/>
  <c r="G135" i="52"/>
  <c r="I135" i="52" s="1"/>
  <c r="G134" i="52"/>
  <c r="I134" i="52" s="1"/>
  <c r="K134" i="52" s="1"/>
  <c r="L134" i="52" s="1"/>
  <c r="G133" i="52"/>
  <c r="I133" i="52" s="1"/>
  <c r="K133" i="52" s="1"/>
  <c r="G132" i="52"/>
  <c r="G131" i="52"/>
  <c r="I131" i="52" s="1"/>
  <c r="G130" i="52"/>
  <c r="I130" i="52" s="1"/>
  <c r="K130" i="52" s="1"/>
  <c r="L130" i="52" s="1"/>
  <c r="G129" i="52"/>
  <c r="I129" i="52" s="1"/>
  <c r="K129" i="52" s="1"/>
  <c r="G128" i="52"/>
  <c r="I127" i="52"/>
  <c r="G127" i="52"/>
  <c r="G126" i="52"/>
  <c r="I126" i="52" s="1"/>
  <c r="K126" i="52" s="1"/>
  <c r="L126" i="52" s="1"/>
  <c r="G125" i="52"/>
  <c r="I125" i="52" s="1"/>
  <c r="K125" i="52" s="1"/>
  <c r="G124" i="52"/>
  <c r="G123" i="52"/>
  <c r="I123" i="52" s="1"/>
  <c r="G122" i="52"/>
  <c r="I122" i="52" s="1"/>
  <c r="K122" i="52" s="1"/>
  <c r="L122" i="52" s="1"/>
  <c r="I121" i="52"/>
  <c r="K121" i="52" s="1"/>
  <c r="G121" i="52"/>
  <c r="G120" i="52"/>
  <c r="G119" i="52"/>
  <c r="I119" i="52" s="1"/>
  <c r="G118" i="52"/>
  <c r="I118" i="52" s="1"/>
  <c r="K118" i="52" s="1"/>
  <c r="L118" i="52" s="1"/>
  <c r="I117" i="52"/>
  <c r="K117" i="52" s="1"/>
  <c r="G117" i="52"/>
  <c r="G116" i="52"/>
  <c r="G115" i="52"/>
  <c r="I115" i="52" s="1"/>
  <c r="G114" i="52"/>
  <c r="I114" i="52" s="1"/>
  <c r="K114" i="52" s="1"/>
  <c r="L114" i="52" s="1"/>
  <c r="G113" i="52"/>
  <c r="I113" i="52" s="1"/>
  <c r="K113" i="52" s="1"/>
  <c r="G112" i="52"/>
  <c r="I111" i="52"/>
  <c r="G111" i="52"/>
  <c r="G110" i="52"/>
  <c r="I110" i="52" s="1"/>
  <c r="K110" i="52" s="1"/>
  <c r="L110" i="52" s="1"/>
  <c r="G109" i="52"/>
  <c r="I109" i="52" s="1"/>
  <c r="K109" i="52" s="1"/>
  <c r="G108" i="52"/>
  <c r="G107" i="52"/>
  <c r="I107" i="52" s="1"/>
  <c r="G106" i="52"/>
  <c r="I106" i="52" s="1"/>
  <c r="K106" i="52" s="1"/>
  <c r="L106" i="52" s="1"/>
  <c r="G105" i="52"/>
  <c r="I105" i="52" s="1"/>
  <c r="K105" i="52" s="1"/>
  <c r="L105" i="52" s="1"/>
  <c r="I104" i="52"/>
  <c r="K104" i="52" s="1"/>
  <c r="G104" i="52"/>
  <c r="G103" i="52"/>
  <c r="I103" i="52" s="1"/>
  <c r="K103" i="52" s="1"/>
  <c r="G102" i="52"/>
  <c r="I102" i="52" s="1"/>
  <c r="K102" i="52" s="1"/>
  <c r="L102" i="52" s="1"/>
  <c r="G101" i="52"/>
  <c r="I101" i="52" s="1"/>
  <c r="K101" i="52" s="1"/>
  <c r="L101" i="52" s="1"/>
  <c r="G100" i="52"/>
  <c r="I100" i="52" s="1"/>
  <c r="K100" i="52" s="1"/>
  <c r="G99" i="52"/>
  <c r="I99" i="52" s="1"/>
  <c r="K99" i="52" s="1"/>
  <c r="G98" i="52"/>
  <c r="I98" i="52" s="1"/>
  <c r="K98" i="52" s="1"/>
  <c r="L98" i="52" s="1"/>
  <c r="G97" i="52"/>
  <c r="I97" i="52" s="1"/>
  <c r="K97" i="52" s="1"/>
  <c r="L97" i="52" s="1"/>
  <c r="G96" i="52"/>
  <c r="I96" i="52" s="1"/>
  <c r="K96" i="52" s="1"/>
  <c r="G95" i="52"/>
  <c r="I95" i="52" s="1"/>
  <c r="K95" i="52" s="1"/>
  <c r="G94" i="52"/>
  <c r="I94" i="52" s="1"/>
  <c r="K94" i="52" s="1"/>
  <c r="L94" i="52" s="1"/>
  <c r="G93" i="52"/>
  <c r="I93" i="52" s="1"/>
  <c r="K93" i="52" s="1"/>
  <c r="L93" i="52" s="1"/>
  <c r="G92" i="52"/>
  <c r="I92" i="52" s="1"/>
  <c r="K92" i="52" s="1"/>
  <c r="G91" i="52"/>
  <c r="I91" i="52" s="1"/>
  <c r="K91" i="52" s="1"/>
  <c r="G90" i="52"/>
  <c r="I90" i="52" s="1"/>
  <c r="K90" i="52" s="1"/>
  <c r="L90" i="52" s="1"/>
  <c r="G89" i="52"/>
  <c r="I89" i="52" s="1"/>
  <c r="K89" i="52" s="1"/>
  <c r="L89" i="52" s="1"/>
  <c r="I88" i="52"/>
  <c r="K88" i="52" s="1"/>
  <c r="G88" i="52"/>
  <c r="G87" i="52"/>
  <c r="I87" i="52" s="1"/>
  <c r="K87" i="52" s="1"/>
  <c r="G86" i="52"/>
  <c r="I86" i="52" s="1"/>
  <c r="K86" i="52" s="1"/>
  <c r="L86" i="52" s="1"/>
  <c r="G85" i="52"/>
  <c r="I85" i="52" s="1"/>
  <c r="K85" i="52" s="1"/>
  <c r="L85" i="52" s="1"/>
  <c r="G84" i="52"/>
  <c r="I84" i="52" s="1"/>
  <c r="K84" i="52" s="1"/>
  <c r="G83" i="52"/>
  <c r="I83" i="52" s="1"/>
  <c r="K83" i="52" s="1"/>
  <c r="G82" i="52"/>
  <c r="I82" i="52" s="1"/>
  <c r="K82" i="52" s="1"/>
  <c r="L82" i="52" s="1"/>
  <c r="G81" i="52"/>
  <c r="I81" i="52" s="1"/>
  <c r="K81" i="52" s="1"/>
  <c r="L81" i="52" s="1"/>
  <c r="I80" i="52"/>
  <c r="K80" i="52" s="1"/>
  <c r="G80" i="52"/>
  <c r="G79" i="52"/>
  <c r="I79" i="52" s="1"/>
  <c r="K79" i="52" s="1"/>
  <c r="G78" i="52"/>
  <c r="I78" i="52" s="1"/>
  <c r="K78" i="52" s="1"/>
  <c r="L78" i="52" s="1"/>
  <c r="G77" i="52"/>
  <c r="I77" i="52" s="1"/>
  <c r="K77" i="52" s="1"/>
  <c r="L77" i="52" s="1"/>
  <c r="G76" i="52"/>
  <c r="I76" i="52" s="1"/>
  <c r="K76" i="52" s="1"/>
  <c r="G75" i="52"/>
  <c r="I75" i="52" s="1"/>
  <c r="K75" i="52" s="1"/>
  <c r="G74" i="52"/>
  <c r="I74" i="52" s="1"/>
  <c r="K74" i="52" s="1"/>
  <c r="L74" i="52" s="1"/>
  <c r="G73" i="52"/>
  <c r="I73" i="52" s="1"/>
  <c r="K73" i="52" s="1"/>
  <c r="L73" i="52" s="1"/>
  <c r="I72" i="52"/>
  <c r="K72" i="52" s="1"/>
  <c r="G72" i="52"/>
  <c r="G71" i="52"/>
  <c r="I71" i="52" s="1"/>
  <c r="K71" i="52" s="1"/>
  <c r="G70" i="52"/>
  <c r="I70" i="52" s="1"/>
  <c r="K70" i="52" s="1"/>
  <c r="L70" i="52" s="1"/>
  <c r="G69" i="52"/>
  <c r="I69" i="52" s="1"/>
  <c r="K69" i="52" s="1"/>
  <c r="L69" i="52" s="1"/>
  <c r="G68" i="52"/>
  <c r="I68" i="52" s="1"/>
  <c r="K68" i="52" s="1"/>
  <c r="G67" i="52"/>
  <c r="I67" i="52" s="1"/>
  <c r="K67" i="52" s="1"/>
  <c r="G66" i="52"/>
  <c r="I66" i="52" s="1"/>
  <c r="K66" i="52" s="1"/>
  <c r="L66" i="52" s="1"/>
  <c r="G65" i="52"/>
  <c r="I65" i="52" s="1"/>
  <c r="K65" i="52" s="1"/>
  <c r="L65" i="52" s="1"/>
  <c r="I64" i="52"/>
  <c r="K64" i="52" s="1"/>
  <c r="G64" i="52"/>
  <c r="G63" i="52"/>
  <c r="I63" i="52" s="1"/>
  <c r="K63" i="52" s="1"/>
  <c r="G62" i="52"/>
  <c r="I62" i="52" s="1"/>
  <c r="K62" i="52" s="1"/>
  <c r="L62" i="52" s="1"/>
  <c r="G61" i="52"/>
  <c r="I61" i="52" s="1"/>
  <c r="K61" i="52" s="1"/>
  <c r="L61" i="52" s="1"/>
  <c r="G60" i="52"/>
  <c r="I60" i="52" s="1"/>
  <c r="K60" i="52" s="1"/>
  <c r="G59" i="52"/>
  <c r="I59" i="52" s="1"/>
  <c r="K59" i="52" s="1"/>
  <c r="G58" i="52"/>
  <c r="I58" i="52" s="1"/>
  <c r="K58" i="52" s="1"/>
  <c r="L58" i="52" s="1"/>
  <c r="G57" i="52"/>
  <c r="I57" i="52" s="1"/>
  <c r="K57" i="52" s="1"/>
  <c r="L57" i="52" s="1"/>
  <c r="I56" i="52"/>
  <c r="K56" i="52" s="1"/>
  <c r="G56" i="52"/>
  <c r="G55" i="52"/>
  <c r="I55" i="52" s="1"/>
  <c r="K55" i="52" s="1"/>
  <c r="G54" i="52"/>
  <c r="I54" i="52" s="1"/>
  <c r="K54" i="52" s="1"/>
  <c r="L54" i="52" s="1"/>
  <c r="G53" i="52"/>
  <c r="I53" i="52" s="1"/>
  <c r="K53" i="52" s="1"/>
  <c r="L53" i="52" s="1"/>
  <c r="G52" i="52"/>
  <c r="I52" i="52" s="1"/>
  <c r="K52" i="52" s="1"/>
  <c r="G51" i="52"/>
  <c r="I51" i="52" s="1"/>
  <c r="K51" i="52" s="1"/>
  <c r="G50" i="52"/>
  <c r="I50" i="52" s="1"/>
  <c r="K50" i="52" s="1"/>
  <c r="L50" i="52" s="1"/>
  <c r="G49" i="52"/>
  <c r="I49" i="52" s="1"/>
  <c r="K49" i="52" s="1"/>
  <c r="L49" i="52" s="1"/>
  <c r="I48" i="52"/>
  <c r="K48" i="52" s="1"/>
  <c r="G48" i="52"/>
  <c r="G47" i="52"/>
  <c r="I47" i="52" s="1"/>
  <c r="K47" i="52" s="1"/>
  <c r="G46" i="52"/>
  <c r="I46" i="52" s="1"/>
  <c r="K46" i="52" s="1"/>
  <c r="L46" i="52" s="1"/>
  <c r="G45" i="52"/>
  <c r="I45" i="52" s="1"/>
  <c r="K45" i="52" s="1"/>
  <c r="L45" i="52" s="1"/>
  <c r="G44" i="52"/>
  <c r="I44" i="52" s="1"/>
  <c r="K44" i="52" s="1"/>
  <c r="G43" i="52"/>
  <c r="I43" i="52" s="1"/>
  <c r="K43" i="52" s="1"/>
  <c r="G42" i="52"/>
  <c r="I42" i="52" s="1"/>
  <c r="K42" i="52" s="1"/>
  <c r="L42" i="52" s="1"/>
  <c r="G41" i="52"/>
  <c r="I40" i="52"/>
  <c r="G40" i="52"/>
  <c r="G39" i="52"/>
  <c r="I39" i="52" s="1"/>
  <c r="K39" i="52" s="1"/>
  <c r="G38" i="52"/>
  <c r="I38" i="52" s="1"/>
  <c r="K38" i="52" s="1"/>
  <c r="L38" i="52" s="1"/>
  <c r="G37" i="52"/>
  <c r="G36" i="52"/>
  <c r="I36" i="52" s="1"/>
  <c r="G35" i="52"/>
  <c r="I35" i="52" s="1"/>
  <c r="K35" i="52" s="1"/>
  <c r="G34" i="52"/>
  <c r="I34" i="52" s="1"/>
  <c r="K34" i="52" s="1"/>
  <c r="G33" i="52"/>
  <c r="G32" i="52"/>
  <c r="I32" i="52" s="1"/>
  <c r="G31" i="52"/>
  <c r="I31" i="52" s="1"/>
  <c r="K31" i="52" s="1"/>
  <c r="G30" i="52"/>
  <c r="I30" i="52" s="1"/>
  <c r="K30" i="52" s="1"/>
  <c r="L30" i="52" s="1"/>
  <c r="G29" i="52"/>
  <c r="G28" i="52"/>
  <c r="I28" i="52" s="1"/>
  <c r="G27" i="52"/>
  <c r="I27" i="52" s="1"/>
  <c r="K27" i="52" s="1"/>
  <c r="G26" i="52"/>
  <c r="I26" i="52" s="1"/>
  <c r="K26" i="52" s="1"/>
  <c r="L26" i="52" s="1"/>
  <c r="G25" i="52"/>
  <c r="G24" i="52"/>
  <c r="I24" i="52" s="1"/>
  <c r="G23" i="52"/>
  <c r="I23" i="52" s="1"/>
  <c r="K23" i="52" s="1"/>
  <c r="I22" i="52"/>
  <c r="K22" i="52" s="1"/>
  <c r="L22" i="52" s="1"/>
  <c r="G22" i="52"/>
  <c r="G21" i="52"/>
  <c r="G20" i="52"/>
  <c r="I20" i="52" s="1"/>
  <c r="G19" i="52"/>
  <c r="I19" i="52" s="1"/>
  <c r="K19" i="52" s="1"/>
  <c r="G18" i="52"/>
  <c r="I18" i="52" s="1"/>
  <c r="K18" i="52" s="1"/>
  <c r="G17" i="52"/>
  <c r="G16" i="52"/>
  <c r="I16" i="52" s="1"/>
  <c r="G15" i="52"/>
  <c r="I15" i="52" s="1"/>
  <c r="K15" i="52" s="1"/>
  <c r="G14" i="52"/>
  <c r="I14" i="52" s="1"/>
  <c r="K14" i="52" s="1"/>
  <c r="L14" i="52" s="1"/>
  <c r="G13" i="52"/>
  <c r="I12" i="52"/>
  <c r="G12" i="52"/>
  <c r="G11" i="52"/>
  <c r="I11" i="52" s="1"/>
  <c r="K11" i="52" s="1"/>
  <c r="G10" i="52"/>
  <c r="I10" i="52" s="1"/>
  <c r="K10" i="52" s="1"/>
  <c r="L10" i="52" s="1"/>
  <c r="G9" i="52"/>
  <c r="G8" i="52"/>
  <c r="I8" i="52" s="1"/>
  <c r="G7" i="52"/>
  <c r="I7" i="52" s="1"/>
  <c r="K7" i="52" s="1"/>
  <c r="G6" i="52"/>
  <c r="I6" i="52" s="1"/>
  <c r="K6" i="52" s="1"/>
  <c r="L6" i="52" s="1"/>
  <c r="G5" i="52"/>
  <c r="M304" i="37"/>
  <c r="M301" i="37"/>
  <c r="H61" i="10" s="1"/>
  <c r="E301" i="37"/>
  <c r="G300" i="37"/>
  <c r="G299" i="37"/>
  <c r="I299" i="37" s="1"/>
  <c r="K299" i="37" s="1"/>
  <c r="G298" i="37"/>
  <c r="I298" i="37" s="1"/>
  <c r="G297" i="37"/>
  <c r="I297" i="37" s="1"/>
  <c r="K297" i="37" s="1"/>
  <c r="G296" i="37"/>
  <c r="G295" i="37"/>
  <c r="I295" i="37" s="1"/>
  <c r="K295" i="37" s="1"/>
  <c r="G294" i="37"/>
  <c r="I294" i="37" s="1"/>
  <c r="G293" i="37"/>
  <c r="I293" i="37" s="1"/>
  <c r="K293" i="37" s="1"/>
  <c r="G292" i="37"/>
  <c r="I291" i="37"/>
  <c r="K291" i="37" s="1"/>
  <c r="G291" i="37"/>
  <c r="G290" i="37"/>
  <c r="I290" i="37" s="1"/>
  <c r="G289" i="37"/>
  <c r="I289" i="37" s="1"/>
  <c r="K289" i="37" s="1"/>
  <c r="G288" i="37"/>
  <c r="G287" i="37"/>
  <c r="I287" i="37" s="1"/>
  <c r="K287" i="37" s="1"/>
  <c r="G286" i="37"/>
  <c r="I286" i="37" s="1"/>
  <c r="G285" i="37"/>
  <c r="I285" i="37" s="1"/>
  <c r="K285" i="37" s="1"/>
  <c r="G284" i="37"/>
  <c r="G283" i="37"/>
  <c r="I283" i="37" s="1"/>
  <c r="K283" i="37" s="1"/>
  <c r="G282" i="37"/>
  <c r="I282" i="37" s="1"/>
  <c r="G281" i="37"/>
  <c r="I281" i="37" s="1"/>
  <c r="K281" i="37" s="1"/>
  <c r="G280" i="37"/>
  <c r="G279" i="37"/>
  <c r="I279" i="37" s="1"/>
  <c r="K279" i="37" s="1"/>
  <c r="G278" i="37"/>
  <c r="I278" i="37" s="1"/>
  <c r="G277" i="37"/>
  <c r="I277" i="37" s="1"/>
  <c r="K277" i="37" s="1"/>
  <c r="G276" i="37"/>
  <c r="G275" i="37"/>
  <c r="I275" i="37" s="1"/>
  <c r="K275" i="37" s="1"/>
  <c r="G274" i="37"/>
  <c r="I274" i="37" s="1"/>
  <c r="G273" i="37"/>
  <c r="I273" i="37" s="1"/>
  <c r="K273" i="37" s="1"/>
  <c r="G272" i="37"/>
  <c r="G271" i="37"/>
  <c r="I271" i="37" s="1"/>
  <c r="K271" i="37" s="1"/>
  <c r="G270" i="37"/>
  <c r="I270" i="37" s="1"/>
  <c r="G269" i="37"/>
  <c r="I269" i="37" s="1"/>
  <c r="K269" i="37" s="1"/>
  <c r="G268" i="37"/>
  <c r="G267" i="37"/>
  <c r="I267" i="37" s="1"/>
  <c r="K267" i="37" s="1"/>
  <c r="G266" i="37"/>
  <c r="I266" i="37" s="1"/>
  <c r="G265" i="37"/>
  <c r="I265" i="37" s="1"/>
  <c r="K265" i="37" s="1"/>
  <c r="G264" i="37"/>
  <c r="G263" i="37"/>
  <c r="I263" i="37" s="1"/>
  <c r="K263" i="37" s="1"/>
  <c r="G262" i="37"/>
  <c r="I262" i="37" s="1"/>
  <c r="G261" i="37"/>
  <c r="I261" i="37" s="1"/>
  <c r="K261" i="37" s="1"/>
  <c r="G260" i="37"/>
  <c r="I259" i="37"/>
  <c r="K259" i="37" s="1"/>
  <c r="G259" i="37"/>
  <c r="I258" i="37"/>
  <c r="G258" i="37"/>
  <c r="K257" i="37"/>
  <c r="G257" i="37"/>
  <c r="I257" i="37" s="1"/>
  <c r="G256" i="37"/>
  <c r="G255" i="37"/>
  <c r="I255" i="37" s="1"/>
  <c r="K255" i="37" s="1"/>
  <c r="I254" i="37"/>
  <c r="G254" i="37"/>
  <c r="G253" i="37"/>
  <c r="I253" i="37" s="1"/>
  <c r="K253" i="37" s="1"/>
  <c r="G252" i="37"/>
  <c r="G251" i="37"/>
  <c r="I251" i="37" s="1"/>
  <c r="K251" i="37" s="1"/>
  <c r="G250" i="37"/>
  <c r="I250" i="37" s="1"/>
  <c r="G249" i="37"/>
  <c r="I249" i="37" s="1"/>
  <c r="K249" i="37" s="1"/>
  <c r="G248" i="37"/>
  <c r="G247" i="37"/>
  <c r="I247" i="37" s="1"/>
  <c r="K247" i="37" s="1"/>
  <c r="G246" i="37"/>
  <c r="I246" i="37" s="1"/>
  <c r="K245" i="37"/>
  <c r="G245" i="37"/>
  <c r="I245" i="37" s="1"/>
  <c r="G244" i="37"/>
  <c r="G243" i="37"/>
  <c r="I243" i="37" s="1"/>
  <c r="K243" i="37" s="1"/>
  <c r="G242" i="37"/>
  <c r="I242" i="37" s="1"/>
  <c r="G241" i="37"/>
  <c r="I241" i="37" s="1"/>
  <c r="K241" i="37" s="1"/>
  <c r="G240" i="37"/>
  <c r="G239" i="37"/>
  <c r="I239" i="37" s="1"/>
  <c r="K239" i="37" s="1"/>
  <c r="G238" i="37"/>
  <c r="I238" i="37" s="1"/>
  <c r="G237" i="37"/>
  <c r="I237" i="37" s="1"/>
  <c r="K237" i="37" s="1"/>
  <c r="G236" i="37"/>
  <c r="G235" i="37"/>
  <c r="I235" i="37" s="1"/>
  <c r="K235" i="37" s="1"/>
  <c r="I234" i="37"/>
  <c r="G234" i="37"/>
  <c r="G233" i="37"/>
  <c r="I233" i="37" s="1"/>
  <c r="K233" i="37" s="1"/>
  <c r="G232" i="37"/>
  <c r="I231" i="37"/>
  <c r="K231" i="37" s="1"/>
  <c r="G231" i="37"/>
  <c r="G230" i="37"/>
  <c r="I230" i="37" s="1"/>
  <c r="G229" i="37"/>
  <c r="I229" i="37" s="1"/>
  <c r="K229" i="37" s="1"/>
  <c r="G228" i="37"/>
  <c r="G227" i="37"/>
  <c r="I227" i="37" s="1"/>
  <c r="K227" i="37" s="1"/>
  <c r="G226" i="37"/>
  <c r="I226" i="37" s="1"/>
  <c r="G225" i="37"/>
  <c r="G224" i="37"/>
  <c r="G223" i="37"/>
  <c r="I223" i="37" s="1"/>
  <c r="K223" i="37" s="1"/>
  <c r="G222" i="37"/>
  <c r="I222" i="37" s="1"/>
  <c r="G221" i="37"/>
  <c r="G220" i="37"/>
  <c r="G219" i="37"/>
  <c r="I219" i="37" s="1"/>
  <c r="K219" i="37" s="1"/>
  <c r="G218" i="37"/>
  <c r="I218" i="37" s="1"/>
  <c r="G217" i="37"/>
  <c r="G216" i="37"/>
  <c r="I216" i="37" s="1"/>
  <c r="G215" i="37"/>
  <c r="I214" i="37"/>
  <c r="G214" i="37"/>
  <c r="G213" i="37"/>
  <c r="G212" i="37"/>
  <c r="I212" i="37" s="1"/>
  <c r="G211" i="37"/>
  <c r="G210" i="37"/>
  <c r="I210" i="37" s="1"/>
  <c r="G209" i="37"/>
  <c r="G208" i="37"/>
  <c r="I208" i="37" s="1"/>
  <c r="G207" i="37"/>
  <c r="G206" i="37"/>
  <c r="I206" i="37" s="1"/>
  <c r="G205" i="37"/>
  <c r="G204" i="37"/>
  <c r="I204" i="37" s="1"/>
  <c r="G203" i="37"/>
  <c r="G202" i="37"/>
  <c r="I202" i="37" s="1"/>
  <c r="G201" i="37"/>
  <c r="I200" i="37"/>
  <c r="G200" i="37"/>
  <c r="G199" i="37"/>
  <c r="G198" i="37"/>
  <c r="I198" i="37" s="1"/>
  <c r="G197" i="37"/>
  <c r="I197" i="37" s="1"/>
  <c r="G196" i="37"/>
  <c r="I196" i="37" s="1"/>
  <c r="K196" i="37" s="1"/>
  <c r="L196" i="37" s="1"/>
  <c r="G195" i="37"/>
  <c r="I195" i="37" s="1"/>
  <c r="G194" i="37"/>
  <c r="I194" i="37" s="1"/>
  <c r="K194" i="37" s="1"/>
  <c r="G193" i="37"/>
  <c r="I193" i="37" s="1"/>
  <c r="G192" i="37"/>
  <c r="I192" i="37" s="1"/>
  <c r="K192" i="37" s="1"/>
  <c r="L192" i="37" s="1"/>
  <c r="G191" i="37"/>
  <c r="I191" i="37" s="1"/>
  <c r="G190" i="37"/>
  <c r="I190" i="37" s="1"/>
  <c r="K190" i="37" s="1"/>
  <c r="G189" i="37"/>
  <c r="I189" i="37" s="1"/>
  <c r="G188" i="37"/>
  <c r="I188" i="37" s="1"/>
  <c r="K188" i="37" s="1"/>
  <c r="L188" i="37" s="1"/>
  <c r="G187" i="37"/>
  <c r="I187" i="37" s="1"/>
  <c r="G186" i="37"/>
  <c r="I186" i="37" s="1"/>
  <c r="K186" i="37" s="1"/>
  <c r="G185" i="37"/>
  <c r="I185" i="37" s="1"/>
  <c r="G184" i="37"/>
  <c r="I184" i="37" s="1"/>
  <c r="K184" i="37" s="1"/>
  <c r="L184" i="37" s="1"/>
  <c r="G183" i="37"/>
  <c r="I183" i="37" s="1"/>
  <c r="G182" i="37"/>
  <c r="I182" i="37" s="1"/>
  <c r="K182" i="37" s="1"/>
  <c r="G181" i="37"/>
  <c r="I181" i="37" s="1"/>
  <c r="G180" i="37"/>
  <c r="I180" i="37" s="1"/>
  <c r="K180" i="37" s="1"/>
  <c r="L180" i="37" s="1"/>
  <c r="G179" i="37"/>
  <c r="I179" i="37" s="1"/>
  <c r="G178" i="37"/>
  <c r="I178" i="37" s="1"/>
  <c r="K178" i="37" s="1"/>
  <c r="G177" i="37"/>
  <c r="I177" i="37" s="1"/>
  <c r="G176" i="37"/>
  <c r="I176" i="37" s="1"/>
  <c r="K176" i="37" s="1"/>
  <c r="L176" i="37" s="1"/>
  <c r="G175" i="37"/>
  <c r="I175" i="37" s="1"/>
  <c r="G174" i="37"/>
  <c r="I174" i="37" s="1"/>
  <c r="K174" i="37" s="1"/>
  <c r="G173" i="37"/>
  <c r="I173" i="37" s="1"/>
  <c r="G172" i="37"/>
  <c r="I172" i="37" s="1"/>
  <c r="K172" i="37" s="1"/>
  <c r="L172" i="37" s="1"/>
  <c r="G171" i="37"/>
  <c r="I171" i="37" s="1"/>
  <c r="G170" i="37"/>
  <c r="I170" i="37" s="1"/>
  <c r="K170" i="37" s="1"/>
  <c r="G169" i="37"/>
  <c r="I169" i="37" s="1"/>
  <c r="G168" i="37"/>
  <c r="I168" i="37" s="1"/>
  <c r="K168" i="37" s="1"/>
  <c r="L168" i="37" s="1"/>
  <c r="G167" i="37"/>
  <c r="I167" i="37" s="1"/>
  <c r="G166" i="37"/>
  <c r="I166" i="37" s="1"/>
  <c r="K166" i="37" s="1"/>
  <c r="G165" i="37"/>
  <c r="I165" i="37" s="1"/>
  <c r="G164" i="37"/>
  <c r="I164" i="37" s="1"/>
  <c r="K164" i="37" s="1"/>
  <c r="L164" i="37" s="1"/>
  <c r="G163" i="37"/>
  <c r="I163" i="37" s="1"/>
  <c r="G162" i="37"/>
  <c r="I162" i="37" s="1"/>
  <c r="K162" i="37" s="1"/>
  <c r="G161" i="37"/>
  <c r="I161" i="37" s="1"/>
  <c r="G160" i="37"/>
  <c r="I160" i="37" s="1"/>
  <c r="K160" i="37" s="1"/>
  <c r="L160" i="37" s="1"/>
  <c r="G159" i="37"/>
  <c r="I159" i="37" s="1"/>
  <c r="G158" i="37"/>
  <c r="I158" i="37" s="1"/>
  <c r="K158" i="37" s="1"/>
  <c r="G157" i="37"/>
  <c r="I157" i="37" s="1"/>
  <c r="G156" i="37"/>
  <c r="I156" i="37" s="1"/>
  <c r="K156" i="37" s="1"/>
  <c r="L156" i="37" s="1"/>
  <c r="G155" i="37"/>
  <c r="I155" i="37" s="1"/>
  <c r="G154" i="37"/>
  <c r="I154" i="37" s="1"/>
  <c r="K154" i="37" s="1"/>
  <c r="G153" i="37"/>
  <c r="I153" i="37" s="1"/>
  <c r="G152" i="37"/>
  <c r="I152" i="37" s="1"/>
  <c r="K152" i="37" s="1"/>
  <c r="L152" i="37" s="1"/>
  <c r="G151" i="37"/>
  <c r="I151" i="37" s="1"/>
  <c r="G150" i="37"/>
  <c r="I150" i="37" s="1"/>
  <c r="K150" i="37" s="1"/>
  <c r="G149" i="37"/>
  <c r="I149" i="37" s="1"/>
  <c r="G148" i="37"/>
  <c r="I148" i="37" s="1"/>
  <c r="K148" i="37" s="1"/>
  <c r="L148" i="37" s="1"/>
  <c r="G147" i="37"/>
  <c r="I147" i="37" s="1"/>
  <c r="G146" i="37"/>
  <c r="I146" i="37" s="1"/>
  <c r="K146" i="37" s="1"/>
  <c r="G145" i="37"/>
  <c r="I145" i="37" s="1"/>
  <c r="G144" i="37"/>
  <c r="I144" i="37" s="1"/>
  <c r="K144" i="37" s="1"/>
  <c r="L144" i="37" s="1"/>
  <c r="G143" i="37"/>
  <c r="I143" i="37" s="1"/>
  <c r="G142" i="37"/>
  <c r="I142" i="37" s="1"/>
  <c r="K142" i="37" s="1"/>
  <c r="G141" i="37"/>
  <c r="I141" i="37" s="1"/>
  <c r="G140" i="37"/>
  <c r="I140" i="37" s="1"/>
  <c r="K140" i="37" s="1"/>
  <c r="L140" i="37" s="1"/>
  <c r="G139" i="37"/>
  <c r="I139" i="37" s="1"/>
  <c r="G138" i="37"/>
  <c r="I138" i="37" s="1"/>
  <c r="K138" i="37" s="1"/>
  <c r="G137" i="37"/>
  <c r="I137" i="37" s="1"/>
  <c r="G136" i="37"/>
  <c r="I136" i="37" s="1"/>
  <c r="K136" i="37" s="1"/>
  <c r="L136" i="37" s="1"/>
  <c r="G135" i="37"/>
  <c r="I135" i="37" s="1"/>
  <c r="G134" i="37"/>
  <c r="I134" i="37" s="1"/>
  <c r="K134" i="37" s="1"/>
  <c r="G133" i="37"/>
  <c r="I133" i="37" s="1"/>
  <c r="G132" i="37"/>
  <c r="I132" i="37" s="1"/>
  <c r="K132" i="37" s="1"/>
  <c r="L132" i="37" s="1"/>
  <c r="G131" i="37"/>
  <c r="I131" i="37" s="1"/>
  <c r="G130" i="37"/>
  <c r="I130" i="37" s="1"/>
  <c r="K130" i="37" s="1"/>
  <c r="G129" i="37"/>
  <c r="I129" i="37" s="1"/>
  <c r="G128" i="37"/>
  <c r="I128" i="37" s="1"/>
  <c r="K128" i="37" s="1"/>
  <c r="L128" i="37" s="1"/>
  <c r="G127" i="37"/>
  <c r="I127" i="37" s="1"/>
  <c r="G126" i="37"/>
  <c r="I126" i="37" s="1"/>
  <c r="K126" i="37" s="1"/>
  <c r="G125" i="37"/>
  <c r="I125" i="37" s="1"/>
  <c r="G124" i="37"/>
  <c r="I124" i="37" s="1"/>
  <c r="K124" i="37" s="1"/>
  <c r="L124" i="37" s="1"/>
  <c r="G123" i="37"/>
  <c r="I123" i="37" s="1"/>
  <c r="G122" i="37"/>
  <c r="I122" i="37" s="1"/>
  <c r="K122" i="37" s="1"/>
  <c r="G121" i="37"/>
  <c r="I121" i="37" s="1"/>
  <c r="G120" i="37"/>
  <c r="I120" i="37" s="1"/>
  <c r="K120" i="37" s="1"/>
  <c r="L120" i="37" s="1"/>
  <c r="G119" i="37"/>
  <c r="I119" i="37" s="1"/>
  <c r="G118" i="37"/>
  <c r="I118" i="37" s="1"/>
  <c r="K118" i="37" s="1"/>
  <c r="G117" i="37"/>
  <c r="I117" i="37" s="1"/>
  <c r="G116" i="37"/>
  <c r="I116" i="37" s="1"/>
  <c r="K116" i="37" s="1"/>
  <c r="L116" i="37" s="1"/>
  <c r="G115" i="37"/>
  <c r="I115" i="37" s="1"/>
  <c r="G114" i="37"/>
  <c r="I114" i="37" s="1"/>
  <c r="K114" i="37" s="1"/>
  <c r="G113" i="37"/>
  <c r="I113" i="37" s="1"/>
  <c r="G112" i="37"/>
  <c r="I112" i="37" s="1"/>
  <c r="K112" i="37" s="1"/>
  <c r="L112" i="37" s="1"/>
  <c r="G111" i="37"/>
  <c r="I111" i="37" s="1"/>
  <c r="G110" i="37"/>
  <c r="I110" i="37" s="1"/>
  <c r="K110" i="37" s="1"/>
  <c r="G109" i="37"/>
  <c r="I109" i="37" s="1"/>
  <c r="G108" i="37"/>
  <c r="I108" i="37" s="1"/>
  <c r="K108" i="37" s="1"/>
  <c r="L108" i="37" s="1"/>
  <c r="G107" i="37"/>
  <c r="I107" i="37" s="1"/>
  <c r="G106" i="37"/>
  <c r="I106" i="37" s="1"/>
  <c r="K106" i="37" s="1"/>
  <c r="G105" i="37"/>
  <c r="I105" i="37" s="1"/>
  <c r="G104" i="37"/>
  <c r="I104" i="37" s="1"/>
  <c r="K104" i="37" s="1"/>
  <c r="L104" i="37" s="1"/>
  <c r="G103" i="37"/>
  <c r="I103" i="37" s="1"/>
  <c r="G102" i="37"/>
  <c r="I102" i="37" s="1"/>
  <c r="K102" i="37" s="1"/>
  <c r="G101" i="37"/>
  <c r="I101" i="37" s="1"/>
  <c r="G100" i="37"/>
  <c r="I100" i="37" s="1"/>
  <c r="K100" i="37" s="1"/>
  <c r="L100" i="37" s="1"/>
  <c r="G99" i="37"/>
  <c r="I99" i="37" s="1"/>
  <c r="G98" i="37"/>
  <c r="I98" i="37" s="1"/>
  <c r="K98" i="37" s="1"/>
  <c r="G97" i="37"/>
  <c r="I97" i="37" s="1"/>
  <c r="G96" i="37"/>
  <c r="I96" i="37" s="1"/>
  <c r="K96" i="37" s="1"/>
  <c r="L96" i="37" s="1"/>
  <c r="G95" i="37"/>
  <c r="I95" i="37" s="1"/>
  <c r="G94" i="37"/>
  <c r="I94" i="37" s="1"/>
  <c r="K94" i="37" s="1"/>
  <c r="G93" i="37"/>
  <c r="I93" i="37" s="1"/>
  <c r="G92" i="37"/>
  <c r="I92" i="37" s="1"/>
  <c r="K92" i="37" s="1"/>
  <c r="L92" i="37" s="1"/>
  <c r="G91" i="37"/>
  <c r="I91" i="37" s="1"/>
  <c r="G90" i="37"/>
  <c r="I90" i="37" s="1"/>
  <c r="K90" i="37" s="1"/>
  <c r="G89" i="37"/>
  <c r="I89" i="37" s="1"/>
  <c r="G88" i="37"/>
  <c r="I88" i="37" s="1"/>
  <c r="K88" i="37" s="1"/>
  <c r="L88" i="37" s="1"/>
  <c r="G87" i="37"/>
  <c r="I87" i="37" s="1"/>
  <c r="G86" i="37"/>
  <c r="I86" i="37" s="1"/>
  <c r="K86" i="37" s="1"/>
  <c r="G85" i="37"/>
  <c r="K84" i="37"/>
  <c r="L84" i="37" s="1"/>
  <c r="G84" i="37"/>
  <c r="I84" i="37" s="1"/>
  <c r="G83" i="37"/>
  <c r="I83" i="37" s="1"/>
  <c r="G82" i="37"/>
  <c r="I82" i="37" s="1"/>
  <c r="K82" i="37" s="1"/>
  <c r="G81" i="37"/>
  <c r="I81" i="37" s="1"/>
  <c r="K81" i="37" s="1"/>
  <c r="G80" i="37"/>
  <c r="I80" i="37" s="1"/>
  <c r="K80" i="37" s="1"/>
  <c r="L80" i="37" s="1"/>
  <c r="G79" i="37"/>
  <c r="I79" i="37" s="1"/>
  <c r="G78" i="37"/>
  <c r="I78" i="37" s="1"/>
  <c r="K78" i="37" s="1"/>
  <c r="G77" i="37"/>
  <c r="I77" i="37" s="1"/>
  <c r="K77" i="37" s="1"/>
  <c r="G76" i="37"/>
  <c r="G75" i="37"/>
  <c r="I75" i="37" s="1"/>
  <c r="K75" i="37" s="1"/>
  <c r="G74" i="37"/>
  <c r="G73" i="37"/>
  <c r="G72" i="37"/>
  <c r="G71" i="37"/>
  <c r="I71" i="37" s="1"/>
  <c r="K71" i="37" s="1"/>
  <c r="G70" i="37"/>
  <c r="G69" i="37"/>
  <c r="I69" i="37" s="1"/>
  <c r="K69" i="37" s="1"/>
  <c r="G68" i="37"/>
  <c r="I67" i="37"/>
  <c r="K67" i="37" s="1"/>
  <c r="G67" i="37"/>
  <c r="G66" i="37"/>
  <c r="G65" i="37"/>
  <c r="I65" i="37" s="1"/>
  <c r="K65" i="37" s="1"/>
  <c r="G64" i="37"/>
  <c r="G63" i="37"/>
  <c r="I63" i="37" s="1"/>
  <c r="K63" i="37" s="1"/>
  <c r="G62" i="37"/>
  <c r="G61" i="37"/>
  <c r="G60" i="37"/>
  <c r="G59" i="37"/>
  <c r="I59" i="37" s="1"/>
  <c r="K59" i="37" s="1"/>
  <c r="G58" i="37"/>
  <c r="I57" i="37"/>
  <c r="K57" i="37" s="1"/>
  <c r="G57" i="37"/>
  <c r="G56" i="37"/>
  <c r="G55" i="37"/>
  <c r="I55" i="37" s="1"/>
  <c r="K55" i="37" s="1"/>
  <c r="G54" i="37"/>
  <c r="G53" i="37"/>
  <c r="I53" i="37" s="1"/>
  <c r="K53" i="37" s="1"/>
  <c r="G52" i="37"/>
  <c r="G51" i="37"/>
  <c r="G50" i="37"/>
  <c r="G49" i="37"/>
  <c r="I49" i="37" s="1"/>
  <c r="K49" i="37" s="1"/>
  <c r="L49" i="37" s="1"/>
  <c r="G48" i="37"/>
  <c r="G47" i="37"/>
  <c r="G46" i="37"/>
  <c r="G45" i="37"/>
  <c r="G44" i="37"/>
  <c r="G43" i="37"/>
  <c r="G42" i="37"/>
  <c r="G41" i="37"/>
  <c r="I41" i="37" s="1"/>
  <c r="G40" i="37"/>
  <c r="G39" i="37"/>
  <c r="G38" i="37"/>
  <c r="G37" i="37"/>
  <c r="G36" i="37"/>
  <c r="G35" i="37"/>
  <c r="G34" i="37"/>
  <c r="I33" i="37"/>
  <c r="K33" i="37" s="1"/>
  <c r="L33" i="37" s="1"/>
  <c r="G33" i="37"/>
  <c r="G32" i="37"/>
  <c r="G31" i="37"/>
  <c r="G30" i="37"/>
  <c r="G29" i="37"/>
  <c r="G28" i="37"/>
  <c r="G27" i="37"/>
  <c r="G26" i="37"/>
  <c r="G25" i="37"/>
  <c r="I25" i="37" s="1"/>
  <c r="K25" i="37" s="1"/>
  <c r="G24" i="37"/>
  <c r="G23" i="37"/>
  <c r="I23" i="37" s="1"/>
  <c r="K23" i="37" s="1"/>
  <c r="G22" i="37"/>
  <c r="G21" i="37"/>
  <c r="G20" i="37"/>
  <c r="I19" i="37"/>
  <c r="K19" i="37" s="1"/>
  <c r="G19" i="37"/>
  <c r="G18" i="37"/>
  <c r="G17" i="37"/>
  <c r="G16" i="37"/>
  <c r="G15" i="37"/>
  <c r="I15" i="37" s="1"/>
  <c r="K15" i="37" s="1"/>
  <c r="G14" i="37"/>
  <c r="G13" i="37"/>
  <c r="I13" i="37" s="1"/>
  <c r="K13" i="37" s="1"/>
  <c r="G12" i="37"/>
  <c r="I11" i="37"/>
  <c r="K11" i="37" s="1"/>
  <c r="G11" i="37"/>
  <c r="G10" i="37"/>
  <c r="G9" i="37"/>
  <c r="I9" i="37" s="1"/>
  <c r="K9" i="37" s="1"/>
  <c r="G8" i="37"/>
  <c r="G7" i="37"/>
  <c r="I7" i="37" s="1"/>
  <c r="K7" i="37" s="1"/>
  <c r="G6" i="37"/>
  <c r="G5" i="37"/>
  <c r="M304" i="33"/>
  <c r="M301" i="33"/>
  <c r="H56" i="10" s="1"/>
  <c r="E301" i="33"/>
  <c r="G300" i="33"/>
  <c r="I300" i="33" s="1"/>
  <c r="K300" i="33" s="1"/>
  <c r="L300" i="33" s="1"/>
  <c r="G299" i="33"/>
  <c r="G298" i="33"/>
  <c r="I298" i="33" s="1"/>
  <c r="G297" i="33"/>
  <c r="I297" i="33" s="1"/>
  <c r="K297" i="33" s="1"/>
  <c r="G296" i="33"/>
  <c r="I296" i="33" s="1"/>
  <c r="K296" i="33" s="1"/>
  <c r="L296" i="33" s="1"/>
  <c r="G295" i="33"/>
  <c r="I294" i="33"/>
  <c r="G294" i="33"/>
  <c r="G293" i="33"/>
  <c r="I293" i="33" s="1"/>
  <c r="K293" i="33" s="1"/>
  <c r="G292" i="33"/>
  <c r="G291" i="33"/>
  <c r="G290" i="33"/>
  <c r="I290" i="33" s="1"/>
  <c r="G289" i="33"/>
  <c r="I289" i="33" s="1"/>
  <c r="K289" i="33" s="1"/>
  <c r="G288" i="33"/>
  <c r="I288" i="33" s="1"/>
  <c r="K288" i="33" s="1"/>
  <c r="L288" i="33" s="1"/>
  <c r="G287" i="33"/>
  <c r="G286" i="33"/>
  <c r="I286" i="33" s="1"/>
  <c r="G285" i="33"/>
  <c r="I285" i="33" s="1"/>
  <c r="K285" i="33" s="1"/>
  <c r="G284" i="33"/>
  <c r="I284" i="33" s="1"/>
  <c r="K284" i="33" s="1"/>
  <c r="L284" i="33" s="1"/>
  <c r="G283" i="33"/>
  <c r="G282" i="33"/>
  <c r="I282" i="33" s="1"/>
  <c r="G281" i="33"/>
  <c r="I281" i="33" s="1"/>
  <c r="K281" i="33" s="1"/>
  <c r="G280" i="33"/>
  <c r="I280" i="33" s="1"/>
  <c r="G279" i="33"/>
  <c r="I278" i="33"/>
  <c r="G278" i="33"/>
  <c r="G277" i="33"/>
  <c r="I277" i="33" s="1"/>
  <c r="K277" i="33" s="1"/>
  <c r="G276" i="33"/>
  <c r="I276" i="33" s="1"/>
  <c r="K276" i="33" s="1"/>
  <c r="G275" i="33"/>
  <c r="G274" i="33"/>
  <c r="I274" i="33" s="1"/>
  <c r="G273" i="33"/>
  <c r="I273" i="33" s="1"/>
  <c r="K273" i="33" s="1"/>
  <c r="G272" i="33"/>
  <c r="I272" i="33" s="1"/>
  <c r="K272" i="33" s="1"/>
  <c r="L272" i="33" s="1"/>
  <c r="G271" i="33"/>
  <c r="I270" i="33"/>
  <c r="G270" i="33"/>
  <c r="G269" i="33"/>
  <c r="I269" i="33" s="1"/>
  <c r="K269" i="33" s="1"/>
  <c r="G268" i="33"/>
  <c r="I268" i="33" s="1"/>
  <c r="K268" i="33" s="1"/>
  <c r="L268" i="33" s="1"/>
  <c r="G267" i="33"/>
  <c r="G266" i="33"/>
  <c r="I266" i="33" s="1"/>
  <c r="G265" i="33"/>
  <c r="I265" i="33" s="1"/>
  <c r="K265" i="33" s="1"/>
  <c r="G264" i="33"/>
  <c r="I264" i="33" s="1"/>
  <c r="K264" i="33" s="1"/>
  <c r="L264" i="33" s="1"/>
  <c r="G263" i="33"/>
  <c r="G262" i="33"/>
  <c r="I262" i="33" s="1"/>
  <c r="G261" i="33"/>
  <c r="I261" i="33" s="1"/>
  <c r="K261" i="33" s="1"/>
  <c r="G260" i="33"/>
  <c r="G259" i="33"/>
  <c r="G258" i="33"/>
  <c r="I258" i="33" s="1"/>
  <c r="G257" i="33"/>
  <c r="I257" i="33" s="1"/>
  <c r="K257" i="33" s="1"/>
  <c r="G256" i="33"/>
  <c r="I256" i="33" s="1"/>
  <c r="K256" i="33" s="1"/>
  <c r="L256" i="33" s="1"/>
  <c r="G255" i="33"/>
  <c r="I254" i="33"/>
  <c r="G254" i="33"/>
  <c r="G253" i="33"/>
  <c r="I253" i="33" s="1"/>
  <c r="K253" i="33" s="1"/>
  <c r="G252" i="33"/>
  <c r="I252" i="33" s="1"/>
  <c r="K252" i="33" s="1"/>
  <c r="L252" i="33" s="1"/>
  <c r="G251" i="33"/>
  <c r="G250" i="33"/>
  <c r="I250" i="33" s="1"/>
  <c r="G249" i="33"/>
  <c r="I249" i="33" s="1"/>
  <c r="K249" i="33" s="1"/>
  <c r="G248" i="33"/>
  <c r="I248" i="33" s="1"/>
  <c r="K248" i="33" s="1"/>
  <c r="G247" i="33"/>
  <c r="G246" i="33"/>
  <c r="I246" i="33" s="1"/>
  <c r="G245" i="33"/>
  <c r="I245" i="33" s="1"/>
  <c r="K245" i="33" s="1"/>
  <c r="G244" i="33"/>
  <c r="G243" i="33"/>
  <c r="G242" i="33"/>
  <c r="I242" i="33" s="1"/>
  <c r="G241" i="33"/>
  <c r="I240" i="33"/>
  <c r="K240" i="33" s="1"/>
  <c r="G240" i="33"/>
  <c r="G239" i="33"/>
  <c r="G238" i="33"/>
  <c r="I238" i="33" s="1"/>
  <c r="K238" i="33" s="1"/>
  <c r="G237" i="33"/>
  <c r="G236" i="33"/>
  <c r="I236" i="33" s="1"/>
  <c r="K236" i="33" s="1"/>
  <c r="G235" i="33"/>
  <c r="G234" i="33"/>
  <c r="I234" i="33" s="1"/>
  <c r="K234" i="33" s="1"/>
  <c r="G233" i="33"/>
  <c r="G232" i="33"/>
  <c r="I232" i="33" s="1"/>
  <c r="K232" i="33" s="1"/>
  <c r="G231" i="33"/>
  <c r="G230" i="33"/>
  <c r="I230" i="33" s="1"/>
  <c r="G229" i="33"/>
  <c r="I228" i="33"/>
  <c r="K228" i="33" s="1"/>
  <c r="G228" i="33"/>
  <c r="G227" i="33"/>
  <c r="G226" i="33"/>
  <c r="I226" i="33" s="1"/>
  <c r="K226" i="33" s="1"/>
  <c r="G225" i="33"/>
  <c r="G224" i="33"/>
  <c r="I224" i="33" s="1"/>
  <c r="K224" i="33" s="1"/>
  <c r="G223" i="33"/>
  <c r="G222" i="33"/>
  <c r="I222" i="33" s="1"/>
  <c r="K222" i="33" s="1"/>
  <c r="G221" i="33"/>
  <c r="G220" i="33"/>
  <c r="I220" i="33" s="1"/>
  <c r="K220" i="33" s="1"/>
  <c r="L220" i="33" s="1"/>
  <c r="G219" i="33"/>
  <c r="I219" i="33" s="1"/>
  <c r="K219" i="33" s="1"/>
  <c r="L219" i="33" s="1"/>
  <c r="G218" i="33"/>
  <c r="I218" i="33" s="1"/>
  <c r="G217" i="33"/>
  <c r="I217" i="33" s="1"/>
  <c r="K217" i="33" s="1"/>
  <c r="G216" i="33"/>
  <c r="I216" i="33" s="1"/>
  <c r="K216" i="33" s="1"/>
  <c r="G215" i="33"/>
  <c r="I215" i="33" s="1"/>
  <c r="G214" i="33"/>
  <c r="I214" i="33" s="1"/>
  <c r="G213" i="33"/>
  <c r="I213" i="33" s="1"/>
  <c r="K213" i="33" s="1"/>
  <c r="G212" i="33"/>
  <c r="I212" i="33" s="1"/>
  <c r="K212" i="33" s="1"/>
  <c r="G211" i="33"/>
  <c r="I211" i="33" s="1"/>
  <c r="G210" i="33"/>
  <c r="I210" i="33" s="1"/>
  <c r="G209" i="33"/>
  <c r="I209" i="33" s="1"/>
  <c r="K209" i="33" s="1"/>
  <c r="G208" i="33"/>
  <c r="I208" i="33" s="1"/>
  <c r="K208" i="33" s="1"/>
  <c r="G207" i="33"/>
  <c r="I207" i="33" s="1"/>
  <c r="G206" i="33"/>
  <c r="I206" i="33" s="1"/>
  <c r="G205" i="33"/>
  <c r="I205" i="33" s="1"/>
  <c r="K205" i="33" s="1"/>
  <c r="G204" i="33"/>
  <c r="I204" i="33" s="1"/>
  <c r="K204" i="33" s="1"/>
  <c r="G203" i="33"/>
  <c r="I203" i="33" s="1"/>
  <c r="G202" i="33"/>
  <c r="I202" i="33" s="1"/>
  <c r="G201" i="33"/>
  <c r="I201" i="33" s="1"/>
  <c r="K201" i="33" s="1"/>
  <c r="G200" i="33"/>
  <c r="I200" i="33" s="1"/>
  <c r="K200" i="33" s="1"/>
  <c r="G199" i="33"/>
  <c r="I199" i="33" s="1"/>
  <c r="G198" i="33"/>
  <c r="I198" i="33" s="1"/>
  <c r="K198" i="33" s="1"/>
  <c r="G197" i="33"/>
  <c r="I197" i="33" s="1"/>
  <c r="K197" i="33" s="1"/>
  <c r="G196" i="33"/>
  <c r="I196" i="33" s="1"/>
  <c r="K196" i="33" s="1"/>
  <c r="G195" i="33"/>
  <c r="I195" i="33" s="1"/>
  <c r="G194" i="33"/>
  <c r="G193" i="33"/>
  <c r="G192" i="33"/>
  <c r="I192" i="33" s="1"/>
  <c r="K192" i="33" s="1"/>
  <c r="G191" i="33"/>
  <c r="I191" i="33" s="1"/>
  <c r="K190" i="33"/>
  <c r="G190" i="33"/>
  <c r="I190" i="33" s="1"/>
  <c r="G189" i="33"/>
  <c r="I189" i="33" s="1"/>
  <c r="K189" i="33" s="1"/>
  <c r="G188" i="33"/>
  <c r="I188" i="33" s="1"/>
  <c r="K188" i="33" s="1"/>
  <c r="I187" i="33"/>
  <c r="G187" i="33"/>
  <c r="G186" i="33"/>
  <c r="G185" i="33"/>
  <c r="I184" i="33"/>
  <c r="K184" i="33" s="1"/>
  <c r="G184" i="33"/>
  <c r="G183" i="33"/>
  <c r="I183" i="33" s="1"/>
  <c r="G182" i="33"/>
  <c r="I182" i="33" s="1"/>
  <c r="K182" i="33" s="1"/>
  <c r="I181" i="33"/>
  <c r="K181" i="33" s="1"/>
  <c r="G181" i="33"/>
  <c r="G180" i="33"/>
  <c r="I180" i="33" s="1"/>
  <c r="K180" i="33" s="1"/>
  <c r="G179" i="33"/>
  <c r="I179" i="33" s="1"/>
  <c r="G178" i="33"/>
  <c r="G177" i="33"/>
  <c r="G176" i="33"/>
  <c r="I176" i="33" s="1"/>
  <c r="K176" i="33" s="1"/>
  <c r="G175" i="33"/>
  <c r="I175" i="33" s="1"/>
  <c r="L174" i="33"/>
  <c r="G174" i="33"/>
  <c r="I174" i="33" s="1"/>
  <c r="K174" i="33" s="1"/>
  <c r="G173" i="33"/>
  <c r="I173" i="33" s="1"/>
  <c r="G172" i="33"/>
  <c r="I172" i="33" s="1"/>
  <c r="K172" i="33" s="1"/>
  <c r="I171" i="33"/>
  <c r="G171" i="33"/>
  <c r="G170" i="33"/>
  <c r="G169" i="33"/>
  <c r="I168" i="33"/>
  <c r="K168" i="33" s="1"/>
  <c r="G168" i="33"/>
  <c r="G167" i="33"/>
  <c r="I167" i="33" s="1"/>
  <c r="G166" i="33"/>
  <c r="I165" i="33"/>
  <c r="K165" i="33" s="1"/>
  <c r="G165" i="33"/>
  <c r="G164" i="33"/>
  <c r="I164" i="33" s="1"/>
  <c r="K164" i="33" s="1"/>
  <c r="G163" i="33"/>
  <c r="I163" i="33" s="1"/>
  <c r="G162" i="33"/>
  <c r="G161" i="33"/>
  <c r="G160" i="33"/>
  <c r="I160" i="33" s="1"/>
  <c r="K160" i="33" s="1"/>
  <c r="G159" i="33"/>
  <c r="I159" i="33" s="1"/>
  <c r="G158" i="33"/>
  <c r="I158" i="33" s="1"/>
  <c r="K158" i="33" s="1"/>
  <c r="G157" i="33"/>
  <c r="I157" i="33" s="1"/>
  <c r="K157" i="33" s="1"/>
  <c r="G156" i="33"/>
  <c r="I156" i="33" s="1"/>
  <c r="G155" i="33"/>
  <c r="I155" i="33" s="1"/>
  <c r="G154" i="33"/>
  <c r="I154" i="33" s="1"/>
  <c r="K154" i="33" s="1"/>
  <c r="G153" i="33"/>
  <c r="I153" i="33" s="1"/>
  <c r="K153" i="33" s="1"/>
  <c r="G152" i="33"/>
  <c r="I152" i="33" s="1"/>
  <c r="G151" i="33"/>
  <c r="I151" i="33" s="1"/>
  <c r="G150" i="33"/>
  <c r="I150" i="33" s="1"/>
  <c r="K150" i="33" s="1"/>
  <c r="G149" i="33"/>
  <c r="I149" i="33" s="1"/>
  <c r="K149" i="33" s="1"/>
  <c r="G148" i="33"/>
  <c r="I148" i="33" s="1"/>
  <c r="G147" i="33"/>
  <c r="I147" i="33" s="1"/>
  <c r="G146" i="33"/>
  <c r="I146" i="33" s="1"/>
  <c r="K146" i="33" s="1"/>
  <c r="G145" i="33"/>
  <c r="I145" i="33" s="1"/>
  <c r="K145" i="33" s="1"/>
  <c r="G144" i="33"/>
  <c r="I144" i="33" s="1"/>
  <c r="G143" i="33"/>
  <c r="I143" i="33" s="1"/>
  <c r="G142" i="33"/>
  <c r="I142" i="33" s="1"/>
  <c r="K142" i="33" s="1"/>
  <c r="G141" i="33"/>
  <c r="I141" i="33" s="1"/>
  <c r="K141" i="33" s="1"/>
  <c r="G140" i="33"/>
  <c r="I140" i="33" s="1"/>
  <c r="G139" i="33"/>
  <c r="I139" i="33" s="1"/>
  <c r="G138" i="33"/>
  <c r="I138" i="33" s="1"/>
  <c r="K138" i="33" s="1"/>
  <c r="G137" i="33"/>
  <c r="I137" i="33" s="1"/>
  <c r="K137" i="33" s="1"/>
  <c r="G136" i="33"/>
  <c r="I136" i="33" s="1"/>
  <c r="G135" i="33"/>
  <c r="I135" i="33" s="1"/>
  <c r="G134" i="33"/>
  <c r="I134" i="33" s="1"/>
  <c r="K134" i="33" s="1"/>
  <c r="G133" i="33"/>
  <c r="I132" i="33"/>
  <c r="K132" i="33" s="1"/>
  <c r="G132" i="33"/>
  <c r="G131" i="33"/>
  <c r="I131" i="33" s="1"/>
  <c r="K131" i="33" s="1"/>
  <c r="L131" i="33" s="1"/>
  <c r="G130" i="33"/>
  <c r="I130" i="33" s="1"/>
  <c r="G129" i="33"/>
  <c r="G128" i="33"/>
  <c r="G127" i="33"/>
  <c r="I127" i="33" s="1"/>
  <c r="K127" i="33" s="1"/>
  <c r="L127" i="33" s="1"/>
  <c r="G126" i="33"/>
  <c r="I126" i="33" s="1"/>
  <c r="G125" i="33"/>
  <c r="G124" i="33"/>
  <c r="G123" i="33"/>
  <c r="I123" i="33" s="1"/>
  <c r="K123" i="33" s="1"/>
  <c r="L123" i="33" s="1"/>
  <c r="G122" i="33"/>
  <c r="I122" i="33" s="1"/>
  <c r="G121" i="33"/>
  <c r="G120" i="33"/>
  <c r="I120" i="33" s="1"/>
  <c r="K120" i="33" s="1"/>
  <c r="G119" i="33"/>
  <c r="I119" i="33" s="1"/>
  <c r="K119" i="33" s="1"/>
  <c r="L119" i="33" s="1"/>
  <c r="G118" i="33"/>
  <c r="I118" i="33" s="1"/>
  <c r="G117" i="33"/>
  <c r="G116" i="33"/>
  <c r="G115" i="33"/>
  <c r="I115" i="33" s="1"/>
  <c r="K115" i="33" s="1"/>
  <c r="L115" i="33" s="1"/>
  <c r="G114" i="33"/>
  <c r="I114" i="33" s="1"/>
  <c r="G113" i="33"/>
  <c r="G112" i="33"/>
  <c r="I112" i="33" s="1"/>
  <c r="K112" i="33" s="1"/>
  <c r="G111" i="33"/>
  <c r="I111" i="33" s="1"/>
  <c r="K111" i="33" s="1"/>
  <c r="L111" i="33" s="1"/>
  <c r="G110" i="33"/>
  <c r="I110" i="33" s="1"/>
  <c r="G109" i="33"/>
  <c r="K108" i="33"/>
  <c r="G108" i="33"/>
  <c r="I108" i="33" s="1"/>
  <c r="G107" i="33"/>
  <c r="I107" i="33" s="1"/>
  <c r="K107" i="33" s="1"/>
  <c r="L107" i="33" s="1"/>
  <c r="G106" i="33"/>
  <c r="I106" i="33" s="1"/>
  <c r="G105" i="33"/>
  <c r="G104" i="33"/>
  <c r="K103" i="33"/>
  <c r="G103" i="33"/>
  <c r="I103" i="33" s="1"/>
  <c r="G102" i="33"/>
  <c r="I102" i="33" s="1"/>
  <c r="G101" i="33"/>
  <c r="G100" i="33"/>
  <c r="G99" i="33"/>
  <c r="I99" i="33" s="1"/>
  <c r="G98" i="33"/>
  <c r="I98" i="33" s="1"/>
  <c r="G97" i="33"/>
  <c r="G96" i="33"/>
  <c r="I96" i="33" s="1"/>
  <c r="K96" i="33" s="1"/>
  <c r="G95" i="33"/>
  <c r="I95" i="33" s="1"/>
  <c r="G94" i="33"/>
  <c r="I94" i="33" s="1"/>
  <c r="G93" i="33"/>
  <c r="G92" i="33"/>
  <c r="I92" i="33" s="1"/>
  <c r="K92" i="33" s="1"/>
  <c r="G91" i="33"/>
  <c r="I91" i="33" s="1"/>
  <c r="G90" i="33"/>
  <c r="I90" i="33" s="1"/>
  <c r="G89" i="33"/>
  <c r="G88" i="33"/>
  <c r="G87" i="33"/>
  <c r="I87" i="33" s="1"/>
  <c r="K87" i="33" s="1"/>
  <c r="G86" i="33"/>
  <c r="I86" i="33" s="1"/>
  <c r="G85" i="33"/>
  <c r="G84" i="33"/>
  <c r="G83" i="33"/>
  <c r="I83" i="33" s="1"/>
  <c r="G82" i="33"/>
  <c r="I82" i="33" s="1"/>
  <c r="G81" i="33"/>
  <c r="G80" i="33"/>
  <c r="I80" i="33" s="1"/>
  <c r="K80" i="33" s="1"/>
  <c r="G79" i="33"/>
  <c r="I79" i="33" s="1"/>
  <c r="G78" i="33"/>
  <c r="I78" i="33" s="1"/>
  <c r="G77" i="33"/>
  <c r="G76" i="33"/>
  <c r="I76" i="33" s="1"/>
  <c r="K76" i="33" s="1"/>
  <c r="G75" i="33"/>
  <c r="I75" i="33" s="1"/>
  <c r="G74" i="33"/>
  <c r="I74" i="33" s="1"/>
  <c r="G73" i="33"/>
  <c r="G72" i="33"/>
  <c r="G71" i="33"/>
  <c r="I71" i="33" s="1"/>
  <c r="K71" i="33" s="1"/>
  <c r="G70" i="33"/>
  <c r="I70" i="33" s="1"/>
  <c r="G69" i="33"/>
  <c r="G68" i="33"/>
  <c r="G67" i="33"/>
  <c r="I67" i="33" s="1"/>
  <c r="G66" i="33"/>
  <c r="I66" i="33" s="1"/>
  <c r="G65" i="33"/>
  <c r="G64" i="33"/>
  <c r="I64" i="33" s="1"/>
  <c r="K64" i="33" s="1"/>
  <c r="G63" i="33"/>
  <c r="I63" i="33" s="1"/>
  <c r="G62" i="33"/>
  <c r="I62" i="33" s="1"/>
  <c r="G61" i="33"/>
  <c r="G60" i="33"/>
  <c r="I60" i="33" s="1"/>
  <c r="K60" i="33" s="1"/>
  <c r="G59" i="33"/>
  <c r="I59" i="33" s="1"/>
  <c r="G58" i="33"/>
  <c r="I58" i="33" s="1"/>
  <c r="G57" i="33"/>
  <c r="G56" i="33"/>
  <c r="G55" i="33"/>
  <c r="I55" i="33" s="1"/>
  <c r="K55" i="33" s="1"/>
  <c r="G54" i="33"/>
  <c r="I54" i="33" s="1"/>
  <c r="G53" i="33"/>
  <c r="G52" i="33"/>
  <c r="I51" i="33"/>
  <c r="G51" i="33"/>
  <c r="G50" i="33"/>
  <c r="I50" i="33" s="1"/>
  <c r="G49" i="33"/>
  <c r="I48" i="33"/>
  <c r="K48" i="33" s="1"/>
  <c r="G48" i="33"/>
  <c r="I47" i="33"/>
  <c r="G47" i="33"/>
  <c r="G46" i="33"/>
  <c r="I46" i="33" s="1"/>
  <c r="G45" i="33"/>
  <c r="I44" i="33"/>
  <c r="K44" i="33" s="1"/>
  <c r="G44" i="33"/>
  <c r="G43" i="33"/>
  <c r="I43" i="33" s="1"/>
  <c r="G42" i="33"/>
  <c r="I42" i="33" s="1"/>
  <c r="G41" i="33"/>
  <c r="G40" i="33"/>
  <c r="K39" i="33"/>
  <c r="G39" i="33"/>
  <c r="I39" i="33" s="1"/>
  <c r="G38" i="33"/>
  <c r="I38" i="33" s="1"/>
  <c r="G37" i="33"/>
  <c r="G36" i="33"/>
  <c r="G35" i="33"/>
  <c r="I35" i="33" s="1"/>
  <c r="G34" i="33"/>
  <c r="I34" i="33" s="1"/>
  <c r="G33" i="33"/>
  <c r="G32" i="33"/>
  <c r="I32" i="33" s="1"/>
  <c r="K32" i="33" s="1"/>
  <c r="G31" i="33"/>
  <c r="I31" i="33" s="1"/>
  <c r="G30" i="33"/>
  <c r="I30" i="33" s="1"/>
  <c r="G29" i="33"/>
  <c r="G28" i="33"/>
  <c r="I28" i="33" s="1"/>
  <c r="K28" i="33" s="1"/>
  <c r="G27" i="33"/>
  <c r="I27" i="33" s="1"/>
  <c r="G26" i="33"/>
  <c r="I26" i="33" s="1"/>
  <c r="G25" i="33"/>
  <c r="G24" i="33"/>
  <c r="G23" i="33"/>
  <c r="I23" i="33" s="1"/>
  <c r="K23" i="33" s="1"/>
  <c r="G22" i="33"/>
  <c r="I22" i="33" s="1"/>
  <c r="G21" i="33"/>
  <c r="G20" i="33"/>
  <c r="G19" i="33"/>
  <c r="I19" i="33" s="1"/>
  <c r="G18" i="33"/>
  <c r="I18" i="33" s="1"/>
  <c r="G17" i="33"/>
  <c r="G16" i="33"/>
  <c r="I16" i="33" s="1"/>
  <c r="K16" i="33" s="1"/>
  <c r="G15" i="33"/>
  <c r="I15" i="33" s="1"/>
  <c r="G14" i="33"/>
  <c r="I14" i="33" s="1"/>
  <c r="G13" i="33"/>
  <c r="G12" i="33"/>
  <c r="I12" i="33" s="1"/>
  <c r="K12" i="33" s="1"/>
  <c r="G11" i="33"/>
  <c r="I11" i="33" s="1"/>
  <c r="G10" i="33"/>
  <c r="I10" i="33" s="1"/>
  <c r="G9" i="33"/>
  <c r="G8" i="33"/>
  <c r="G7" i="33"/>
  <c r="I7" i="33" s="1"/>
  <c r="K7" i="33" s="1"/>
  <c r="G6" i="33"/>
  <c r="I6" i="33" s="1"/>
  <c r="K6" i="33" s="1"/>
  <c r="G5" i="33"/>
  <c r="M304" i="41"/>
  <c r="M301" i="41"/>
  <c r="H54" i="10" s="1"/>
  <c r="E301" i="41"/>
  <c r="G300" i="41"/>
  <c r="I300" i="41" s="1"/>
  <c r="K300" i="41" s="1"/>
  <c r="G299" i="41"/>
  <c r="G298" i="41"/>
  <c r="I298" i="41" s="1"/>
  <c r="G297" i="41"/>
  <c r="G296" i="41"/>
  <c r="I296" i="41" s="1"/>
  <c r="K296" i="41" s="1"/>
  <c r="G295" i="41"/>
  <c r="I294" i="41"/>
  <c r="K294" i="41" s="1"/>
  <c r="G294" i="41"/>
  <c r="G293" i="41"/>
  <c r="G292" i="41"/>
  <c r="I292" i="41" s="1"/>
  <c r="K292" i="41" s="1"/>
  <c r="G291" i="41"/>
  <c r="G290" i="41"/>
  <c r="G289" i="41"/>
  <c r="G288" i="41"/>
  <c r="I288" i="41" s="1"/>
  <c r="K288" i="41" s="1"/>
  <c r="G287" i="41"/>
  <c r="G286" i="41"/>
  <c r="I286" i="41" s="1"/>
  <c r="K286" i="41" s="1"/>
  <c r="G285" i="41"/>
  <c r="G284" i="41"/>
  <c r="I284" i="41" s="1"/>
  <c r="K284" i="41" s="1"/>
  <c r="G283" i="41"/>
  <c r="G282" i="41"/>
  <c r="I282" i="41" s="1"/>
  <c r="K282" i="41" s="1"/>
  <c r="G281" i="41"/>
  <c r="G280" i="41"/>
  <c r="I280" i="41" s="1"/>
  <c r="K280" i="41" s="1"/>
  <c r="G279" i="41"/>
  <c r="G278" i="41"/>
  <c r="I278" i="41" s="1"/>
  <c r="K278" i="41" s="1"/>
  <c r="G277" i="41"/>
  <c r="G276" i="41"/>
  <c r="I276" i="41" s="1"/>
  <c r="K276" i="41" s="1"/>
  <c r="G275" i="41"/>
  <c r="I274" i="41"/>
  <c r="G274" i="41"/>
  <c r="G273" i="41"/>
  <c r="G272" i="41"/>
  <c r="I272" i="41" s="1"/>
  <c r="K272" i="41" s="1"/>
  <c r="G271" i="41"/>
  <c r="G270" i="41"/>
  <c r="I270" i="41" s="1"/>
  <c r="K270" i="41" s="1"/>
  <c r="G269" i="41"/>
  <c r="G268" i="41"/>
  <c r="I268" i="41" s="1"/>
  <c r="K268" i="41" s="1"/>
  <c r="G267" i="41"/>
  <c r="G266" i="41"/>
  <c r="I266" i="41" s="1"/>
  <c r="K266" i="41" s="1"/>
  <c r="G265" i="41"/>
  <c r="G264" i="41"/>
  <c r="I264" i="41" s="1"/>
  <c r="K264" i="41" s="1"/>
  <c r="G263" i="41"/>
  <c r="G262" i="41"/>
  <c r="I262" i="41" s="1"/>
  <c r="G261" i="41"/>
  <c r="G260" i="41"/>
  <c r="I260" i="41" s="1"/>
  <c r="K260" i="41" s="1"/>
  <c r="G259" i="41"/>
  <c r="G258" i="41"/>
  <c r="I258" i="41" s="1"/>
  <c r="K258" i="41" s="1"/>
  <c r="L258" i="41" s="1"/>
  <c r="G257" i="41"/>
  <c r="G256" i="41"/>
  <c r="I256" i="41" s="1"/>
  <c r="K256" i="41" s="1"/>
  <c r="G255" i="41"/>
  <c r="I254" i="41"/>
  <c r="K254" i="41" s="1"/>
  <c r="G254" i="41"/>
  <c r="G253" i="41"/>
  <c r="G252" i="41"/>
  <c r="I252" i="41" s="1"/>
  <c r="K252" i="41" s="1"/>
  <c r="G251" i="41"/>
  <c r="G250" i="41"/>
  <c r="I250" i="41" s="1"/>
  <c r="K250" i="41" s="1"/>
  <c r="G249" i="41"/>
  <c r="G248" i="41"/>
  <c r="I248" i="41" s="1"/>
  <c r="K248" i="41" s="1"/>
  <c r="G247" i="41"/>
  <c r="G246" i="41"/>
  <c r="I246" i="41" s="1"/>
  <c r="G245" i="41"/>
  <c r="G244" i="41"/>
  <c r="I244" i="41" s="1"/>
  <c r="K244" i="41" s="1"/>
  <c r="G243" i="41"/>
  <c r="G242" i="41"/>
  <c r="G241" i="41"/>
  <c r="G240" i="41"/>
  <c r="I240" i="41" s="1"/>
  <c r="K240" i="41" s="1"/>
  <c r="G239" i="41"/>
  <c r="G238" i="41"/>
  <c r="I238" i="41" s="1"/>
  <c r="K238" i="41" s="1"/>
  <c r="G237" i="41"/>
  <c r="I236" i="41"/>
  <c r="K236" i="41" s="1"/>
  <c r="G236" i="41"/>
  <c r="G235" i="41"/>
  <c r="G234" i="41"/>
  <c r="I234" i="41" s="1"/>
  <c r="K234" i="41" s="1"/>
  <c r="G233" i="41"/>
  <c r="G232" i="41"/>
  <c r="I232" i="41" s="1"/>
  <c r="K232" i="41" s="1"/>
  <c r="G231" i="41"/>
  <c r="G230" i="41"/>
  <c r="I230" i="41" s="1"/>
  <c r="G229" i="41"/>
  <c r="G228" i="41"/>
  <c r="I228" i="41" s="1"/>
  <c r="K228" i="41" s="1"/>
  <c r="G227" i="41"/>
  <c r="G226" i="41"/>
  <c r="G225" i="41"/>
  <c r="G224" i="41"/>
  <c r="I224" i="41" s="1"/>
  <c r="K224" i="41" s="1"/>
  <c r="G223" i="41"/>
  <c r="G222" i="41"/>
  <c r="I222" i="41" s="1"/>
  <c r="K222" i="41" s="1"/>
  <c r="G221" i="41"/>
  <c r="G220" i="41"/>
  <c r="I220" i="41" s="1"/>
  <c r="K220" i="41" s="1"/>
  <c r="G219" i="41"/>
  <c r="G218" i="41"/>
  <c r="I218" i="41" s="1"/>
  <c r="K218" i="41" s="1"/>
  <c r="G217" i="41"/>
  <c r="I217" i="41" s="1"/>
  <c r="G216" i="41"/>
  <c r="I216" i="41" s="1"/>
  <c r="K216" i="41" s="1"/>
  <c r="G215" i="41"/>
  <c r="I215" i="41" s="1"/>
  <c r="K215" i="41" s="1"/>
  <c r="G214" i="41"/>
  <c r="I214" i="41" s="1"/>
  <c r="K214" i="41" s="1"/>
  <c r="G213" i="41"/>
  <c r="I213" i="41" s="1"/>
  <c r="G212" i="41"/>
  <c r="I212" i="41" s="1"/>
  <c r="K212" i="41" s="1"/>
  <c r="G211" i="41"/>
  <c r="I211" i="41" s="1"/>
  <c r="K211" i="41" s="1"/>
  <c r="G210" i="41"/>
  <c r="I210" i="41" s="1"/>
  <c r="K210" i="41" s="1"/>
  <c r="G209" i="41"/>
  <c r="I209" i="41" s="1"/>
  <c r="G208" i="41"/>
  <c r="I208" i="41" s="1"/>
  <c r="K208" i="41" s="1"/>
  <c r="G207" i="41"/>
  <c r="I207" i="41" s="1"/>
  <c r="K207" i="41" s="1"/>
  <c r="G206" i="41"/>
  <c r="I206" i="41" s="1"/>
  <c r="K206" i="41" s="1"/>
  <c r="G205" i="41"/>
  <c r="I205" i="41" s="1"/>
  <c r="G204" i="41"/>
  <c r="I204" i="41" s="1"/>
  <c r="K204" i="41" s="1"/>
  <c r="G203" i="41"/>
  <c r="I203" i="41" s="1"/>
  <c r="K203" i="41" s="1"/>
  <c r="G202" i="41"/>
  <c r="I202" i="41" s="1"/>
  <c r="K202" i="41" s="1"/>
  <c r="G201" i="41"/>
  <c r="I201" i="41" s="1"/>
  <c r="G200" i="41"/>
  <c r="I200" i="41" s="1"/>
  <c r="K200" i="41" s="1"/>
  <c r="G199" i="41"/>
  <c r="I199" i="41" s="1"/>
  <c r="K199" i="41" s="1"/>
  <c r="G198" i="41"/>
  <c r="I198" i="41" s="1"/>
  <c r="K198" i="41" s="1"/>
  <c r="G197" i="41"/>
  <c r="I197" i="41" s="1"/>
  <c r="G196" i="41"/>
  <c r="I196" i="41" s="1"/>
  <c r="K196" i="41" s="1"/>
  <c r="G195" i="41"/>
  <c r="I195" i="41" s="1"/>
  <c r="K195" i="41" s="1"/>
  <c r="G194" i="41"/>
  <c r="I194" i="41" s="1"/>
  <c r="K194" i="41" s="1"/>
  <c r="G193" i="41"/>
  <c r="I193" i="41" s="1"/>
  <c r="G192" i="41"/>
  <c r="I192" i="41" s="1"/>
  <c r="K192" i="41" s="1"/>
  <c r="G191" i="41"/>
  <c r="I191" i="41" s="1"/>
  <c r="K191" i="41" s="1"/>
  <c r="G190" i="41"/>
  <c r="I190" i="41" s="1"/>
  <c r="G189" i="41"/>
  <c r="I189" i="41" s="1"/>
  <c r="G188" i="41"/>
  <c r="I188" i="41" s="1"/>
  <c r="K188" i="41" s="1"/>
  <c r="G187" i="41"/>
  <c r="I187" i="41" s="1"/>
  <c r="K187" i="41" s="1"/>
  <c r="G186" i="41"/>
  <c r="I186" i="41" s="1"/>
  <c r="G185" i="41"/>
  <c r="I185" i="41" s="1"/>
  <c r="G184" i="41"/>
  <c r="I184" i="41" s="1"/>
  <c r="K184" i="41" s="1"/>
  <c r="G183" i="41"/>
  <c r="I183" i="41" s="1"/>
  <c r="K183" i="41" s="1"/>
  <c r="G182" i="41"/>
  <c r="I182" i="41" s="1"/>
  <c r="G181" i="41"/>
  <c r="I181" i="41" s="1"/>
  <c r="G180" i="41"/>
  <c r="I180" i="41" s="1"/>
  <c r="K180" i="41" s="1"/>
  <c r="G179" i="41"/>
  <c r="I179" i="41" s="1"/>
  <c r="K179" i="41" s="1"/>
  <c r="G178" i="41"/>
  <c r="I178" i="41" s="1"/>
  <c r="G177" i="41"/>
  <c r="I177" i="41" s="1"/>
  <c r="G176" i="41"/>
  <c r="I176" i="41" s="1"/>
  <c r="K176" i="41" s="1"/>
  <c r="G175" i="41"/>
  <c r="I175" i="41" s="1"/>
  <c r="K175" i="41" s="1"/>
  <c r="G174" i="41"/>
  <c r="I174" i="41" s="1"/>
  <c r="G173" i="41"/>
  <c r="I173" i="41" s="1"/>
  <c r="G172" i="41"/>
  <c r="I172" i="41" s="1"/>
  <c r="K172" i="41" s="1"/>
  <c r="G171" i="41"/>
  <c r="I171" i="41" s="1"/>
  <c r="K171" i="41" s="1"/>
  <c r="G170" i="41"/>
  <c r="I170" i="41" s="1"/>
  <c r="G169" i="41"/>
  <c r="I169" i="41" s="1"/>
  <c r="G168" i="41"/>
  <c r="I168" i="41" s="1"/>
  <c r="K168" i="41" s="1"/>
  <c r="G167" i="41"/>
  <c r="I167" i="41" s="1"/>
  <c r="K167" i="41" s="1"/>
  <c r="G166" i="41"/>
  <c r="I166" i="41" s="1"/>
  <c r="G165" i="41"/>
  <c r="I165" i="41" s="1"/>
  <c r="G164" i="41"/>
  <c r="G163" i="41"/>
  <c r="G162" i="41"/>
  <c r="G161" i="41"/>
  <c r="G160" i="41"/>
  <c r="G159" i="41"/>
  <c r="L158" i="41"/>
  <c r="G158" i="41"/>
  <c r="I158" i="41" s="1"/>
  <c r="K158" i="41" s="1"/>
  <c r="G157" i="41"/>
  <c r="G156" i="41"/>
  <c r="G155" i="41"/>
  <c r="G154" i="41"/>
  <c r="I154" i="41" s="1"/>
  <c r="K154" i="41" s="1"/>
  <c r="L154" i="41" s="1"/>
  <c r="G153" i="41"/>
  <c r="G152" i="41"/>
  <c r="G151" i="41"/>
  <c r="G150" i="41"/>
  <c r="I150" i="41" s="1"/>
  <c r="K150" i="41" s="1"/>
  <c r="L150" i="41" s="1"/>
  <c r="G149" i="41"/>
  <c r="G148" i="41"/>
  <c r="G147" i="41"/>
  <c r="G146" i="41"/>
  <c r="I146" i="41" s="1"/>
  <c r="K146" i="41" s="1"/>
  <c r="G145" i="41"/>
  <c r="G144" i="41"/>
  <c r="G143" i="41"/>
  <c r="G142" i="41"/>
  <c r="G141" i="41"/>
  <c r="G140" i="41"/>
  <c r="G139" i="41"/>
  <c r="G138" i="41"/>
  <c r="I138" i="41" s="1"/>
  <c r="K138" i="41" s="1"/>
  <c r="L138" i="41" s="1"/>
  <c r="G137" i="41"/>
  <c r="G136" i="41"/>
  <c r="G135" i="41"/>
  <c r="G134" i="41"/>
  <c r="I134" i="41" s="1"/>
  <c r="K134" i="41" s="1"/>
  <c r="L134" i="41" s="1"/>
  <c r="G133" i="41"/>
  <c r="G132" i="41"/>
  <c r="G131" i="41"/>
  <c r="I130" i="41"/>
  <c r="K130" i="41" s="1"/>
  <c r="G130" i="41"/>
  <c r="G129" i="41"/>
  <c r="G128" i="41"/>
  <c r="G127" i="41"/>
  <c r="G126" i="41"/>
  <c r="G125" i="41"/>
  <c r="G124" i="41"/>
  <c r="G123" i="41"/>
  <c r="G122" i="41"/>
  <c r="I122" i="41" s="1"/>
  <c r="K122" i="41" s="1"/>
  <c r="L122" i="41" s="1"/>
  <c r="G121" i="41"/>
  <c r="G120" i="41"/>
  <c r="G119" i="41"/>
  <c r="G118" i="41"/>
  <c r="I118" i="41" s="1"/>
  <c r="K118" i="41" s="1"/>
  <c r="L118" i="41" s="1"/>
  <c r="G117" i="41"/>
  <c r="G116" i="41"/>
  <c r="G115" i="41"/>
  <c r="I114" i="41"/>
  <c r="G114" i="41"/>
  <c r="G113" i="41"/>
  <c r="G112" i="41"/>
  <c r="G111" i="41"/>
  <c r="G110" i="41"/>
  <c r="I110" i="41" s="1"/>
  <c r="K110" i="41" s="1"/>
  <c r="G109" i="41"/>
  <c r="G108" i="41"/>
  <c r="I108" i="41" s="1"/>
  <c r="K108" i="41" s="1"/>
  <c r="G107" i="41"/>
  <c r="I107" i="41" s="1"/>
  <c r="K107" i="41" s="1"/>
  <c r="G106" i="41"/>
  <c r="G105" i="41"/>
  <c r="G104" i="41"/>
  <c r="I104" i="41" s="1"/>
  <c r="K104" i="41" s="1"/>
  <c r="G103" i="41"/>
  <c r="I103" i="41" s="1"/>
  <c r="K103" i="41" s="1"/>
  <c r="I102" i="41"/>
  <c r="G102" i="41"/>
  <c r="G101" i="41"/>
  <c r="G100" i="41"/>
  <c r="I100" i="41" s="1"/>
  <c r="K100" i="41" s="1"/>
  <c r="G99" i="41"/>
  <c r="I99" i="41" s="1"/>
  <c r="K99" i="41" s="1"/>
  <c r="G98" i="41"/>
  <c r="I98" i="41" s="1"/>
  <c r="G97" i="41"/>
  <c r="G96" i="41"/>
  <c r="I96" i="41" s="1"/>
  <c r="K96" i="41" s="1"/>
  <c r="G95" i="41"/>
  <c r="I95" i="41" s="1"/>
  <c r="K95" i="41" s="1"/>
  <c r="G94" i="41"/>
  <c r="I94" i="41" s="1"/>
  <c r="K94" i="41" s="1"/>
  <c r="G93" i="41"/>
  <c r="G92" i="41"/>
  <c r="I92" i="41" s="1"/>
  <c r="K92" i="41" s="1"/>
  <c r="G91" i="41"/>
  <c r="I91" i="41" s="1"/>
  <c r="K91" i="41" s="1"/>
  <c r="G90" i="41"/>
  <c r="I90" i="41" s="1"/>
  <c r="G89" i="41"/>
  <c r="G88" i="41"/>
  <c r="I88" i="41" s="1"/>
  <c r="K88" i="41" s="1"/>
  <c r="L88" i="41" s="1"/>
  <c r="G87" i="41"/>
  <c r="I87" i="41" s="1"/>
  <c r="K87" i="41" s="1"/>
  <c r="L87" i="41" s="1"/>
  <c r="G86" i="41"/>
  <c r="I86" i="41" s="1"/>
  <c r="G85" i="41"/>
  <c r="G84" i="41"/>
  <c r="G83" i="41"/>
  <c r="I83" i="41" s="1"/>
  <c r="K83" i="41" s="1"/>
  <c r="L83" i="41" s="1"/>
  <c r="G82" i="41"/>
  <c r="I82" i="41" s="1"/>
  <c r="G81" i="41"/>
  <c r="I80" i="41"/>
  <c r="K80" i="41" s="1"/>
  <c r="G80" i="41"/>
  <c r="G79" i="41"/>
  <c r="I79" i="41" s="1"/>
  <c r="K79" i="41" s="1"/>
  <c r="L79" i="41" s="1"/>
  <c r="G78" i="41"/>
  <c r="I78" i="41" s="1"/>
  <c r="G77" i="41"/>
  <c r="G76" i="41"/>
  <c r="G75" i="41"/>
  <c r="I75" i="41" s="1"/>
  <c r="K75" i="41" s="1"/>
  <c r="L75" i="41" s="1"/>
  <c r="G74" i="41"/>
  <c r="I74" i="41" s="1"/>
  <c r="G73" i="41"/>
  <c r="G72" i="41"/>
  <c r="G71" i="41"/>
  <c r="I71" i="41" s="1"/>
  <c r="K71" i="41" s="1"/>
  <c r="L71" i="41" s="1"/>
  <c r="G70" i="41"/>
  <c r="I70" i="41" s="1"/>
  <c r="G69" i="41"/>
  <c r="G68" i="41"/>
  <c r="I68" i="41" s="1"/>
  <c r="K68" i="41" s="1"/>
  <c r="G67" i="41"/>
  <c r="I67" i="41" s="1"/>
  <c r="K67" i="41" s="1"/>
  <c r="L67" i="41" s="1"/>
  <c r="G66" i="41"/>
  <c r="I66" i="41" s="1"/>
  <c r="G65" i="41"/>
  <c r="G64" i="41"/>
  <c r="G63" i="41"/>
  <c r="I63" i="41" s="1"/>
  <c r="K63" i="41" s="1"/>
  <c r="L63" i="41" s="1"/>
  <c r="G62" i="41"/>
  <c r="I62" i="41" s="1"/>
  <c r="G61" i="41"/>
  <c r="G60" i="41"/>
  <c r="G59" i="41"/>
  <c r="I59" i="41" s="1"/>
  <c r="K59" i="41" s="1"/>
  <c r="L59" i="41" s="1"/>
  <c r="G58" i="41"/>
  <c r="I58" i="41" s="1"/>
  <c r="G57" i="41"/>
  <c r="G56" i="41"/>
  <c r="I56" i="41" s="1"/>
  <c r="K56" i="41" s="1"/>
  <c r="G55" i="41"/>
  <c r="I55" i="41" s="1"/>
  <c r="K55" i="41" s="1"/>
  <c r="L55" i="41" s="1"/>
  <c r="G54" i="41"/>
  <c r="I54" i="41" s="1"/>
  <c r="G53" i="41"/>
  <c r="G52" i="41"/>
  <c r="I51" i="41"/>
  <c r="K51" i="41" s="1"/>
  <c r="G51" i="41"/>
  <c r="G50" i="41"/>
  <c r="I50" i="41" s="1"/>
  <c r="G49" i="41"/>
  <c r="I49" i="41" s="1"/>
  <c r="G48" i="41"/>
  <c r="G47" i="41"/>
  <c r="G46" i="41"/>
  <c r="I46" i="41" s="1"/>
  <c r="K46" i="41" s="1"/>
  <c r="G45" i="41"/>
  <c r="I45" i="41" s="1"/>
  <c r="G44" i="41"/>
  <c r="G43" i="41"/>
  <c r="I43" i="41" s="1"/>
  <c r="K43" i="41" s="1"/>
  <c r="G42" i="41"/>
  <c r="I42" i="41" s="1"/>
  <c r="G41" i="41"/>
  <c r="I41" i="41" s="1"/>
  <c r="G40" i="41"/>
  <c r="G39" i="41"/>
  <c r="I39" i="41" s="1"/>
  <c r="K39" i="41" s="1"/>
  <c r="G38" i="41"/>
  <c r="I38" i="41" s="1"/>
  <c r="G37" i="41"/>
  <c r="I37" i="41" s="1"/>
  <c r="G36" i="41"/>
  <c r="G35" i="41"/>
  <c r="I35" i="41" s="1"/>
  <c r="K35" i="41" s="1"/>
  <c r="G34" i="41"/>
  <c r="I34" i="41" s="1"/>
  <c r="G33" i="41"/>
  <c r="I33" i="41" s="1"/>
  <c r="G32" i="41"/>
  <c r="G31" i="41"/>
  <c r="G30" i="41"/>
  <c r="I30" i="41" s="1"/>
  <c r="K30" i="41" s="1"/>
  <c r="G29" i="41"/>
  <c r="I29" i="41" s="1"/>
  <c r="G28" i="41"/>
  <c r="G27" i="41"/>
  <c r="I27" i="41" s="1"/>
  <c r="K27" i="41" s="1"/>
  <c r="G26" i="41"/>
  <c r="I26" i="41" s="1"/>
  <c r="G25" i="41"/>
  <c r="I25" i="41" s="1"/>
  <c r="K25" i="41" s="1"/>
  <c r="G24" i="41"/>
  <c r="G23" i="41"/>
  <c r="I23" i="41" s="1"/>
  <c r="K23" i="41" s="1"/>
  <c r="G22" i="41"/>
  <c r="I22" i="41" s="1"/>
  <c r="G21" i="41"/>
  <c r="I21" i="41" s="1"/>
  <c r="K21" i="41" s="1"/>
  <c r="G20" i="41"/>
  <c r="I20" i="41" s="1"/>
  <c r="K20" i="41" s="1"/>
  <c r="G19" i="41"/>
  <c r="I19" i="41" s="1"/>
  <c r="K19" i="41" s="1"/>
  <c r="G18" i="41"/>
  <c r="I18" i="41" s="1"/>
  <c r="K18" i="41" s="1"/>
  <c r="G17" i="41"/>
  <c r="I17" i="41" s="1"/>
  <c r="G16" i="41"/>
  <c r="I16" i="41" s="1"/>
  <c r="K16" i="41" s="1"/>
  <c r="G15" i="41"/>
  <c r="I15" i="41" s="1"/>
  <c r="K15" i="41" s="1"/>
  <c r="G14" i="41"/>
  <c r="I14" i="41" s="1"/>
  <c r="K14" i="41" s="1"/>
  <c r="G13" i="41"/>
  <c r="I13" i="41" s="1"/>
  <c r="G12" i="41"/>
  <c r="I12" i="41" s="1"/>
  <c r="K12" i="41" s="1"/>
  <c r="G11" i="41"/>
  <c r="I11" i="41" s="1"/>
  <c r="K11" i="41" s="1"/>
  <c r="G10" i="41"/>
  <c r="I10" i="41" s="1"/>
  <c r="K10" i="41" s="1"/>
  <c r="G9" i="41"/>
  <c r="I9" i="41" s="1"/>
  <c r="G8" i="41"/>
  <c r="I8" i="41" s="1"/>
  <c r="K8" i="41" s="1"/>
  <c r="G7" i="41"/>
  <c r="I7" i="41" s="1"/>
  <c r="K7" i="41" s="1"/>
  <c r="G6" i="41"/>
  <c r="I6" i="41" s="1"/>
  <c r="K6" i="41" s="1"/>
  <c r="G5" i="41"/>
  <c r="M304" i="75"/>
  <c r="M301" i="75"/>
  <c r="H55" i="10" s="1"/>
  <c r="E301" i="75"/>
  <c r="G300" i="75"/>
  <c r="I300" i="75" s="1"/>
  <c r="G299" i="75"/>
  <c r="G298" i="75"/>
  <c r="I298" i="75" s="1"/>
  <c r="K298" i="75" s="1"/>
  <c r="G297" i="75"/>
  <c r="G296" i="75"/>
  <c r="I296" i="75" s="1"/>
  <c r="G295" i="75"/>
  <c r="G294" i="75"/>
  <c r="G293" i="75"/>
  <c r="G292" i="75"/>
  <c r="I292" i="75" s="1"/>
  <c r="G291" i="75"/>
  <c r="G290" i="75"/>
  <c r="G289" i="75"/>
  <c r="G288" i="75"/>
  <c r="I288" i="75" s="1"/>
  <c r="G287" i="75"/>
  <c r="G286" i="75"/>
  <c r="G285" i="75"/>
  <c r="G284" i="75"/>
  <c r="I284" i="75" s="1"/>
  <c r="G283" i="75"/>
  <c r="G282" i="75"/>
  <c r="I282" i="75" s="1"/>
  <c r="K282" i="75" s="1"/>
  <c r="G281" i="75"/>
  <c r="G280" i="75"/>
  <c r="I280" i="75" s="1"/>
  <c r="G279" i="75"/>
  <c r="G278" i="75"/>
  <c r="G277" i="75"/>
  <c r="G276" i="75"/>
  <c r="I276" i="75" s="1"/>
  <c r="G275" i="75"/>
  <c r="G274" i="75"/>
  <c r="G273" i="75"/>
  <c r="G272" i="75"/>
  <c r="I272" i="75" s="1"/>
  <c r="G271" i="75"/>
  <c r="G270" i="75"/>
  <c r="G269" i="75"/>
  <c r="G268" i="75"/>
  <c r="I268" i="75" s="1"/>
  <c r="G267" i="75"/>
  <c r="L266" i="75"/>
  <c r="G266" i="75"/>
  <c r="I266" i="75" s="1"/>
  <c r="K266" i="75" s="1"/>
  <c r="G265" i="75"/>
  <c r="G264" i="75"/>
  <c r="I264" i="75" s="1"/>
  <c r="G263" i="75"/>
  <c r="G262" i="75"/>
  <c r="G261" i="75"/>
  <c r="G260" i="75"/>
  <c r="I260" i="75" s="1"/>
  <c r="G259" i="75"/>
  <c r="G258" i="75"/>
  <c r="G257" i="75"/>
  <c r="G256" i="75"/>
  <c r="I256" i="75" s="1"/>
  <c r="G255" i="75"/>
  <c r="G254" i="75"/>
  <c r="G253" i="75"/>
  <c r="G252" i="75"/>
  <c r="I252" i="75" s="1"/>
  <c r="G251" i="75"/>
  <c r="G250" i="75"/>
  <c r="I250" i="75" s="1"/>
  <c r="K250" i="75" s="1"/>
  <c r="L250" i="75" s="1"/>
  <c r="G249" i="75"/>
  <c r="G248" i="75"/>
  <c r="I248" i="75" s="1"/>
  <c r="G247" i="75"/>
  <c r="I246" i="75"/>
  <c r="K246" i="75" s="1"/>
  <c r="G246" i="75"/>
  <c r="G245" i="75"/>
  <c r="G244" i="75"/>
  <c r="I244" i="75" s="1"/>
  <c r="G243" i="75"/>
  <c r="G242" i="75"/>
  <c r="G241" i="75"/>
  <c r="G240" i="75"/>
  <c r="I240" i="75" s="1"/>
  <c r="G239" i="75"/>
  <c r="G238" i="75"/>
  <c r="G237" i="75"/>
  <c r="G236" i="75"/>
  <c r="I236" i="75" s="1"/>
  <c r="G235" i="75"/>
  <c r="G234" i="75"/>
  <c r="I234" i="75" s="1"/>
  <c r="K234" i="75" s="1"/>
  <c r="G233" i="75"/>
  <c r="I232" i="75"/>
  <c r="G232" i="75"/>
  <c r="G231" i="75"/>
  <c r="I230" i="75"/>
  <c r="K230" i="75" s="1"/>
  <c r="G230" i="75"/>
  <c r="G229" i="75"/>
  <c r="G228" i="75"/>
  <c r="I228" i="75" s="1"/>
  <c r="G227" i="75"/>
  <c r="G226" i="75"/>
  <c r="G225" i="75"/>
  <c r="G224" i="75"/>
  <c r="I224" i="75" s="1"/>
  <c r="G223" i="75"/>
  <c r="G222" i="75"/>
  <c r="I222" i="75" s="1"/>
  <c r="K222" i="75" s="1"/>
  <c r="G221" i="75"/>
  <c r="L220" i="75"/>
  <c r="G220" i="75"/>
  <c r="I220" i="75" s="1"/>
  <c r="K220" i="75" s="1"/>
  <c r="G219" i="75"/>
  <c r="I219" i="75" s="1"/>
  <c r="K219" i="75" s="1"/>
  <c r="G218" i="75"/>
  <c r="G217" i="75"/>
  <c r="G216" i="75"/>
  <c r="G215" i="75"/>
  <c r="I215" i="75" s="1"/>
  <c r="K215" i="75" s="1"/>
  <c r="L215" i="75" s="1"/>
  <c r="G214" i="75"/>
  <c r="I214" i="75" s="1"/>
  <c r="K214" i="75" s="1"/>
  <c r="G213" i="75"/>
  <c r="G212" i="75"/>
  <c r="I212" i="75" s="1"/>
  <c r="K212" i="75" s="1"/>
  <c r="G211" i="75"/>
  <c r="I211" i="75" s="1"/>
  <c r="K211" i="75" s="1"/>
  <c r="L211" i="75" s="1"/>
  <c r="G210" i="75"/>
  <c r="I210" i="75" s="1"/>
  <c r="G209" i="75"/>
  <c r="G208" i="75"/>
  <c r="G207" i="75"/>
  <c r="I207" i="75" s="1"/>
  <c r="K207" i="75" s="1"/>
  <c r="L207" i="75" s="1"/>
  <c r="G206" i="75"/>
  <c r="G205" i="75"/>
  <c r="G204" i="75"/>
  <c r="I204" i="75" s="1"/>
  <c r="K204" i="75" s="1"/>
  <c r="G203" i="75"/>
  <c r="I203" i="75" s="1"/>
  <c r="K203" i="75" s="1"/>
  <c r="L203" i="75" s="1"/>
  <c r="G202" i="75"/>
  <c r="I201" i="75"/>
  <c r="K201" i="75" s="1"/>
  <c r="G201" i="75"/>
  <c r="G200" i="75"/>
  <c r="G199" i="75"/>
  <c r="I199" i="75" s="1"/>
  <c r="K199" i="75" s="1"/>
  <c r="L199" i="75" s="1"/>
  <c r="G198" i="75"/>
  <c r="I198" i="75" s="1"/>
  <c r="K198" i="75" s="1"/>
  <c r="L198" i="75" s="1"/>
  <c r="G197" i="75"/>
  <c r="G196" i="75"/>
  <c r="I196" i="75" s="1"/>
  <c r="K196" i="75" s="1"/>
  <c r="G195" i="75"/>
  <c r="G194" i="75"/>
  <c r="G193" i="75"/>
  <c r="I193" i="75" s="1"/>
  <c r="K193" i="75" s="1"/>
  <c r="G192" i="75"/>
  <c r="G191" i="75"/>
  <c r="I191" i="75" s="1"/>
  <c r="K191" i="75" s="1"/>
  <c r="L191" i="75" s="1"/>
  <c r="G190" i="75"/>
  <c r="G189" i="75"/>
  <c r="G188" i="75"/>
  <c r="I188" i="75" s="1"/>
  <c r="K188" i="75" s="1"/>
  <c r="G187" i="75"/>
  <c r="I187" i="75" s="1"/>
  <c r="G186" i="75"/>
  <c r="G185" i="75"/>
  <c r="I185" i="75" s="1"/>
  <c r="K185" i="75" s="1"/>
  <c r="G184" i="75"/>
  <c r="G183" i="75"/>
  <c r="I183" i="75" s="1"/>
  <c r="K183" i="75" s="1"/>
  <c r="L183" i="75" s="1"/>
  <c r="G182" i="75"/>
  <c r="I182" i="75" s="1"/>
  <c r="K182" i="75" s="1"/>
  <c r="G181" i="75"/>
  <c r="I180" i="75"/>
  <c r="K180" i="75" s="1"/>
  <c r="G180" i="75"/>
  <c r="G179" i="75"/>
  <c r="I179" i="75" s="1"/>
  <c r="K179" i="75" s="1"/>
  <c r="L179" i="75" s="1"/>
  <c r="G178" i="75"/>
  <c r="I178" i="75" s="1"/>
  <c r="K178" i="75" s="1"/>
  <c r="G177" i="75"/>
  <c r="G176" i="75"/>
  <c r="I176" i="75" s="1"/>
  <c r="K176" i="75" s="1"/>
  <c r="G175" i="75"/>
  <c r="I175" i="75" s="1"/>
  <c r="K175" i="75" s="1"/>
  <c r="L175" i="75" s="1"/>
  <c r="G174" i="75"/>
  <c r="G173" i="75"/>
  <c r="G172" i="75"/>
  <c r="I172" i="75" s="1"/>
  <c r="K172" i="75" s="1"/>
  <c r="G171" i="75"/>
  <c r="I171" i="75" s="1"/>
  <c r="K171" i="75" s="1"/>
  <c r="G170" i="75"/>
  <c r="I169" i="75"/>
  <c r="K169" i="75" s="1"/>
  <c r="G169" i="75"/>
  <c r="G168" i="75"/>
  <c r="I168" i="75" s="1"/>
  <c r="K168" i="75" s="1"/>
  <c r="G167" i="75"/>
  <c r="I167" i="75" s="1"/>
  <c r="K167" i="75" s="1"/>
  <c r="L167" i="75" s="1"/>
  <c r="G166" i="75"/>
  <c r="I166" i="75" s="1"/>
  <c r="K166" i="75" s="1"/>
  <c r="G165" i="75"/>
  <c r="G164" i="75"/>
  <c r="I164" i="75" s="1"/>
  <c r="K164" i="75" s="1"/>
  <c r="G163" i="75"/>
  <c r="I163" i="75" s="1"/>
  <c r="K163" i="75" s="1"/>
  <c r="G162" i="75"/>
  <c r="G161" i="75"/>
  <c r="G160" i="75"/>
  <c r="G159" i="75"/>
  <c r="G158" i="75"/>
  <c r="G157" i="75"/>
  <c r="G156" i="75"/>
  <c r="I155" i="75"/>
  <c r="K155" i="75" s="1"/>
  <c r="L155" i="75" s="1"/>
  <c r="G155" i="75"/>
  <c r="G154" i="75"/>
  <c r="G153" i="75"/>
  <c r="G152" i="75"/>
  <c r="G151" i="75"/>
  <c r="G150" i="75"/>
  <c r="G149" i="75"/>
  <c r="G148" i="75"/>
  <c r="G147" i="75"/>
  <c r="I147" i="75" s="1"/>
  <c r="G146" i="75"/>
  <c r="G145" i="75"/>
  <c r="G144" i="75"/>
  <c r="G143" i="75"/>
  <c r="G142" i="75"/>
  <c r="G141" i="75"/>
  <c r="G140" i="75"/>
  <c r="G139" i="75"/>
  <c r="I139" i="75" s="1"/>
  <c r="K139" i="75" s="1"/>
  <c r="L139" i="75" s="1"/>
  <c r="G138" i="75"/>
  <c r="G137" i="75"/>
  <c r="G136" i="75"/>
  <c r="G135" i="75"/>
  <c r="I135" i="75" s="1"/>
  <c r="K135" i="75" s="1"/>
  <c r="G134" i="75"/>
  <c r="G133" i="75"/>
  <c r="G132" i="75"/>
  <c r="G131" i="75"/>
  <c r="G130" i="75"/>
  <c r="G129" i="75"/>
  <c r="G128" i="75"/>
  <c r="L127" i="75"/>
  <c r="G127" i="75"/>
  <c r="I127" i="75" s="1"/>
  <c r="K127" i="75" s="1"/>
  <c r="G126" i="75"/>
  <c r="G125" i="75"/>
  <c r="G124" i="75"/>
  <c r="G123" i="75"/>
  <c r="I123" i="75" s="1"/>
  <c r="G122" i="75"/>
  <c r="G121" i="75"/>
  <c r="G120" i="75"/>
  <c r="G119" i="75"/>
  <c r="G118" i="75"/>
  <c r="G117" i="75"/>
  <c r="G116" i="75"/>
  <c r="G115" i="75"/>
  <c r="I115" i="75" s="1"/>
  <c r="K115" i="75" s="1"/>
  <c r="G114" i="75"/>
  <c r="G113" i="75"/>
  <c r="G112" i="75"/>
  <c r="K111" i="75"/>
  <c r="G111" i="75"/>
  <c r="I111" i="75" s="1"/>
  <c r="G110" i="75"/>
  <c r="G109" i="75"/>
  <c r="G108" i="75"/>
  <c r="G107" i="75"/>
  <c r="I107" i="75" s="1"/>
  <c r="G106" i="75"/>
  <c r="G105" i="75"/>
  <c r="G104" i="75"/>
  <c r="G103" i="75"/>
  <c r="G102" i="75"/>
  <c r="G101" i="75"/>
  <c r="G100" i="75"/>
  <c r="G99" i="75"/>
  <c r="I99" i="75" s="1"/>
  <c r="K99" i="75" s="1"/>
  <c r="G98" i="75"/>
  <c r="G97" i="75"/>
  <c r="G96" i="75"/>
  <c r="G95" i="75"/>
  <c r="I95" i="75" s="1"/>
  <c r="K95" i="75" s="1"/>
  <c r="L95" i="75" s="1"/>
  <c r="G94" i="75"/>
  <c r="G93" i="75"/>
  <c r="G92" i="75"/>
  <c r="I91" i="75"/>
  <c r="G91" i="75"/>
  <c r="G90" i="75"/>
  <c r="G89" i="75"/>
  <c r="G88" i="75"/>
  <c r="G87" i="75"/>
  <c r="G86" i="75"/>
  <c r="G85" i="75"/>
  <c r="G84" i="75"/>
  <c r="G83" i="75"/>
  <c r="I83" i="75" s="1"/>
  <c r="K83" i="75" s="1"/>
  <c r="G82" i="75"/>
  <c r="I82" i="75" s="1"/>
  <c r="K82" i="75" s="1"/>
  <c r="G81" i="75"/>
  <c r="G80" i="75"/>
  <c r="G79" i="75"/>
  <c r="I79" i="75" s="1"/>
  <c r="K79" i="75" s="1"/>
  <c r="G78" i="75"/>
  <c r="I78" i="75" s="1"/>
  <c r="K78" i="75" s="1"/>
  <c r="G77" i="75"/>
  <c r="G76" i="75"/>
  <c r="G75" i="75"/>
  <c r="I75" i="75" s="1"/>
  <c r="K75" i="75" s="1"/>
  <c r="G74" i="75"/>
  <c r="I74" i="75" s="1"/>
  <c r="K74" i="75" s="1"/>
  <c r="L73" i="75"/>
  <c r="G73" i="75"/>
  <c r="I73" i="75" s="1"/>
  <c r="K73" i="75" s="1"/>
  <c r="G72" i="75"/>
  <c r="G71" i="75"/>
  <c r="I71" i="75" s="1"/>
  <c r="K71" i="75" s="1"/>
  <c r="L71" i="75" s="1"/>
  <c r="G70" i="75"/>
  <c r="I70" i="75" s="1"/>
  <c r="K70" i="75" s="1"/>
  <c r="G69" i="75"/>
  <c r="I69" i="75" s="1"/>
  <c r="K69" i="75" s="1"/>
  <c r="G68" i="75"/>
  <c r="G67" i="75"/>
  <c r="I67" i="75" s="1"/>
  <c r="K67" i="75" s="1"/>
  <c r="G66" i="75"/>
  <c r="I66" i="75" s="1"/>
  <c r="K66" i="75" s="1"/>
  <c r="G65" i="75"/>
  <c r="G64" i="75"/>
  <c r="I63" i="75"/>
  <c r="K63" i="75" s="1"/>
  <c r="G63" i="75"/>
  <c r="G62" i="75"/>
  <c r="G61" i="75"/>
  <c r="I61" i="75" s="1"/>
  <c r="K61" i="75" s="1"/>
  <c r="G60" i="75"/>
  <c r="G59" i="75"/>
  <c r="I59" i="75" s="1"/>
  <c r="G58" i="75"/>
  <c r="I58" i="75" s="1"/>
  <c r="K58" i="75" s="1"/>
  <c r="G57" i="75"/>
  <c r="I57" i="75" s="1"/>
  <c r="K57" i="75" s="1"/>
  <c r="G56" i="75"/>
  <c r="G55" i="75"/>
  <c r="I55" i="75" s="1"/>
  <c r="K55" i="75" s="1"/>
  <c r="L55" i="75" s="1"/>
  <c r="G54" i="75"/>
  <c r="G53" i="75"/>
  <c r="I53" i="75" s="1"/>
  <c r="K53" i="75" s="1"/>
  <c r="G52" i="75"/>
  <c r="I51" i="75"/>
  <c r="K51" i="75" s="1"/>
  <c r="G51" i="75"/>
  <c r="G50" i="75"/>
  <c r="G49" i="75"/>
  <c r="I49" i="75" s="1"/>
  <c r="K49" i="75" s="1"/>
  <c r="G48" i="75"/>
  <c r="G47" i="75"/>
  <c r="I47" i="75" s="1"/>
  <c r="L46" i="75"/>
  <c r="G46" i="75"/>
  <c r="I46" i="75" s="1"/>
  <c r="K46" i="75" s="1"/>
  <c r="G45" i="75"/>
  <c r="G44" i="75"/>
  <c r="I44" i="75" s="1"/>
  <c r="K44" i="75" s="1"/>
  <c r="K43" i="75"/>
  <c r="G43" i="75"/>
  <c r="I43" i="75" s="1"/>
  <c r="G42" i="75"/>
  <c r="I42" i="75" s="1"/>
  <c r="K42" i="75" s="1"/>
  <c r="G41" i="75"/>
  <c r="G40" i="75"/>
  <c r="I40" i="75" s="1"/>
  <c r="K40" i="75" s="1"/>
  <c r="G39" i="75"/>
  <c r="I39" i="75" s="1"/>
  <c r="K39" i="75" s="1"/>
  <c r="L38" i="75"/>
  <c r="G38" i="75"/>
  <c r="I38" i="75" s="1"/>
  <c r="K38" i="75" s="1"/>
  <c r="I37" i="75"/>
  <c r="K37" i="75" s="1"/>
  <c r="G37" i="75"/>
  <c r="G36" i="75"/>
  <c r="I36" i="75" s="1"/>
  <c r="K36" i="75" s="1"/>
  <c r="G35" i="75"/>
  <c r="G34" i="75"/>
  <c r="G33" i="75"/>
  <c r="I33" i="75" s="1"/>
  <c r="K33" i="75" s="1"/>
  <c r="G32" i="75"/>
  <c r="I32" i="75" s="1"/>
  <c r="K32" i="75" s="1"/>
  <c r="G31" i="75"/>
  <c r="I31" i="75" s="1"/>
  <c r="G30" i="75"/>
  <c r="G29" i="75"/>
  <c r="G28" i="75"/>
  <c r="I28" i="75" s="1"/>
  <c r="K28" i="75" s="1"/>
  <c r="G27" i="75"/>
  <c r="I27" i="75" s="1"/>
  <c r="K27" i="75" s="1"/>
  <c r="L27" i="75" s="1"/>
  <c r="G26" i="75"/>
  <c r="I26" i="75" s="1"/>
  <c r="K26" i="75" s="1"/>
  <c r="L26" i="75" s="1"/>
  <c r="G25" i="75"/>
  <c r="G24" i="75"/>
  <c r="I24" i="75" s="1"/>
  <c r="K24" i="75" s="1"/>
  <c r="G23" i="75"/>
  <c r="I23" i="75" s="1"/>
  <c r="K23" i="75" s="1"/>
  <c r="L22" i="75"/>
  <c r="G22" i="75"/>
  <c r="I22" i="75" s="1"/>
  <c r="K22" i="75" s="1"/>
  <c r="G21" i="75"/>
  <c r="G20" i="75"/>
  <c r="I20" i="75" s="1"/>
  <c r="K20" i="75" s="1"/>
  <c r="G19" i="75"/>
  <c r="G18" i="75"/>
  <c r="L17" i="75"/>
  <c r="G17" i="75"/>
  <c r="I17" i="75" s="1"/>
  <c r="K17" i="75" s="1"/>
  <c r="G16" i="75"/>
  <c r="I16" i="75" s="1"/>
  <c r="K16" i="75" s="1"/>
  <c r="G15" i="75"/>
  <c r="I15" i="75" s="1"/>
  <c r="G14" i="75"/>
  <c r="G13" i="75"/>
  <c r="G12" i="75"/>
  <c r="I12" i="75" s="1"/>
  <c r="K12" i="75" s="1"/>
  <c r="G11" i="75"/>
  <c r="I11" i="75" s="1"/>
  <c r="K11" i="75" s="1"/>
  <c r="L10" i="75"/>
  <c r="K10" i="75"/>
  <c r="G10" i="75"/>
  <c r="I10" i="75" s="1"/>
  <c r="G9" i="75"/>
  <c r="G8" i="75"/>
  <c r="I8" i="75" s="1"/>
  <c r="K8" i="75" s="1"/>
  <c r="L7" i="75"/>
  <c r="G7" i="75"/>
  <c r="I7" i="75" s="1"/>
  <c r="K7" i="75" s="1"/>
  <c r="G6" i="75"/>
  <c r="I6" i="75" s="1"/>
  <c r="K6" i="75" s="1"/>
  <c r="I5" i="75"/>
  <c r="G5" i="75"/>
  <c r="M304" i="43"/>
  <c r="M301" i="43"/>
  <c r="H53" i="10" s="1"/>
  <c r="E301" i="43"/>
  <c r="G300" i="43"/>
  <c r="I300" i="43" s="1"/>
  <c r="G299" i="43"/>
  <c r="G298" i="43"/>
  <c r="I298" i="43" s="1"/>
  <c r="K298" i="43" s="1"/>
  <c r="G297" i="43"/>
  <c r="G296" i="43"/>
  <c r="I296" i="43" s="1"/>
  <c r="G295" i="43"/>
  <c r="G294" i="43"/>
  <c r="G293" i="43"/>
  <c r="G292" i="43"/>
  <c r="I292" i="43" s="1"/>
  <c r="K292" i="43" s="1"/>
  <c r="G291" i="43"/>
  <c r="G290" i="43"/>
  <c r="G289" i="43"/>
  <c r="G288" i="43"/>
  <c r="I288" i="43" s="1"/>
  <c r="K288" i="43" s="1"/>
  <c r="G287" i="43"/>
  <c r="G286" i="43"/>
  <c r="G285" i="43"/>
  <c r="G284" i="43"/>
  <c r="I284" i="43" s="1"/>
  <c r="G283" i="43"/>
  <c r="G282" i="43"/>
  <c r="G281" i="43"/>
  <c r="G280" i="43"/>
  <c r="I280" i="43" s="1"/>
  <c r="G279" i="43"/>
  <c r="G278" i="43"/>
  <c r="I278" i="43" s="1"/>
  <c r="K278" i="43" s="1"/>
  <c r="G277" i="43"/>
  <c r="G276" i="43"/>
  <c r="I276" i="43" s="1"/>
  <c r="G275" i="43"/>
  <c r="G274" i="43"/>
  <c r="I274" i="43" s="1"/>
  <c r="K274" i="43" s="1"/>
  <c r="G273" i="43"/>
  <c r="G272" i="43"/>
  <c r="I272" i="43" s="1"/>
  <c r="K272" i="43" s="1"/>
  <c r="G271" i="43"/>
  <c r="G270" i="43"/>
  <c r="I270" i="43" s="1"/>
  <c r="K270" i="43" s="1"/>
  <c r="G269" i="43"/>
  <c r="G268" i="43"/>
  <c r="I268" i="43" s="1"/>
  <c r="G267" i="43"/>
  <c r="G266" i="43"/>
  <c r="G265" i="43"/>
  <c r="G264" i="43"/>
  <c r="I264" i="43" s="1"/>
  <c r="G263" i="43"/>
  <c r="G262" i="43"/>
  <c r="G261" i="43"/>
  <c r="G260" i="43"/>
  <c r="G259" i="43"/>
  <c r="G258" i="43"/>
  <c r="G257" i="43"/>
  <c r="G256" i="43"/>
  <c r="G255" i="43"/>
  <c r="G254" i="43"/>
  <c r="G253" i="43"/>
  <c r="G252" i="43"/>
  <c r="I252" i="43" s="1"/>
  <c r="G251" i="43"/>
  <c r="G250" i="43"/>
  <c r="I250" i="43" s="1"/>
  <c r="K250" i="43" s="1"/>
  <c r="G249" i="43"/>
  <c r="G248" i="43"/>
  <c r="I248" i="43" s="1"/>
  <c r="G247" i="43"/>
  <c r="G246" i="43"/>
  <c r="G245" i="43"/>
  <c r="G244" i="43"/>
  <c r="G243" i="43"/>
  <c r="G242" i="43"/>
  <c r="G241" i="43"/>
  <c r="G240" i="43"/>
  <c r="I240" i="43" s="1"/>
  <c r="K240" i="43" s="1"/>
  <c r="G239" i="43"/>
  <c r="G238" i="43"/>
  <c r="G237" i="43"/>
  <c r="G236" i="43"/>
  <c r="I236" i="43" s="1"/>
  <c r="G235" i="43"/>
  <c r="G234" i="43"/>
  <c r="G233" i="43"/>
  <c r="G232" i="43"/>
  <c r="I232" i="43" s="1"/>
  <c r="G231" i="43"/>
  <c r="G230" i="43"/>
  <c r="G229" i="43"/>
  <c r="G228" i="43"/>
  <c r="G227" i="43"/>
  <c r="G226" i="43"/>
  <c r="G225" i="43"/>
  <c r="G224" i="43"/>
  <c r="G223" i="43"/>
  <c r="G222" i="43"/>
  <c r="G221" i="43"/>
  <c r="G220" i="43"/>
  <c r="I220" i="43" s="1"/>
  <c r="G219" i="43"/>
  <c r="G218" i="43"/>
  <c r="G217" i="43"/>
  <c r="I217" i="43" s="1"/>
  <c r="K217" i="43" s="1"/>
  <c r="G216" i="43"/>
  <c r="I216" i="43" s="1"/>
  <c r="K216" i="43" s="1"/>
  <c r="G215" i="43"/>
  <c r="I215" i="43" s="1"/>
  <c r="G214" i="43"/>
  <c r="L213" i="43"/>
  <c r="G213" i="43"/>
  <c r="I213" i="43" s="1"/>
  <c r="K213" i="43" s="1"/>
  <c r="G212" i="43"/>
  <c r="I212" i="43" s="1"/>
  <c r="K212" i="43" s="1"/>
  <c r="I211" i="43"/>
  <c r="G211" i="43"/>
  <c r="G210" i="43"/>
  <c r="G209" i="43"/>
  <c r="I209" i="43" s="1"/>
  <c r="K209" i="43" s="1"/>
  <c r="G208" i="43"/>
  <c r="I208" i="43" s="1"/>
  <c r="K208" i="43" s="1"/>
  <c r="G207" i="43"/>
  <c r="I207" i="43" s="1"/>
  <c r="G206" i="43"/>
  <c r="G205" i="43"/>
  <c r="I205" i="43" s="1"/>
  <c r="K205" i="43" s="1"/>
  <c r="G204" i="43"/>
  <c r="I204" i="43" s="1"/>
  <c r="K204" i="43" s="1"/>
  <c r="G203" i="43"/>
  <c r="I203" i="43" s="1"/>
  <c r="G202" i="43"/>
  <c r="L201" i="43"/>
  <c r="G201" i="43"/>
  <c r="I201" i="43" s="1"/>
  <c r="K201" i="43" s="1"/>
  <c r="G200" i="43"/>
  <c r="I200" i="43" s="1"/>
  <c r="K200" i="43" s="1"/>
  <c r="G199" i="43"/>
  <c r="I199" i="43" s="1"/>
  <c r="G198" i="43"/>
  <c r="G197" i="43"/>
  <c r="I197" i="43" s="1"/>
  <c r="K197" i="43" s="1"/>
  <c r="G196" i="43"/>
  <c r="I196" i="43" s="1"/>
  <c r="K196" i="43" s="1"/>
  <c r="G195" i="43"/>
  <c r="I195" i="43" s="1"/>
  <c r="G194" i="43"/>
  <c r="G193" i="43"/>
  <c r="I193" i="43" s="1"/>
  <c r="K193" i="43" s="1"/>
  <c r="G192" i="43"/>
  <c r="I192" i="43" s="1"/>
  <c r="K192" i="43" s="1"/>
  <c r="G191" i="43"/>
  <c r="I191" i="43" s="1"/>
  <c r="G190" i="43"/>
  <c r="L189" i="43"/>
  <c r="G189" i="43"/>
  <c r="I189" i="43" s="1"/>
  <c r="K189" i="43" s="1"/>
  <c r="G188" i="43"/>
  <c r="I188" i="43" s="1"/>
  <c r="K188" i="43" s="1"/>
  <c r="I187" i="43"/>
  <c r="G187" i="43"/>
  <c r="G186" i="43"/>
  <c r="G185" i="43"/>
  <c r="I185" i="43" s="1"/>
  <c r="K185" i="43" s="1"/>
  <c r="G184" i="43"/>
  <c r="I184" i="43" s="1"/>
  <c r="K184" i="43" s="1"/>
  <c r="G183" i="43"/>
  <c r="I183" i="43" s="1"/>
  <c r="G182" i="43"/>
  <c r="L181" i="43"/>
  <c r="G181" i="43"/>
  <c r="I181" i="43" s="1"/>
  <c r="K181" i="43" s="1"/>
  <c r="G180" i="43"/>
  <c r="I180" i="43" s="1"/>
  <c r="K180" i="43" s="1"/>
  <c r="I179" i="43"/>
  <c r="G179" i="43"/>
  <c r="G178" i="43"/>
  <c r="G177" i="43"/>
  <c r="I177" i="43" s="1"/>
  <c r="K177" i="43" s="1"/>
  <c r="G176" i="43"/>
  <c r="I176" i="43" s="1"/>
  <c r="K176" i="43" s="1"/>
  <c r="G175" i="43"/>
  <c r="I175" i="43" s="1"/>
  <c r="G174" i="43"/>
  <c r="L173" i="43"/>
  <c r="G173" i="43"/>
  <c r="I173" i="43" s="1"/>
  <c r="K173" i="43" s="1"/>
  <c r="G172" i="43"/>
  <c r="I172" i="43" s="1"/>
  <c r="K172" i="43" s="1"/>
  <c r="I171" i="43"/>
  <c r="G171" i="43"/>
  <c r="G170" i="43"/>
  <c r="G169" i="43"/>
  <c r="I169" i="43" s="1"/>
  <c r="K169" i="43" s="1"/>
  <c r="G168" i="43"/>
  <c r="I168" i="43" s="1"/>
  <c r="K168" i="43" s="1"/>
  <c r="G167" i="43"/>
  <c r="I167" i="43" s="1"/>
  <c r="G166" i="43"/>
  <c r="G165" i="43"/>
  <c r="I165" i="43" s="1"/>
  <c r="K165" i="43" s="1"/>
  <c r="G164" i="43"/>
  <c r="I164" i="43" s="1"/>
  <c r="K164" i="43" s="1"/>
  <c r="G163" i="43"/>
  <c r="G162" i="43"/>
  <c r="I162" i="43" s="1"/>
  <c r="G161" i="43"/>
  <c r="G160" i="43"/>
  <c r="G159" i="43"/>
  <c r="I159" i="43" s="1"/>
  <c r="K159" i="43" s="1"/>
  <c r="I158" i="43"/>
  <c r="G158" i="43"/>
  <c r="G157" i="43"/>
  <c r="G156" i="43"/>
  <c r="I155" i="43"/>
  <c r="K155" i="43" s="1"/>
  <c r="G155" i="43"/>
  <c r="G154" i="43"/>
  <c r="I154" i="43" s="1"/>
  <c r="G153" i="43"/>
  <c r="G152" i="43"/>
  <c r="G151" i="43"/>
  <c r="I151" i="43" s="1"/>
  <c r="K151" i="43" s="1"/>
  <c r="G150" i="43"/>
  <c r="I150" i="43" s="1"/>
  <c r="G149" i="43"/>
  <c r="G148" i="43"/>
  <c r="G147" i="43"/>
  <c r="G146" i="43"/>
  <c r="I146" i="43" s="1"/>
  <c r="G145" i="43"/>
  <c r="G144" i="43"/>
  <c r="G143" i="43"/>
  <c r="I143" i="43" s="1"/>
  <c r="K143" i="43" s="1"/>
  <c r="G142" i="43"/>
  <c r="I142" i="43" s="1"/>
  <c r="G141" i="43"/>
  <c r="G140" i="43"/>
  <c r="G139" i="43"/>
  <c r="I139" i="43" s="1"/>
  <c r="K139" i="43" s="1"/>
  <c r="I138" i="43"/>
  <c r="G138" i="43"/>
  <c r="G137" i="43"/>
  <c r="G136" i="43"/>
  <c r="G135" i="43"/>
  <c r="I135" i="43" s="1"/>
  <c r="K135" i="43" s="1"/>
  <c r="G134" i="43"/>
  <c r="I134" i="43" s="1"/>
  <c r="G133" i="43"/>
  <c r="G132" i="43"/>
  <c r="G131" i="43"/>
  <c r="G130" i="43"/>
  <c r="I130" i="43" s="1"/>
  <c r="G129" i="43"/>
  <c r="G128" i="43"/>
  <c r="G127" i="43"/>
  <c r="I127" i="43" s="1"/>
  <c r="K127" i="43" s="1"/>
  <c r="G126" i="43"/>
  <c r="I126" i="43" s="1"/>
  <c r="G125" i="43"/>
  <c r="G124" i="43"/>
  <c r="G123" i="43"/>
  <c r="I123" i="43" s="1"/>
  <c r="K123" i="43" s="1"/>
  <c r="G122" i="43"/>
  <c r="I122" i="43" s="1"/>
  <c r="G121" i="43"/>
  <c r="G120" i="43"/>
  <c r="G119" i="43"/>
  <c r="I118" i="43"/>
  <c r="G118" i="43"/>
  <c r="G117" i="43"/>
  <c r="G116" i="43"/>
  <c r="G115" i="43"/>
  <c r="G114" i="43"/>
  <c r="I114" i="43" s="1"/>
  <c r="G113" i="43"/>
  <c r="G112" i="43"/>
  <c r="G111" i="43"/>
  <c r="I111" i="43" s="1"/>
  <c r="K111" i="43" s="1"/>
  <c r="G110" i="43"/>
  <c r="I110" i="43" s="1"/>
  <c r="G109" i="43"/>
  <c r="G108" i="43"/>
  <c r="G107" i="43"/>
  <c r="I107" i="43" s="1"/>
  <c r="K107" i="43" s="1"/>
  <c r="G106" i="43"/>
  <c r="I106" i="43" s="1"/>
  <c r="G105" i="43"/>
  <c r="G104" i="43"/>
  <c r="G103" i="43"/>
  <c r="I103" i="43" s="1"/>
  <c r="K103" i="43" s="1"/>
  <c r="I102" i="43"/>
  <c r="G102" i="43"/>
  <c r="G101" i="43"/>
  <c r="G100" i="43"/>
  <c r="G99" i="43"/>
  <c r="G98" i="43"/>
  <c r="I98" i="43" s="1"/>
  <c r="G97" i="43"/>
  <c r="G96" i="43"/>
  <c r="G95" i="43"/>
  <c r="I95" i="43" s="1"/>
  <c r="K95" i="43" s="1"/>
  <c r="G94" i="43"/>
  <c r="I94" i="43" s="1"/>
  <c r="G93" i="43"/>
  <c r="G92" i="43"/>
  <c r="G91" i="43"/>
  <c r="I91" i="43" s="1"/>
  <c r="K91" i="43" s="1"/>
  <c r="G90" i="43"/>
  <c r="I90" i="43" s="1"/>
  <c r="G89" i="43"/>
  <c r="G88" i="43"/>
  <c r="G87" i="43"/>
  <c r="I87" i="43" s="1"/>
  <c r="K87" i="43" s="1"/>
  <c r="G86" i="43"/>
  <c r="I86" i="43" s="1"/>
  <c r="G85" i="43"/>
  <c r="G84" i="43"/>
  <c r="G83" i="43"/>
  <c r="G82" i="43"/>
  <c r="I82" i="43" s="1"/>
  <c r="G81" i="43"/>
  <c r="G80" i="43"/>
  <c r="G79" i="43"/>
  <c r="I79" i="43" s="1"/>
  <c r="K79" i="43" s="1"/>
  <c r="I78" i="43"/>
  <c r="G78" i="43"/>
  <c r="G77" i="43"/>
  <c r="G76" i="43"/>
  <c r="I75" i="43"/>
  <c r="K75" i="43" s="1"/>
  <c r="G75" i="43"/>
  <c r="G74" i="43"/>
  <c r="I74" i="43" s="1"/>
  <c r="G73" i="43"/>
  <c r="G72" i="43"/>
  <c r="G71" i="43"/>
  <c r="I71" i="43" s="1"/>
  <c r="K71" i="43" s="1"/>
  <c r="G70" i="43"/>
  <c r="I69" i="43"/>
  <c r="G69" i="43"/>
  <c r="G68" i="43"/>
  <c r="I68" i="43" s="1"/>
  <c r="G67" i="43"/>
  <c r="G66" i="43"/>
  <c r="G65" i="43"/>
  <c r="I65" i="43" s="1"/>
  <c r="K65" i="43" s="1"/>
  <c r="G64" i="43"/>
  <c r="I64" i="43" s="1"/>
  <c r="K64" i="43" s="1"/>
  <c r="L64" i="43" s="1"/>
  <c r="G63" i="43"/>
  <c r="I63" i="43" s="1"/>
  <c r="K63" i="43" s="1"/>
  <c r="G62" i="43"/>
  <c r="G61" i="43"/>
  <c r="I61" i="43" s="1"/>
  <c r="G60" i="43"/>
  <c r="I60" i="43" s="1"/>
  <c r="G59" i="43"/>
  <c r="I59" i="43" s="1"/>
  <c r="K59" i="43" s="1"/>
  <c r="G58" i="43"/>
  <c r="G57" i="43"/>
  <c r="I57" i="43" s="1"/>
  <c r="K57" i="43" s="1"/>
  <c r="K56" i="43"/>
  <c r="L56" i="43" s="1"/>
  <c r="G56" i="43"/>
  <c r="I56" i="43" s="1"/>
  <c r="G55" i="43"/>
  <c r="I55" i="43" s="1"/>
  <c r="K55" i="43" s="1"/>
  <c r="G54" i="43"/>
  <c r="I53" i="43"/>
  <c r="G53" i="43"/>
  <c r="G52" i="43"/>
  <c r="I52" i="43" s="1"/>
  <c r="G51" i="43"/>
  <c r="G50" i="43"/>
  <c r="G49" i="43"/>
  <c r="I49" i="43" s="1"/>
  <c r="K49" i="43" s="1"/>
  <c r="G48" i="43"/>
  <c r="I48" i="43" s="1"/>
  <c r="K48" i="43" s="1"/>
  <c r="L48" i="43" s="1"/>
  <c r="G47" i="43"/>
  <c r="I47" i="43" s="1"/>
  <c r="K47" i="43" s="1"/>
  <c r="G46" i="43"/>
  <c r="G45" i="43"/>
  <c r="I45" i="43" s="1"/>
  <c r="G44" i="43"/>
  <c r="I44" i="43" s="1"/>
  <c r="G43" i="43"/>
  <c r="I43" i="43" s="1"/>
  <c r="K43" i="43" s="1"/>
  <c r="G42" i="43"/>
  <c r="G41" i="43"/>
  <c r="G40" i="43"/>
  <c r="G39" i="43"/>
  <c r="G38" i="43"/>
  <c r="G37" i="43"/>
  <c r="I37" i="43" s="1"/>
  <c r="K37" i="43" s="1"/>
  <c r="G36" i="43"/>
  <c r="I36" i="43" s="1"/>
  <c r="K36" i="43" s="1"/>
  <c r="G35" i="43"/>
  <c r="G34" i="43"/>
  <c r="G33" i="43"/>
  <c r="I33" i="43" s="1"/>
  <c r="K33" i="43" s="1"/>
  <c r="L33" i="43" s="1"/>
  <c r="G32" i="43"/>
  <c r="I32" i="43" s="1"/>
  <c r="K32" i="43" s="1"/>
  <c r="G31" i="43"/>
  <c r="I31" i="43" s="1"/>
  <c r="K31" i="43" s="1"/>
  <c r="G30" i="43"/>
  <c r="K29" i="43"/>
  <c r="L29" i="43" s="1"/>
  <c r="G29" i="43"/>
  <c r="I29" i="43" s="1"/>
  <c r="G28" i="43"/>
  <c r="G27" i="43"/>
  <c r="I27" i="43" s="1"/>
  <c r="K27" i="43" s="1"/>
  <c r="G26" i="43"/>
  <c r="G25" i="43"/>
  <c r="G24" i="43"/>
  <c r="G23" i="43"/>
  <c r="G22" i="43"/>
  <c r="G21" i="43"/>
  <c r="I21" i="43" s="1"/>
  <c r="G20" i="43"/>
  <c r="I20" i="43" s="1"/>
  <c r="K20" i="43" s="1"/>
  <c r="G19" i="43"/>
  <c r="G18" i="43"/>
  <c r="G17" i="43"/>
  <c r="I17" i="43" s="1"/>
  <c r="K17" i="43" s="1"/>
  <c r="L17" i="43" s="1"/>
  <c r="G16" i="43"/>
  <c r="I16" i="43" s="1"/>
  <c r="K16" i="43" s="1"/>
  <c r="G15" i="43"/>
  <c r="I15" i="43" s="1"/>
  <c r="K15" i="43" s="1"/>
  <c r="G14" i="43"/>
  <c r="G13" i="43"/>
  <c r="I13" i="43" s="1"/>
  <c r="K13" i="43" s="1"/>
  <c r="L13" i="43" s="1"/>
  <c r="G12" i="43"/>
  <c r="G11" i="43"/>
  <c r="I11" i="43" s="1"/>
  <c r="K11" i="43" s="1"/>
  <c r="G10" i="43"/>
  <c r="G9" i="43"/>
  <c r="G8" i="43"/>
  <c r="G7" i="43"/>
  <c r="G6" i="43"/>
  <c r="G5" i="43"/>
  <c r="I5" i="43" s="1"/>
  <c r="M304" i="32"/>
  <c r="M301" i="32"/>
  <c r="H52" i="10" s="1"/>
  <c r="E301" i="32"/>
  <c r="G300" i="32"/>
  <c r="I300" i="32" s="1"/>
  <c r="G299" i="32"/>
  <c r="G298" i="32"/>
  <c r="I298" i="32" s="1"/>
  <c r="G297" i="32"/>
  <c r="I297" i="32" s="1"/>
  <c r="K297" i="32" s="1"/>
  <c r="G296" i="32"/>
  <c r="I296" i="32" s="1"/>
  <c r="K296" i="32" s="1"/>
  <c r="L296" i="32" s="1"/>
  <c r="G295" i="32"/>
  <c r="G294" i="32"/>
  <c r="I294" i="32" s="1"/>
  <c r="G293" i="32"/>
  <c r="I293" i="32" s="1"/>
  <c r="K293" i="32" s="1"/>
  <c r="I292" i="32"/>
  <c r="K292" i="32" s="1"/>
  <c r="G292" i="32"/>
  <c r="G291" i="32"/>
  <c r="G290" i="32"/>
  <c r="I290" i="32" s="1"/>
  <c r="G289" i="32"/>
  <c r="I289" i="32" s="1"/>
  <c r="K289" i="32" s="1"/>
  <c r="G288" i="32"/>
  <c r="I288" i="32" s="1"/>
  <c r="K288" i="32" s="1"/>
  <c r="L288" i="32" s="1"/>
  <c r="G287" i="32"/>
  <c r="I286" i="32"/>
  <c r="G286" i="32"/>
  <c r="G285" i="32"/>
  <c r="G284" i="32"/>
  <c r="I284" i="32" s="1"/>
  <c r="G283" i="32"/>
  <c r="G282" i="32"/>
  <c r="I282" i="32" s="1"/>
  <c r="G281" i="32"/>
  <c r="I280" i="32"/>
  <c r="G280" i="32"/>
  <c r="G279" i="32"/>
  <c r="G278" i="32"/>
  <c r="I278" i="32" s="1"/>
  <c r="G277" i="32"/>
  <c r="G276" i="32"/>
  <c r="I276" i="32" s="1"/>
  <c r="G275" i="32"/>
  <c r="G274" i="32"/>
  <c r="I274" i="32" s="1"/>
  <c r="G273" i="32"/>
  <c r="G272" i="32"/>
  <c r="I272" i="32" s="1"/>
  <c r="G271" i="32"/>
  <c r="G270" i="32"/>
  <c r="I270" i="32" s="1"/>
  <c r="G269" i="32"/>
  <c r="G268" i="32"/>
  <c r="I268" i="32" s="1"/>
  <c r="G267" i="32"/>
  <c r="G266" i="32"/>
  <c r="I266" i="32" s="1"/>
  <c r="G265" i="32"/>
  <c r="G264" i="32"/>
  <c r="I264" i="32" s="1"/>
  <c r="G263" i="32"/>
  <c r="I262" i="32"/>
  <c r="G262" i="32"/>
  <c r="G261" i="32"/>
  <c r="G260" i="32"/>
  <c r="I260" i="32" s="1"/>
  <c r="G259" i="32"/>
  <c r="G258" i="32"/>
  <c r="I258" i="32" s="1"/>
  <c r="G257" i="32"/>
  <c r="G256" i="32"/>
  <c r="I256" i="32" s="1"/>
  <c r="G255" i="32"/>
  <c r="I254" i="32"/>
  <c r="G254" i="32"/>
  <c r="G253" i="32"/>
  <c r="G252" i="32"/>
  <c r="I252" i="32" s="1"/>
  <c r="G251" i="32"/>
  <c r="G250" i="32"/>
  <c r="I250" i="32" s="1"/>
  <c r="G249" i="32"/>
  <c r="G248" i="32"/>
  <c r="I248" i="32" s="1"/>
  <c r="G247" i="32"/>
  <c r="G246" i="32"/>
  <c r="I246" i="32" s="1"/>
  <c r="G245" i="32"/>
  <c r="I244" i="32"/>
  <c r="G244" i="32"/>
  <c r="G243" i="32"/>
  <c r="G242" i="32"/>
  <c r="I242" i="32" s="1"/>
  <c r="G241" i="32"/>
  <c r="G240" i="32"/>
  <c r="I240" i="32" s="1"/>
  <c r="G239" i="32"/>
  <c r="G238" i="32"/>
  <c r="I238" i="32" s="1"/>
  <c r="G237" i="32"/>
  <c r="G236" i="32"/>
  <c r="I236" i="32" s="1"/>
  <c r="G235" i="32"/>
  <c r="G234" i="32"/>
  <c r="I234" i="32" s="1"/>
  <c r="G233" i="32"/>
  <c r="G232" i="32"/>
  <c r="I232" i="32" s="1"/>
  <c r="G231" i="32"/>
  <c r="G230" i="32"/>
  <c r="I230" i="32" s="1"/>
  <c r="G229" i="32"/>
  <c r="I228" i="32"/>
  <c r="G228" i="32"/>
  <c r="G227" i="32"/>
  <c r="G226" i="32"/>
  <c r="I226" i="32" s="1"/>
  <c r="G225" i="32"/>
  <c r="G224" i="32"/>
  <c r="I224" i="32" s="1"/>
  <c r="G223" i="32"/>
  <c r="G222" i="32"/>
  <c r="I222" i="32" s="1"/>
  <c r="G221" i="32"/>
  <c r="G220" i="32"/>
  <c r="I220" i="32" s="1"/>
  <c r="G219" i="32"/>
  <c r="G218" i="32"/>
  <c r="I218" i="32" s="1"/>
  <c r="G217" i="32"/>
  <c r="G216" i="32"/>
  <c r="I216" i="32" s="1"/>
  <c r="G215" i="32"/>
  <c r="G214" i="32"/>
  <c r="I214" i="32" s="1"/>
  <c r="K214" i="32" s="1"/>
  <c r="G213" i="32"/>
  <c r="G212" i="32"/>
  <c r="I212" i="32" s="1"/>
  <c r="G211" i="32"/>
  <c r="I210" i="32"/>
  <c r="K210" i="32" s="1"/>
  <c r="G210" i="32"/>
  <c r="G209" i="32"/>
  <c r="G208" i="32"/>
  <c r="I208" i="32" s="1"/>
  <c r="G207" i="32"/>
  <c r="G206" i="32"/>
  <c r="I206" i="32" s="1"/>
  <c r="K206" i="32" s="1"/>
  <c r="G205" i="32"/>
  <c r="G204" i="32"/>
  <c r="I204" i="32" s="1"/>
  <c r="G203" i="32"/>
  <c r="G202" i="32"/>
  <c r="I202" i="32" s="1"/>
  <c r="G201" i="32"/>
  <c r="G200" i="32"/>
  <c r="I200" i="32" s="1"/>
  <c r="G199" i="32"/>
  <c r="G198" i="32"/>
  <c r="I198" i="32" s="1"/>
  <c r="K198" i="32" s="1"/>
  <c r="L198" i="32" s="1"/>
  <c r="G197" i="32"/>
  <c r="G196" i="32"/>
  <c r="I196" i="32" s="1"/>
  <c r="G195" i="32"/>
  <c r="G194" i="32"/>
  <c r="G193" i="32"/>
  <c r="G192" i="32"/>
  <c r="I192" i="32" s="1"/>
  <c r="G191" i="32"/>
  <c r="G190" i="32"/>
  <c r="G189" i="32"/>
  <c r="I188" i="32"/>
  <c r="G188" i="32"/>
  <c r="G187" i="32"/>
  <c r="G186" i="32"/>
  <c r="I186" i="32" s="1"/>
  <c r="G185" i="32"/>
  <c r="G184" i="32"/>
  <c r="I184" i="32" s="1"/>
  <c r="G183" i="32"/>
  <c r="G182" i="32"/>
  <c r="I182" i="32" s="1"/>
  <c r="K182" i="32" s="1"/>
  <c r="G181" i="32"/>
  <c r="G180" i="32"/>
  <c r="I180" i="32" s="1"/>
  <c r="G179" i="32"/>
  <c r="G178" i="32"/>
  <c r="I178" i="32" s="1"/>
  <c r="K178" i="32" s="1"/>
  <c r="G177" i="32"/>
  <c r="G176" i="32"/>
  <c r="I176" i="32" s="1"/>
  <c r="G175" i="32"/>
  <c r="G174" i="32"/>
  <c r="I174" i="32" s="1"/>
  <c r="K174" i="32" s="1"/>
  <c r="G173" i="32"/>
  <c r="I172" i="32"/>
  <c r="G172" i="32"/>
  <c r="G171" i="32"/>
  <c r="G170" i="32"/>
  <c r="I170" i="32" s="1"/>
  <c r="G169" i="32"/>
  <c r="G168" i="32"/>
  <c r="I168" i="32" s="1"/>
  <c r="G167" i="32"/>
  <c r="G166" i="32"/>
  <c r="I166" i="32" s="1"/>
  <c r="K166" i="32" s="1"/>
  <c r="G165" i="32"/>
  <c r="G164" i="32"/>
  <c r="I164" i="32" s="1"/>
  <c r="G163" i="32"/>
  <c r="I162" i="32"/>
  <c r="K162" i="32" s="1"/>
  <c r="G162" i="32"/>
  <c r="G161" i="32"/>
  <c r="G160" i="32"/>
  <c r="I159" i="32"/>
  <c r="K159" i="32" s="1"/>
  <c r="G159" i="32"/>
  <c r="I158" i="32"/>
  <c r="G158" i="32"/>
  <c r="G157" i="32"/>
  <c r="G156" i="32"/>
  <c r="I155" i="32"/>
  <c r="K155" i="32" s="1"/>
  <c r="G155" i="32"/>
  <c r="I154" i="32"/>
  <c r="G154" i="32"/>
  <c r="G153" i="32"/>
  <c r="G152" i="32"/>
  <c r="I151" i="32"/>
  <c r="K151" i="32" s="1"/>
  <c r="G151" i="32"/>
  <c r="I150" i="32"/>
  <c r="G150" i="32"/>
  <c r="G149" i="32"/>
  <c r="G148" i="32"/>
  <c r="I147" i="32"/>
  <c r="K147" i="32" s="1"/>
  <c r="G147" i="32"/>
  <c r="I146" i="32"/>
  <c r="G146" i="32"/>
  <c r="G145" i="32"/>
  <c r="G144" i="32"/>
  <c r="I143" i="32"/>
  <c r="K143" i="32" s="1"/>
  <c r="G143" i="32"/>
  <c r="I142" i="32"/>
  <c r="G142" i="32"/>
  <c r="G141" i="32"/>
  <c r="G140" i="32"/>
  <c r="I139" i="32"/>
  <c r="K139" i="32" s="1"/>
  <c r="G139" i="32"/>
  <c r="I138" i="32"/>
  <c r="G138" i="32"/>
  <c r="G137" i="32"/>
  <c r="G136" i="32"/>
  <c r="I135" i="32"/>
  <c r="K135" i="32" s="1"/>
  <c r="G135" i="32"/>
  <c r="I134" i="32"/>
  <c r="G134" i="32"/>
  <c r="G133" i="32"/>
  <c r="G132" i="32"/>
  <c r="I131" i="32"/>
  <c r="K131" i="32" s="1"/>
  <c r="G131" i="32"/>
  <c r="I130" i="32"/>
  <c r="G130" i="32"/>
  <c r="G129" i="32"/>
  <c r="G128" i="32"/>
  <c r="G127" i="32"/>
  <c r="G126" i="32"/>
  <c r="I126" i="32" s="1"/>
  <c r="G125" i="32"/>
  <c r="G124" i="32"/>
  <c r="G123" i="32"/>
  <c r="G122" i="32"/>
  <c r="I122" i="32" s="1"/>
  <c r="G121" i="32"/>
  <c r="G120" i="32"/>
  <c r="G119" i="32"/>
  <c r="G118" i="32"/>
  <c r="I118" i="32" s="1"/>
  <c r="G117" i="32"/>
  <c r="G116" i="32"/>
  <c r="I116" i="32" s="1"/>
  <c r="K116" i="32" s="1"/>
  <c r="G115" i="32"/>
  <c r="I115" i="32" s="1"/>
  <c r="K115" i="32" s="1"/>
  <c r="L115" i="32" s="1"/>
  <c r="G114" i="32"/>
  <c r="I114" i="32" s="1"/>
  <c r="K114" i="32" s="1"/>
  <c r="G113" i="32"/>
  <c r="G112" i="32"/>
  <c r="I112" i="32" s="1"/>
  <c r="K112" i="32" s="1"/>
  <c r="G111" i="32"/>
  <c r="I111" i="32" s="1"/>
  <c r="K111" i="32" s="1"/>
  <c r="L111" i="32" s="1"/>
  <c r="G110" i="32"/>
  <c r="G109" i="32"/>
  <c r="G108" i="32"/>
  <c r="I108" i="32" s="1"/>
  <c r="K108" i="32" s="1"/>
  <c r="I107" i="32"/>
  <c r="K107" i="32" s="1"/>
  <c r="G107" i="32"/>
  <c r="G106" i="32"/>
  <c r="I106" i="32" s="1"/>
  <c r="K106" i="32" s="1"/>
  <c r="G105" i="32"/>
  <c r="I105" i="32" s="1"/>
  <c r="K105" i="32" s="1"/>
  <c r="G104" i="32"/>
  <c r="I104" i="32" s="1"/>
  <c r="K104" i="32" s="1"/>
  <c r="G103" i="32"/>
  <c r="I103" i="32" s="1"/>
  <c r="K103" i="32" s="1"/>
  <c r="L103" i="32" s="1"/>
  <c r="G102" i="32"/>
  <c r="I102" i="32" s="1"/>
  <c r="K102" i="32" s="1"/>
  <c r="G101" i="32"/>
  <c r="G100" i="32"/>
  <c r="I100" i="32" s="1"/>
  <c r="K100" i="32" s="1"/>
  <c r="G99" i="32"/>
  <c r="I99" i="32" s="1"/>
  <c r="K99" i="32" s="1"/>
  <c r="L99" i="32" s="1"/>
  <c r="G98" i="32"/>
  <c r="I98" i="32" s="1"/>
  <c r="K98" i="32" s="1"/>
  <c r="G97" i="32"/>
  <c r="G96" i="32"/>
  <c r="G95" i="32"/>
  <c r="I95" i="32" s="1"/>
  <c r="K95" i="32" s="1"/>
  <c r="L95" i="32" s="1"/>
  <c r="G94" i="32"/>
  <c r="I94" i="32" s="1"/>
  <c r="K94" i="32" s="1"/>
  <c r="L94" i="32" s="1"/>
  <c r="G93" i="32"/>
  <c r="I93" i="32" s="1"/>
  <c r="G92" i="32"/>
  <c r="G91" i="32"/>
  <c r="I91" i="32" s="1"/>
  <c r="K91" i="32" s="1"/>
  <c r="L91" i="32" s="1"/>
  <c r="G90" i="32"/>
  <c r="I90" i="32" s="1"/>
  <c r="K90" i="32" s="1"/>
  <c r="L90" i="32" s="1"/>
  <c r="G89" i="32"/>
  <c r="I89" i="32" s="1"/>
  <c r="G88" i="32"/>
  <c r="G87" i="32"/>
  <c r="I87" i="32" s="1"/>
  <c r="G86" i="32"/>
  <c r="I85" i="32"/>
  <c r="G85" i="32"/>
  <c r="G84" i="32"/>
  <c r="I84" i="32" s="1"/>
  <c r="G83" i="32"/>
  <c r="I83" i="32" s="1"/>
  <c r="G82" i="32"/>
  <c r="G81" i="32"/>
  <c r="I81" i="32" s="1"/>
  <c r="G80" i="32"/>
  <c r="I80" i="32" s="1"/>
  <c r="G79" i="32"/>
  <c r="I79" i="32" s="1"/>
  <c r="G78" i="32"/>
  <c r="G77" i="32"/>
  <c r="I77" i="32" s="1"/>
  <c r="G76" i="32"/>
  <c r="I76" i="32" s="1"/>
  <c r="G75" i="32"/>
  <c r="I75" i="32" s="1"/>
  <c r="G74" i="32"/>
  <c r="G73" i="32"/>
  <c r="I73" i="32" s="1"/>
  <c r="G72" i="32"/>
  <c r="I72" i="32" s="1"/>
  <c r="G71" i="32"/>
  <c r="I71" i="32" s="1"/>
  <c r="G70" i="32"/>
  <c r="G69" i="32"/>
  <c r="I69" i="32" s="1"/>
  <c r="G68" i="32"/>
  <c r="I68" i="32" s="1"/>
  <c r="G67" i="32"/>
  <c r="I67" i="32" s="1"/>
  <c r="G66" i="32"/>
  <c r="G65" i="32"/>
  <c r="I65" i="32" s="1"/>
  <c r="G64" i="32"/>
  <c r="I64" i="32" s="1"/>
  <c r="G63" i="32"/>
  <c r="I63" i="32" s="1"/>
  <c r="G62" i="32"/>
  <c r="G61" i="32"/>
  <c r="I61" i="32" s="1"/>
  <c r="G60" i="32"/>
  <c r="I60" i="32" s="1"/>
  <c r="G59" i="32"/>
  <c r="I59" i="32" s="1"/>
  <c r="G58" i="32"/>
  <c r="G57" i="32"/>
  <c r="I57" i="32" s="1"/>
  <c r="G56" i="32"/>
  <c r="I56" i="32" s="1"/>
  <c r="G55" i="32"/>
  <c r="I55" i="32" s="1"/>
  <c r="G54" i="32"/>
  <c r="I53" i="32"/>
  <c r="G53" i="32"/>
  <c r="G52" i="32"/>
  <c r="I52" i="32" s="1"/>
  <c r="G51" i="32"/>
  <c r="I51" i="32" s="1"/>
  <c r="G50" i="32"/>
  <c r="G49" i="32"/>
  <c r="I49" i="32" s="1"/>
  <c r="G48" i="32"/>
  <c r="I48" i="32" s="1"/>
  <c r="G47" i="32"/>
  <c r="I47" i="32" s="1"/>
  <c r="G46" i="32"/>
  <c r="G45" i="32"/>
  <c r="I45" i="32" s="1"/>
  <c r="G44" i="32"/>
  <c r="I44" i="32" s="1"/>
  <c r="G43" i="32"/>
  <c r="I43" i="32" s="1"/>
  <c r="G42" i="32"/>
  <c r="G41" i="32"/>
  <c r="I41" i="32" s="1"/>
  <c r="G40" i="32"/>
  <c r="I40" i="32" s="1"/>
  <c r="G39" i="32"/>
  <c r="I39" i="32" s="1"/>
  <c r="G38" i="32"/>
  <c r="G37" i="32"/>
  <c r="I37" i="32" s="1"/>
  <c r="G36" i="32"/>
  <c r="I36" i="32" s="1"/>
  <c r="G35" i="32"/>
  <c r="I35" i="32" s="1"/>
  <c r="G34" i="32"/>
  <c r="G33" i="32"/>
  <c r="I33" i="32" s="1"/>
  <c r="G32" i="32"/>
  <c r="I32" i="32" s="1"/>
  <c r="G31" i="32"/>
  <c r="I31" i="32" s="1"/>
  <c r="G30" i="32"/>
  <c r="G29" i="32"/>
  <c r="I29" i="32" s="1"/>
  <c r="G28" i="32"/>
  <c r="I28" i="32" s="1"/>
  <c r="G27" i="32"/>
  <c r="I27" i="32" s="1"/>
  <c r="G26" i="32"/>
  <c r="G25" i="32"/>
  <c r="I25" i="32" s="1"/>
  <c r="G24" i="32"/>
  <c r="I24" i="32" s="1"/>
  <c r="G23" i="32"/>
  <c r="I23" i="32" s="1"/>
  <c r="G22" i="32"/>
  <c r="I21" i="32"/>
  <c r="G21" i="32"/>
  <c r="G20" i="32"/>
  <c r="I20" i="32" s="1"/>
  <c r="G19" i="32"/>
  <c r="I19" i="32" s="1"/>
  <c r="K19" i="32" s="1"/>
  <c r="G18" i="32"/>
  <c r="G17" i="32"/>
  <c r="I17" i="32" s="1"/>
  <c r="G16" i="32"/>
  <c r="I16" i="32" s="1"/>
  <c r="G15" i="32"/>
  <c r="I15" i="32" s="1"/>
  <c r="K15" i="32" s="1"/>
  <c r="G14" i="32"/>
  <c r="G13" i="32"/>
  <c r="I13" i="32" s="1"/>
  <c r="G12" i="32"/>
  <c r="I12" i="32" s="1"/>
  <c r="G11" i="32"/>
  <c r="I11" i="32" s="1"/>
  <c r="K11" i="32" s="1"/>
  <c r="G10" i="32"/>
  <c r="G9" i="32"/>
  <c r="I9" i="32" s="1"/>
  <c r="G8" i="32"/>
  <c r="I8" i="32" s="1"/>
  <c r="G7" i="32"/>
  <c r="I7" i="32" s="1"/>
  <c r="K7" i="32" s="1"/>
  <c r="G6" i="32"/>
  <c r="G5" i="32"/>
  <c r="I5" i="32" s="1"/>
  <c r="M304" i="31"/>
  <c r="M301" i="31"/>
  <c r="H51" i="10" s="1"/>
  <c r="J51" i="10" s="1"/>
  <c r="E301" i="31"/>
  <c r="G300" i="31"/>
  <c r="I300" i="31" s="1"/>
  <c r="G299" i="31"/>
  <c r="I298" i="31"/>
  <c r="G298" i="31"/>
  <c r="G297" i="31"/>
  <c r="G296" i="31"/>
  <c r="I296" i="31" s="1"/>
  <c r="G295" i="31"/>
  <c r="I294" i="31"/>
  <c r="G294" i="31"/>
  <c r="G293" i="31"/>
  <c r="G292" i="31"/>
  <c r="I292" i="31" s="1"/>
  <c r="G291" i="31"/>
  <c r="G290" i="31"/>
  <c r="I290" i="31" s="1"/>
  <c r="G289" i="31"/>
  <c r="G288" i="31"/>
  <c r="I288" i="31" s="1"/>
  <c r="G287" i="31"/>
  <c r="G286" i="31"/>
  <c r="I286" i="31" s="1"/>
  <c r="G285" i="31"/>
  <c r="I285" i="31" s="1"/>
  <c r="K285" i="31" s="1"/>
  <c r="G284" i="31"/>
  <c r="I284" i="31" s="1"/>
  <c r="G283" i="31"/>
  <c r="I283" i="31" s="1"/>
  <c r="K283" i="31" s="1"/>
  <c r="L283" i="31" s="1"/>
  <c r="G282" i="31"/>
  <c r="I282" i="31" s="1"/>
  <c r="I281" i="31"/>
  <c r="K281" i="31" s="1"/>
  <c r="G281" i="31"/>
  <c r="G280" i="31"/>
  <c r="I280" i="31" s="1"/>
  <c r="K279" i="31"/>
  <c r="L279" i="31" s="1"/>
  <c r="G279" i="31"/>
  <c r="I279" i="31" s="1"/>
  <c r="G278" i="31"/>
  <c r="I278" i="31" s="1"/>
  <c r="G277" i="31"/>
  <c r="I277" i="31" s="1"/>
  <c r="K277" i="31" s="1"/>
  <c r="G276" i="31"/>
  <c r="I276" i="31" s="1"/>
  <c r="G275" i="31"/>
  <c r="I275" i="31" s="1"/>
  <c r="K275" i="31" s="1"/>
  <c r="L275" i="31" s="1"/>
  <c r="G274" i="31"/>
  <c r="I274" i="31" s="1"/>
  <c r="I273" i="31"/>
  <c r="K273" i="31" s="1"/>
  <c r="G273" i="31"/>
  <c r="G272" i="31"/>
  <c r="I272" i="31" s="1"/>
  <c r="K271" i="31"/>
  <c r="L271" i="31" s="1"/>
  <c r="G271" i="31"/>
  <c r="I271" i="31" s="1"/>
  <c r="G270" i="31"/>
  <c r="I270" i="31" s="1"/>
  <c r="G269" i="31"/>
  <c r="I269" i="31" s="1"/>
  <c r="K269" i="31" s="1"/>
  <c r="G268" i="31"/>
  <c r="I268" i="31" s="1"/>
  <c r="G267" i="31"/>
  <c r="I267" i="31" s="1"/>
  <c r="K267" i="31" s="1"/>
  <c r="L267" i="31" s="1"/>
  <c r="G266" i="31"/>
  <c r="I266" i="31" s="1"/>
  <c r="I265" i="31"/>
  <c r="K265" i="31" s="1"/>
  <c r="G265" i="31"/>
  <c r="G264" i="31"/>
  <c r="I264" i="31" s="1"/>
  <c r="K263" i="31"/>
  <c r="L263" i="31" s="1"/>
  <c r="G263" i="31"/>
  <c r="I263" i="31" s="1"/>
  <c r="G262" i="31"/>
  <c r="I262" i="31" s="1"/>
  <c r="G261" i="31"/>
  <c r="I261" i="31" s="1"/>
  <c r="K261" i="31" s="1"/>
  <c r="G260" i="31"/>
  <c r="I260" i="31" s="1"/>
  <c r="K260" i="31" s="1"/>
  <c r="G259" i="31"/>
  <c r="I259" i="31" s="1"/>
  <c r="K259" i="31" s="1"/>
  <c r="L259" i="31" s="1"/>
  <c r="G258" i="31"/>
  <c r="I258" i="31" s="1"/>
  <c r="G257" i="31"/>
  <c r="I257" i="31" s="1"/>
  <c r="K257" i="31" s="1"/>
  <c r="G256" i="31"/>
  <c r="I256" i="31" s="1"/>
  <c r="G255" i="31"/>
  <c r="I255" i="31" s="1"/>
  <c r="K255" i="31" s="1"/>
  <c r="L255" i="31" s="1"/>
  <c r="G254" i="31"/>
  <c r="I254" i="31" s="1"/>
  <c r="I253" i="31"/>
  <c r="K253" i="31" s="1"/>
  <c r="G253" i="31"/>
  <c r="G252" i="31"/>
  <c r="I252" i="31" s="1"/>
  <c r="K252" i="31" s="1"/>
  <c r="G251" i="31"/>
  <c r="I251" i="31" s="1"/>
  <c r="K251" i="31" s="1"/>
  <c r="L251" i="31" s="1"/>
  <c r="G250" i="31"/>
  <c r="I250" i="31" s="1"/>
  <c r="G249" i="31"/>
  <c r="I249" i="31" s="1"/>
  <c r="K249" i="31" s="1"/>
  <c r="G248" i="31"/>
  <c r="K247" i="31"/>
  <c r="L247" i="31" s="1"/>
  <c r="G247" i="31"/>
  <c r="I247" i="31" s="1"/>
  <c r="G246" i="31"/>
  <c r="I246" i="31" s="1"/>
  <c r="G245" i="31"/>
  <c r="I245" i="31" s="1"/>
  <c r="K245" i="31" s="1"/>
  <c r="G244" i="31"/>
  <c r="G243" i="31"/>
  <c r="I243" i="31" s="1"/>
  <c r="K243" i="31" s="1"/>
  <c r="L243" i="31" s="1"/>
  <c r="G242" i="31"/>
  <c r="I242" i="31" s="1"/>
  <c r="G241" i="31"/>
  <c r="I241" i="31" s="1"/>
  <c r="K241" i="31" s="1"/>
  <c r="G240" i="31"/>
  <c r="I240" i="31" s="1"/>
  <c r="G239" i="31"/>
  <c r="I239" i="31" s="1"/>
  <c r="K239" i="31" s="1"/>
  <c r="L239" i="31" s="1"/>
  <c r="G238" i="31"/>
  <c r="I238" i="31" s="1"/>
  <c r="I237" i="31"/>
  <c r="K237" i="31" s="1"/>
  <c r="G237" i="31"/>
  <c r="G236" i="31"/>
  <c r="G235" i="31"/>
  <c r="I235" i="31" s="1"/>
  <c r="K235" i="31" s="1"/>
  <c r="L235" i="31" s="1"/>
  <c r="G234" i="31"/>
  <c r="I234" i="31" s="1"/>
  <c r="G233" i="31"/>
  <c r="I233" i="31" s="1"/>
  <c r="K233" i="31" s="1"/>
  <c r="G232" i="31"/>
  <c r="I232" i="31" s="1"/>
  <c r="K232" i="31" s="1"/>
  <c r="G231" i="31"/>
  <c r="I231" i="31" s="1"/>
  <c r="K231" i="31" s="1"/>
  <c r="L231" i="31" s="1"/>
  <c r="G230" i="31"/>
  <c r="I230" i="31" s="1"/>
  <c r="G229" i="31"/>
  <c r="I229" i="31" s="1"/>
  <c r="K229" i="31" s="1"/>
  <c r="G228" i="31"/>
  <c r="I228" i="31" s="1"/>
  <c r="K228" i="31" s="1"/>
  <c r="G227" i="31"/>
  <c r="I227" i="31" s="1"/>
  <c r="K227" i="31" s="1"/>
  <c r="L227" i="31" s="1"/>
  <c r="G226" i="31"/>
  <c r="I226" i="31" s="1"/>
  <c r="G225" i="31"/>
  <c r="I225" i="31" s="1"/>
  <c r="K225" i="31" s="1"/>
  <c r="I224" i="31"/>
  <c r="G224" i="31"/>
  <c r="G223" i="31"/>
  <c r="I223" i="31" s="1"/>
  <c r="K223" i="31" s="1"/>
  <c r="L223" i="31" s="1"/>
  <c r="I222" i="31"/>
  <c r="G222" i="31"/>
  <c r="G221" i="31"/>
  <c r="I221" i="31" s="1"/>
  <c r="K221" i="31" s="1"/>
  <c r="G220" i="31"/>
  <c r="I220" i="31" s="1"/>
  <c r="K220" i="31" s="1"/>
  <c r="G219" i="31"/>
  <c r="I219" i="31" s="1"/>
  <c r="K219" i="31" s="1"/>
  <c r="L219" i="31" s="1"/>
  <c r="G218" i="31"/>
  <c r="I218" i="31" s="1"/>
  <c r="G217" i="31"/>
  <c r="G216" i="31"/>
  <c r="G215" i="31"/>
  <c r="G214" i="31"/>
  <c r="I214" i="31" s="1"/>
  <c r="K214" i="31" s="1"/>
  <c r="G213" i="31"/>
  <c r="G212" i="31"/>
  <c r="I212" i="31" s="1"/>
  <c r="G211" i="31"/>
  <c r="G210" i="31"/>
  <c r="I210" i="31" s="1"/>
  <c r="K210" i="31" s="1"/>
  <c r="G209" i="31"/>
  <c r="G208" i="31"/>
  <c r="I208" i="31" s="1"/>
  <c r="K208" i="31" s="1"/>
  <c r="G207" i="31"/>
  <c r="G206" i="31"/>
  <c r="G205" i="31"/>
  <c r="G204" i="31"/>
  <c r="G203" i="31"/>
  <c r="I202" i="31"/>
  <c r="K202" i="31" s="1"/>
  <c r="G202" i="31"/>
  <c r="G201" i="31"/>
  <c r="I201" i="31" s="1"/>
  <c r="K201" i="31" s="1"/>
  <c r="L201" i="31" s="1"/>
  <c r="G200" i="31"/>
  <c r="G199" i="31"/>
  <c r="G198" i="31"/>
  <c r="I198" i="31" s="1"/>
  <c r="K198" i="31" s="1"/>
  <c r="L198" i="31" s="1"/>
  <c r="G197" i="31"/>
  <c r="G196" i="31"/>
  <c r="G195" i="31"/>
  <c r="G194" i="31"/>
  <c r="G193" i="31"/>
  <c r="G192" i="31"/>
  <c r="G191" i="31"/>
  <c r="G190" i="31"/>
  <c r="I190" i="31" s="1"/>
  <c r="K190" i="31" s="1"/>
  <c r="L189" i="31"/>
  <c r="G189" i="31"/>
  <c r="I189" i="31" s="1"/>
  <c r="K189" i="31" s="1"/>
  <c r="G188" i="31"/>
  <c r="G187" i="31"/>
  <c r="G186" i="31"/>
  <c r="G185" i="31"/>
  <c r="G184" i="31"/>
  <c r="I184" i="31" s="1"/>
  <c r="K184" i="31" s="1"/>
  <c r="G183" i="31"/>
  <c r="G182" i="31"/>
  <c r="I182" i="31" s="1"/>
  <c r="K182" i="31" s="1"/>
  <c r="L182" i="31" s="1"/>
  <c r="G181" i="31"/>
  <c r="I181" i="31" s="1"/>
  <c r="K181" i="31" s="1"/>
  <c r="G180" i="31"/>
  <c r="G179" i="31"/>
  <c r="G178" i="31"/>
  <c r="I178" i="31" s="1"/>
  <c r="K178" i="31" s="1"/>
  <c r="G177" i="31"/>
  <c r="G176" i="31"/>
  <c r="I176" i="31" s="1"/>
  <c r="K176" i="31" s="1"/>
  <c r="G175" i="31"/>
  <c r="G174" i="31"/>
  <c r="G173" i="31"/>
  <c r="G172" i="31"/>
  <c r="G171" i="31"/>
  <c r="G170" i="31"/>
  <c r="I170" i="31" s="1"/>
  <c r="G169" i="31"/>
  <c r="G168" i="31"/>
  <c r="G167" i="31"/>
  <c r="G166" i="31"/>
  <c r="I166" i="31" s="1"/>
  <c r="K166" i="31" s="1"/>
  <c r="L166" i="31" s="1"/>
  <c r="G165" i="31"/>
  <c r="G164" i="31"/>
  <c r="G163" i="31"/>
  <c r="G162" i="31"/>
  <c r="G161" i="31"/>
  <c r="G160" i="31"/>
  <c r="G159" i="31"/>
  <c r="I158" i="31"/>
  <c r="G158" i="31"/>
  <c r="G157" i="31"/>
  <c r="G156" i="31"/>
  <c r="G155" i="31"/>
  <c r="G154" i="31"/>
  <c r="G153" i="31"/>
  <c r="G152" i="31"/>
  <c r="G151" i="31"/>
  <c r="G150" i="31"/>
  <c r="I150" i="31" s="1"/>
  <c r="K150" i="31" s="1"/>
  <c r="L150" i="31" s="1"/>
  <c r="G149" i="31"/>
  <c r="I149" i="31" s="1"/>
  <c r="K149" i="31" s="1"/>
  <c r="L149" i="31" s="1"/>
  <c r="G148" i="31"/>
  <c r="G147" i="31"/>
  <c r="G146" i="31"/>
  <c r="I146" i="31" s="1"/>
  <c r="L145" i="31"/>
  <c r="G145" i="31"/>
  <c r="I145" i="31" s="1"/>
  <c r="K145" i="31" s="1"/>
  <c r="G144" i="31"/>
  <c r="I144" i="31" s="1"/>
  <c r="K144" i="31" s="1"/>
  <c r="G143" i="31"/>
  <c r="G142" i="31"/>
  <c r="G141" i="31"/>
  <c r="G140" i="31"/>
  <c r="G139" i="31"/>
  <c r="G138" i="31"/>
  <c r="G137" i="31"/>
  <c r="G136" i="31"/>
  <c r="G135" i="31"/>
  <c r="G134" i="31"/>
  <c r="I134" i="31" s="1"/>
  <c r="K134" i="31" s="1"/>
  <c r="L134" i="31" s="1"/>
  <c r="G133" i="31"/>
  <c r="G132" i="31"/>
  <c r="G131" i="31"/>
  <c r="G130" i="31"/>
  <c r="G129" i="31"/>
  <c r="G128" i="31"/>
  <c r="G127" i="31"/>
  <c r="G126" i="31"/>
  <c r="I126" i="31" s="1"/>
  <c r="K126" i="31" s="1"/>
  <c r="G125" i="31"/>
  <c r="I125" i="31" s="1"/>
  <c r="K125" i="31" s="1"/>
  <c r="L124" i="31"/>
  <c r="G124" i="31"/>
  <c r="I124" i="31" s="1"/>
  <c r="K124" i="31" s="1"/>
  <c r="G123" i="31"/>
  <c r="G122" i="31"/>
  <c r="G121" i="31"/>
  <c r="G120" i="31"/>
  <c r="I120" i="31" s="1"/>
  <c r="K120" i="31" s="1"/>
  <c r="G119" i="31"/>
  <c r="G118" i="31"/>
  <c r="I118" i="31" s="1"/>
  <c r="K118" i="31" s="1"/>
  <c r="L118" i="31" s="1"/>
  <c r="G117" i="31"/>
  <c r="I117" i="31" s="1"/>
  <c r="K117" i="31" s="1"/>
  <c r="G116" i="31"/>
  <c r="G115" i="31"/>
  <c r="I114" i="31"/>
  <c r="K114" i="31" s="1"/>
  <c r="G114" i="31"/>
  <c r="G113" i="31"/>
  <c r="I113" i="31" s="1"/>
  <c r="K113" i="31" s="1"/>
  <c r="G112" i="31"/>
  <c r="G111" i="31"/>
  <c r="G110" i="31"/>
  <c r="G109" i="31"/>
  <c r="G108" i="31"/>
  <c r="G107" i="31"/>
  <c r="G106" i="31"/>
  <c r="I106" i="31" s="1"/>
  <c r="K106" i="31" s="1"/>
  <c r="G105" i="31"/>
  <c r="I105" i="31" s="1"/>
  <c r="K105" i="31" s="1"/>
  <c r="G104" i="31"/>
  <c r="I104" i="31" s="1"/>
  <c r="K104" i="31" s="1"/>
  <c r="I103" i="31"/>
  <c r="G103" i="31"/>
  <c r="G102" i="31"/>
  <c r="I102" i="31" s="1"/>
  <c r="K102" i="31" s="1"/>
  <c r="I101" i="31"/>
  <c r="K101" i="31" s="1"/>
  <c r="G101" i="31"/>
  <c r="G100" i="31"/>
  <c r="I100" i="31" s="1"/>
  <c r="K100" i="31" s="1"/>
  <c r="I99" i="31"/>
  <c r="G99" i="31"/>
  <c r="G98" i="31"/>
  <c r="I98" i="31" s="1"/>
  <c r="K98" i="31" s="1"/>
  <c r="G97" i="31"/>
  <c r="I97" i="31" s="1"/>
  <c r="K97" i="31" s="1"/>
  <c r="G96" i="31"/>
  <c r="I96" i="31" s="1"/>
  <c r="K96" i="31" s="1"/>
  <c r="I95" i="31"/>
  <c r="G95" i="31"/>
  <c r="G94" i="31"/>
  <c r="I94" i="31" s="1"/>
  <c r="K94" i="31" s="1"/>
  <c r="I93" i="31"/>
  <c r="K93" i="31" s="1"/>
  <c r="G93" i="31"/>
  <c r="G92" i="31"/>
  <c r="I92" i="31" s="1"/>
  <c r="K92" i="31" s="1"/>
  <c r="I91" i="31"/>
  <c r="G91" i="31"/>
  <c r="G90" i="31"/>
  <c r="I90" i="31" s="1"/>
  <c r="K90" i="31" s="1"/>
  <c r="G89" i="31"/>
  <c r="I89" i="31" s="1"/>
  <c r="K89" i="31" s="1"/>
  <c r="G88" i="31"/>
  <c r="I88" i="31" s="1"/>
  <c r="K88" i="31" s="1"/>
  <c r="I87" i="31"/>
  <c r="G87" i="31"/>
  <c r="G86" i="31"/>
  <c r="I86" i="31" s="1"/>
  <c r="K86" i="31" s="1"/>
  <c r="I85" i="31"/>
  <c r="K85" i="31" s="1"/>
  <c r="G85" i="31"/>
  <c r="G84" i="31"/>
  <c r="I84" i="31" s="1"/>
  <c r="K84" i="31" s="1"/>
  <c r="I83" i="31"/>
  <c r="G83" i="31"/>
  <c r="G82" i="31"/>
  <c r="I82" i="31" s="1"/>
  <c r="K82" i="31" s="1"/>
  <c r="G81" i="31"/>
  <c r="I81" i="31" s="1"/>
  <c r="K81" i="31" s="1"/>
  <c r="G80" i="31"/>
  <c r="I80" i="31" s="1"/>
  <c r="K80" i="31" s="1"/>
  <c r="I79" i="31"/>
  <c r="G79" i="31"/>
  <c r="G78" i="31"/>
  <c r="I78" i="31" s="1"/>
  <c r="K78" i="31" s="1"/>
  <c r="G77" i="31"/>
  <c r="G76" i="31"/>
  <c r="G75" i="31"/>
  <c r="I75" i="31" s="1"/>
  <c r="G74" i="31"/>
  <c r="G73" i="31"/>
  <c r="G72" i="31"/>
  <c r="G71" i="31"/>
  <c r="I71" i="31" s="1"/>
  <c r="G70" i="31"/>
  <c r="G69" i="31"/>
  <c r="G68" i="31"/>
  <c r="G67" i="31"/>
  <c r="I67" i="31" s="1"/>
  <c r="G66" i="31"/>
  <c r="G65" i="31"/>
  <c r="G64" i="31"/>
  <c r="G63" i="31"/>
  <c r="I63" i="31" s="1"/>
  <c r="G62" i="31"/>
  <c r="G61" i="31"/>
  <c r="G60" i="31"/>
  <c r="G59" i="31"/>
  <c r="I59" i="31" s="1"/>
  <c r="G58" i="31"/>
  <c r="G57" i="31"/>
  <c r="G56" i="31"/>
  <c r="G55" i="31"/>
  <c r="I55" i="31" s="1"/>
  <c r="G54" i="31"/>
  <c r="G53" i="31"/>
  <c r="G52" i="31"/>
  <c r="G51" i="31"/>
  <c r="I51" i="31" s="1"/>
  <c r="G50" i="31"/>
  <c r="G49" i="31"/>
  <c r="I49" i="31" s="1"/>
  <c r="K49" i="31" s="1"/>
  <c r="G48" i="31"/>
  <c r="G47" i="31"/>
  <c r="I47" i="31" s="1"/>
  <c r="K47" i="31" s="1"/>
  <c r="G46" i="31"/>
  <c r="I45" i="31"/>
  <c r="K45" i="31" s="1"/>
  <c r="G45" i="31"/>
  <c r="G44" i="31"/>
  <c r="G43" i="31"/>
  <c r="I43" i="31" s="1"/>
  <c r="K43" i="31" s="1"/>
  <c r="G42" i="31"/>
  <c r="G41" i="31"/>
  <c r="I41" i="31" s="1"/>
  <c r="K41" i="31" s="1"/>
  <c r="G40" i="31"/>
  <c r="G39" i="31"/>
  <c r="I39" i="31" s="1"/>
  <c r="K39" i="31" s="1"/>
  <c r="G38" i="31"/>
  <c r="G37" i="31"/>
  <c r="I37" i="31" s="1"/>
  <c r="K37" i="31" s="1"/>
  <c r="G36" i="31"/>
  <c r="I36" i="31" s="1"/>
  <c r="K36" i="31" s="1"/>
  <c r="G35" i="31"/>
  <c r="I35" i="31" s="1"/>
  <c r="K35" i="31" s="1"/>
  <c r="L35" i="31" s="1"/>
  <c r="K34" i="31"/>
  <c r="L34" i="31" s="1"/>
  <c r="G34" i="31"/>
  <c r="I34" i="31" s="1"/>
  <c r="G33" i="31"/>
  <c r="I33" i="31" s="1"/>
  <c r="K33" i="31" s="1"/>
  <c r="G32" i="31"/>
  <c r="I32" i="31" s="1"/>
  <c r="K32" i="31" s="1"/>
  <c r="G31" i="31"/>
  <c r="I31" i="31" s="1"/>
  <c r="K31" i="31" s="1"/>
  <c r="L31" i="31" s="1"/>
  <c r="K30" i="31"/>
  <c r="L30" i="31" s="1"/>
  <c r="G30" i="31"/>
  <c r="I30" i="31" s="1"/>
  <c r="G29" i="31"/>
  <c r="I29" i="31" s="1"/>
  <c r="K29" i="31" s="1"/>
  <c r="G28" i="31"/>
  <c r="I28" i="31" s="1"/>
  <c r="K28" i="31" s="1"/>
  <c r="G27" i="31"/>
  <c r="I27" i="31" s="1"/>
  <c r="K27" i="31" s="1"/>
  <c r="L27" i="31" s="1"/>
  <c r="K26" i="31"/>
  <c r="L26" i="31" s="1"/>
  <c r="G26" i="31"/>
  <c r="I26" i="31" s="1"/>
  <c r="G25" i="31"/>
  <c r="I25" i="31" s="1"/>
  <c r="K25" i="31" s="1"/>
  <c r="G24" i="31"/>
  <c r="I24" i="31" s="1"/>
  <c r="K24" i="31" s="1"/>
  <c r="G23" i="31"/>
  <c r="I23" i="31" s="1"/>
  <c r="K23" i="31" s="1"/>
  <c r="L23" i="31" s="1"/>
  <c r="G22" i="31"/>
  <c r="I22" i="31" s="1"/>
  <c r="K22" i="31" s="1"/>
  <c r="L22" i="31" s="1"/>
  <c r="G21" i="31"/>
  <c r="I21" i="31" s="1"/>
  <c r="K21" i="31" s="1"/>
  <c r="I20" i="31"/>
  <c r="K20" i="31" s="1"/>
  <c r="G20" i="31"/>
  <c r="G19" i="31"/>
  <c r="I19" i="31" s="1"/>
  <c r="K19" i="31" s="1"/>
  <c r="L19" i="31" s="1"/>
  <c r="K18" i="31"/>
  <c r="L18" i="31" s="1"/>
  <c r="G18" i="31"/>
  <c r="I18" i="31" s="1"/>
  <c r="G17" i="31"/>
  <c r="I17" i="31" s="1"/>
  <c r="K17" i="31" s="1"/>
  <c r="G16" i="31"/>
  <c r="I16" i="31" s="1"/>
  <c r="K16" i="31" s="1"/>
  <c r="G15" i="31"/>
  <c r="I15" i="31" s="1"/>
  <c r="K15" i="31" s="1"/>
  <c r="L15" i="31" s="1"/>
  <c r="G14" i="31"/>
  <c r="I14" i="31" s="1"/>
  <c r="K14" i="31" s="1"/>
  <c r="L14" i="31" s="1"/>
  <c r="G13" i="31"/>
  <c r="I13" i="31" s="1"/>
  <c r="K13" i="31" s="1"/>
  <c r="I12" i="31"/>
  <c r="K12" i="31" s="1"/>
  <c r="G12" i="31"/>
  <c r="G11" i="31"/>
  <c r="I11" i="31" s="1"/>
  <c r="K11" i="31" s="1"/>
  <c r="L11" i="31" s="1"/>
  <c r="K10" i="31"/>
  <c r="L10" i="31" s="1"/>
  <c r="G10" i="31"/>
  <c r="I10" i="31" s="1"/>
  <c r="G9" i="31"/>
  <c r="I9" i="31" s="1"/>
  <c r="K9" i="31" s="1"/>
  <c r="G8" i="31"/>
  <c r="I8" i="31" s="1"/>
  <c r="K8" i="31" s="1"/>
  <c r="G7" i="31"/>
  <c r="I7" i="31" s="1"/>
  <c r="K7" i="31" s="1"/>
  <c r="L7" i="31" s="1"/>
  <c r="G6" i="31"/>
  <c r="I6" i="31" s="1"/>
  <c r="K6" i="31" s="1"/>
  <c r="L6" i="31" s="1"/>
  <c r="G5" i="31"/>
  <c r="I5" i="31" s="1"/>
  <c r="M304" i="30"/>
  <c r="M301" i="30"/>
  <c r="H50" i="10" s="1"/>
  <c r="J50" i="10" s="1"/>
  <c r="E301" i="30"/>
  <c r="G300" i="30"/>
  <c r="G299" i="30"/>
  <c r="G298" i="30"/>
  <c r="I298" i="30" s="1"/>
  <c r="G297" i="30"/>
  <c r="I297" i="30" s="1"/>
  <c r="K297" i="30" s="1"/>
  <c r="G296" i="30"/>
  <c r="I296" i="30" s="1"/>
  <c r="K296" i="30" s="1"/>
  <c r="L296" i="30" s="1"/>
  <c r="G295" i="30"/>
  <c r="G294" i="30"/>
  <c r="I294" i="30" s="1"/>
  <c r="G293" i="30"/>
  <c r="I293" i="30" s="1"/>
  <c r="K293" i="30" s="1"/>
  <c r="I292" i="30"/>
  <c r="G292" i="30"/>
  <c r="G291" i="30"/>
  <c r="G290" i="30"/>
  <c r="I290" i="30" s="1"/>
  <c r="G289" i="30"/>
  <c r="I289" i="30" s="1"/>
  <c r="K289" i="30" s="1"/>
  <c r="G288" i="30"/>
  <c r="I288" i="30" s="1"/>
  <c r="K288" i="30" s="1"/>
  <c r="L288" i="30" s="1"/>
  <c r="G287" i="30"/>
  <c r="G286" i="30"/>
  <c r="I286" i="30" s="1"/>
  <c r="G285" i="30"/>
  <c r="I285" i="30" s="1"/>
  <c r="K285" i="30" s="1"/>
  <c r="G284" i="30"/>
  <c r="G283" i="30"/>
  <c r="G282" i="30"/>
  <c r="I282" i="30" s="1"/>
  <c r="G281" i="30"/>
  <c r="I281" i="30" s="1"/>
  <c r="K281" i="30" s="1"/>
  <c r="G280" i="30"/>
  <c r="I280" i="30" s="1"/>
  <c r="K280" i="30" s="1"/>
  <c r="L280" i="30" s="1"/>
  <c r="G279" i="30"/>
  <c r="G278" i="30"/>
  <c r="I278" i="30" s="1"/>
  <c r="G277" i="30"/>
  <c r="I277" i="30" s="1"/>
  <c r="K277" i="30" s="1"/>
  <c r="I276" i="30"/>
  <c r="G276" i="30"/>
  <c r="G275" i="30"/>
  <c r="G274" i="30"/>
  <c r="I274" i="30" s="1"/>
  <c r="G273" i="30"/>
  <c r="I273" i="30" s="1"/>
  <c r="K273" i="30" s="1"/>
  <c r="G272" i="30"/>
  <c r="I272" i="30" s="1"/>
  <c r="K272" i="30" s="1"/>
  <c r="L272" i="30" s="1"/>
  <c r="G271" i="30"/>
  <c r="G270" i="30"/>
  <c r="I270" i="30" s="1"/>
  <c r="G269" i="30"/>
  <c r="I269" i="30" s="1"/>
  <c r="K269" i="30" s="1"/>
  <c r="G268" i="30"/>
  <c r="G267" i="30"/>
  <c r="G266" i="30"/>
  <c r="I266" i="30" s="1"/>
  <c r="G265" i="30"/>
  <c r="I265" i="30" s="1"/>
  <c r="K265" i="30" s="1"/>
  <c r="G264" i="30"/>
  <c r="I264" i="30" s="1"/>
  <c r="K264" i="30" s="1"/>
  <c r="L264" i="30" s="1"/>
  <c r="G263" i="30"/>
  <c r="I262" i="30"/>
  <c r="G262" i="30"/>
  <c r="G261" i="30"/>
  <c r="I261" i="30" s="1"/>
  <c r="K261" i="30" s="1"/>
  <c r="G260" i="30"/>
  <c r="I260" i="30" s="1"/>
  <c r="K260" i="30" s="1"/>
  <c r="L260" i="30" s="1"/>
  <c r="G259" i="30"/>
  <c r="G258" i="30"/>
  <c r="I258" i="30" s="1"/>
  <c r="G257" i="30"/>
  <c r="I257" i="30" s="1"/>
  <c r="K257" i="30" s="1"/>
  <c r="G256" i="30"/>
  <c r="I256" i="30" s="1"/>
  <c r="K256" i="30" s="1"/>
  <c r="G255" i="30"/>
  <c r="I254" i="30"/>
  <c r="G254" i="30"/>
  <c r="G253" i="30"/>
  <c r="I253" i="30" s="1"/>
  <c r="K253" i="30" s="1"/>
  <c r="G252" i="30"/>
  <c r="G251" i="30"/>
  <c r="G250" i="30"/>
  <c r="I250" i="30" s="1"/>
  <c r="G249" i="30"/>
  <c r="I249" i="30" s="1"/>
  <c r="K249" i="30" s="1"/>
  <c r="G248" i="30"/>
  <c r="I248" i="30" s="1"/>
  <c r="K248" i="30" s="1"/>
  <c r="L248" i="30" s="1"/>
  <c r="G247" i="30"/>
  <c r="G246" i="30"/>
  <c r="I246" i="30" s="1"/>
  <c r="G245" i="30"/>
  <c r="I245" i="30" s="1"/>
  <c r="K245" i="30" s="1"/>
  <c r="G244" i="30"/>
  <c r="I244" i="30" s="1"/>
  <c r="K244" i="30" s="1"/>
  <c r="G243" i="30"/>
  <c r="G242" i="30"/>
  <c r="I242" i="30" s="1"/>
  <c r="G241" i="30"/>
  <c r="I240" i="30"/>
  <c r="G240" i="30"/>
  <c r="G239" i="30"/>
  <c r="G238" i="30"/>
  <c r="I238" i="30" s="1"/>
  <c r="G237" i="30"/>
  <c r="G236" i="30"/>
  <c r="G235" i="30"/>
  <c r="G234" i="30"/>
  <c r="I234" i="30" s="1"/>
  <c r="G233" i="30"/>
  <c r="G232" i="30"/>
  <c r="I232" i="30" s="1"/>
  <c r="G231" i="30"/>
  <c r="I230" i="30"/>
  <c r="G230" i="30"/>
  <c r="G229" i="30"/>
  <c r="G228" i="30"/>
  <c r="I228" i="30" s="1"/>
  <c r="G227" i="30"/>
  <c r="G226" i="30"/>
  <c r="I226" i="30" s="1"/>
  <c r="G225" i="30"/>
  <c r="G224" i="30"/>
  <c r="I224" i="30" s="1"/>
  <c r="G223" i="30"/>
  <c r="G222" i="30"/>
  <c r="I222" i="30" s="1"/>
  <c r="G221" i="30"/>
  <c r="G220" i="30"/>
  <c r="G219" i="30"/>
  <c r="G218" i="30"/>
  <c r="G217" i="30"/>
  <c r="G216" i="30"/>
  <c r="G215" i="30"/>
  <c r="I215" i="30" s="1"/>
  <c r="K215" i="30" s="1"/>
  <c r="G214" i="30"/>
  <c r="I214" i="30" s="1"/>
  <c r="K214" i="30" s="1"/>
  <c r="G213" i="30"/>
  <c r="G212" i="30"/>
  <c r="G211" i="30"/>
  <c r="I211" i="30" s="1"/>
  <c r="K211" i="30" s="1"/>
  <c r="G210" i="30"/>
  <c r="I210" i="30" s="1"/>
  <c r="K210" i="30" s="1"/>
  <c r="G209" i="30"/>
  <c r="G208" i="30"/>
  <c r="G207" i="30"/>
  <c r="I207" i="30" s="1"/>
  <c r="K207" i="30" s="1"/>
  <c r="G206" i="30"/>
  <c r="I206" i="30" s="1"/>
  <c r="K206" i="30" s="1"/>
  <c r="G205" i="30"/>
  <c r="G204" i="30"/>
  <c r="G203" i="30"/>
  <c r="I203" i="30" s="1"/>
  <c r="K203" i="30" s="1"/>
  <c r="G202" i="30"/>
  <c r="I202" i="30" s="1"/>
  <c r="K202" i="30" s="1"/>
  <c r="G201" i="30"/>
  <c r="G200" i="30"/>
  <c r="G199" i="30"/>
  <c r="I199" i="30" s="1"/>
  <c r="K199" i="30" s="1"/>
  <c r="G198" i="30"/>
  <c r="I198" i="30" s="1"/>
  <c r="K198" i="30" s="1"/>
  <c r="G197" i="30"/>
  <c r="G196" i="30"/>
  <c r="G195" i="30"/>
  <c r="I195" i="30" s="1"/>
  <c r="K195" i="30" s="1"/>
  <c r="G194" i="30"/>
  <c r="I194" i="30" s="1"/>
  <c r="K194" i="30" s="1"/>
  <c r="G193" i="30"/>
  <c r="G192" i="30"/>
  <c r="G191" i="30"/>
  <c r="I191" i="30" s="1"/>
  <c r="K191" i="30" s="1"/>
  <c r="G190" i="30"/>
  <c r="I190" i="30" s="1"/>
  <c r="K190" i="30" s="1"/>
  <c r="G189" i="30"/>
  <c r="G188" i="30"/>
  <c r="G187" i="30"/>
  <c r="I187" i="30" s="1"/>
  <c r="K187" i="30" s="1"/>
  <c r="G186" i="30"/>
  <c r="I186" i="30" s="1"/>
  <c r="K186" i="30" s="1"/>
  <c r="G185" i="30"/>
  <c r="G184" i="30"/>
  <c r="I183" i="30"/>
  <c r="K183" i="30" s="1"/>
  <c r="G183" i="30"/>
  <c r="G182" i="30"/>
  <c r="I182" i="30" s="1"/>
  <c r="K182" i="30" s="1"/>
  <c r="G181" i="30"/>
  <c r="G180" i="30"/>
  <c r="G179" i="30"/>
  <c r="I179" i="30" s="1"/>
  <c r="K179" i="30" s="1"/>
  <c r="G178" i="30"/>
  <c r="I178" i="30" s="1"/>
  <c r="K178" i="30" s="1"/>
  <c r="G177" i="30"/>
  <c r="G176" i="30"/>
  <c r="G175" i="30"/>
  <c r="I175" i="30" s="1"/>
  <c r="K175" i="30" s="1"/>
  <c r="G174" i="30"/>
  <c r="I174" i="30" s="1"/>
  <c r="K174" i="30" s="1"/>
  <c r="G173" i="30"/>
  <c r="G172" i="30"/>
  <c r="G171" i="30"/>
  <c r="I171" i="30" s="1"/>
  <c r="K171" i="30" s="1"/>
  <c r="G170" i="30"/>
  <c r="I170" i="30" s="1"/>
  <c r="K170" i="30" s="1"/>
  <c r="G169" i="30"/>
  <c r="G168" i="30"/>
  <c r="G167" i="30"/>
  <c r="I167" i="30" s="1"/>
  <c r="K167" i="30" s="1"/>
  <c r="G166" i="30"/>
  <c r="I166" i="30" s="1"/>
  <c r="K166" i="30" s="1"/>
  <c r="G165" i="30"/>
  <c r="G164" i="30"/>
  <c r="G163" i="30"/>
  <c r="I163" i="30" s="1"/>
  <c r="K163" i="30" s="1"/>
  <c r="G162" i="30"/>
  <c r="I162" i="30" s="1"/>
  <c r="K162" i="30" s="1"/>
  <c r="G161" i="30"/>
  <c r="G160" i="30"/>
  <c r="G159" i="30"/>
  <c r="I159" i="30" s="1"/>
  <c r="K159" i="30" s="1"/>
  <c r="G158" i="30"/>
  <c r="I158" i="30" s="1"/>
  <c r="K158" i="30" s="1"/>
  <c r="G157" i="30"/>
  <c r="G156" i="30"/>
  <c r="G155" i="30"/>
  <c r="I155" i="30" s="1"/>
  <c r="K155" i="30" s="1"/>
  <c r="G154" i="30"/>
  <c r="I154" i="30" s="1"/>
  <c r="K154" i="30" s="1"/>
  <c r="G153" i="30"/>
  <c r="G152" i="30"/>
  <c r="G151" i="30"/>
  <c r="I151" i="30" s="1"/>
  <c r="K151" i="30" s="1"/>
  <c r="G150" i="30"/>
  <c r="I150" i="30" s="1"/>
  <c r="K150" i="30" s="1"/>
  <c r="G149" i="30"/>
  <c r="G148" i="30"/>
  <c r="G147" i="30"/>
  <c r="I147" i="30" s="1"/>
  <c r="K147" i="30" s="1"/>
  <c r="G146" i="30"/>
  <c r="I146" i="30" s="1"/>
  <c r="K146" i="30" s="1"/>
  <c r="L146" i="30" s="1"/>
  <c r="G145" i="30"/>
  <c r="I145" i="30" s="1"/>
  <c r="G144" i="30"/>
  <c r="G143" i="30"/>
  <c r="G142" i="30"/>
  <c r="I142" i="30" s="1"/>
  <c r="K142" i="30" s="1"/>
  <c r="L142" i="30" s="1"/>
  <c r="G141" i="30"/>
  <c r="I141" i="30" s="1"/>
  <c r="G140" i="30"/>
  <c r="G139" i="30"/>
  <c r="I139" i="30" s="1"/>
  <c r="G138" i="30"/>
  <c r="I138" i="30" s="1"/>
  <c r="K138" i="30" s="1"/>
  <c r="L138" i="30" s="1"/>
  <c r="G137" i="30"/>
  <c r="I137" i="30" s="1"/>
  <c r="G136" i="30"/>
  <c r="G135" i="30"/>
  <c r="G134" i="30"/>
  <c r="I134" i="30" s="1"/>
  <c r="K134" i="30" s="1"/>
  <c r="L134" i="30" s="1"/>
  <c r="G133" i="30"/>
  <c r="I133" i="30" s="1"/>
  <c r="G132" i="30"/>
  <c r="I131" i="30"/>
  <c r="K131" i="30" s="1"/>
  <c r="G131" i="30"/>
  <c r="G130" i="30"/>
  <c r="I130" i="30" s="1"/>
  <c r="K130" i="30" s="1"/>
  <c r="L130" i="30" s="1"/>
  <c r="G129" i="30"/>
  <c r="I129" i="30" s="1"/>
  <c r="G128" i="30"/>
  <c r="G127" i="30"/>
  <c r="G126" i="30"/>
  <c r="I126" i="30" s="1"/>
  <c r="K126" i="30" s="1"/>
  <c r="L126" i="30" s="1"/>
  <c r="G125" i="30"/>
  <c r="I125" i="30" s="1"/>
  <c r="G124" i="30"/>
  <c r="G123" i="30"/>
  <c r="I123" i="30" s="1"/>
  <c r="K123" i="30" s="1"/>
  <c r="G122" i="30"/>
  <c r="I122" i="30" s="1"/>
  <c r="K122" i="30" s="1"/>
  <c r="L122" i="30" s="1"/>
  <c r="G121" i="30"/>
  <c r="I121" i="30" s="1"/>
  <c r="G120" i="30"/>
  <c r="G119" i="30"/>
  <c r="G118" i="30"/>
  <c r="I118" i="30" s="1"/>
  <c r="K118" i="30" s="1"/>
  <c r="L118" i="30" s="1"/>
  <c r="G117" i="30"/>
  <c r="I117" i="30" s="1"/>
  <c r="G116" i="30"/>
  <c r="G115" i="30"/>
  <c r="I115" i="30" s="1"/>
  <c r="K115" i="30" s="1"/>
  <c r="G114" i="30"/>
  <c r="I114" i="30" s="1"/>
  <c r="K114" i="30" s="1"/>
  <c r="L114" i="30" s="1"/>
  <c r="G113" i="30"/>
  <c r="I113" i="30" s="1"/>
  <c r="G112" i="30"/>
  <c r="G111" i="30"/>
  <c r="G110" i="30"/>
  <c r="I110" i="30" s="1"/>
  <c r="K110" i="30" s="1"/>
  <c r="L110" i="30" s="1"/>
  <c r="G109" i="30"/>
  <c r="I109" i="30" s="1"/>
  <c r="G108" i="30"/>
  <c r="G107" i="30"/>
  <c r="I107" i="30" s="1"/>
  <c r="G106" i="30"/>
  <c r="I106" i="30" s="1"/>
  <c r="K106" i="30" s="1"/>
  <c r="L106" i="30" s="1"/>
  <c r="G105" i="30"/>
  <c r="I105" i="30" s="1"/>
  <c r="G104" i="30"/>
  <c r="G103" i="30"/>
  <c r="G102" i="30"/>
  <c r="I102" i="30" s="1"/>
  <c r="K102" i="30" s="1"/>
  <c r="L102" i="30" s="1"/>
  <c r="G101" i="30"/>
  <c r="I101" i="30" s="1"/>
  <c r="G100" i="30"/>
  <c r="G99" i="30"/>
  <c r="I99" i="30" s="1"/>
  <c r="K99" i="30" s="1"/>
  <c r="G98" i="30"/>
  <c r="I98" i="30" s="1"/>
  <c r="K98" i="30" s="1"/>
  <c r="L98" i="30" s="1"/>
  <c r="G97" i="30"/>
  <c r="I97" i="30" s="1"/>
  <c r="G96" i="30"/>
  <c r="G95" i="30"/>
  <c r="G94" i="30"/>
  <c r="I94" i="30" s="1"/>
  <c r="K94" i="30" s="1"/>
  <c r="L94" i="30" s="1"/>
  <c r="G93" i="30"/>
  <c r="I93" i="30" s="1"/>
  <c r="G92" i="30"/>
  <c r="G91" i="30"/>
  <c r="I91" i="30" s="1"/>
  <c r="K91" i="30" s="1"/>
  <c r="G90" i="30"/>
  <c r="I90" i="30" s="1"/>
  <c r="K90" i="30" s="1"/>
  <c r="L90" i="30" s="1"/>
  <c r="G89" i="30"/>
  <c r="I89" i="30" s="1"/>
  <c r="G88" i="30"/>
  <c r="I87" i="30"/>
  <c r="K87" i="30" s="1"/>
  <c r="L87" i="30" s="1"/>
  <c r="G87" i="30"/>
  <c r="G86" i="30"/>
  <c r="I86" i="30" s="1"/>
  <c r="K86" i="30" s="1"/>
  <c r="G85" i="30"/>
  <c r="I85" i="30" s="1"/>
  <c r="K85" i="30" s="1"/>
  <c r="G84" i="30"/>
  <c r="G83" i="30"/>
  <c r="I83" i="30" s="1"/>
  <c r="K83" i="30" s="1"/>
  <c r="G82" i="30"/>
  <c r="I82" i="30" s="1"/>
  <c r="K82" i="30" s="1"/>
  <c r="L82" i="30" s="1"/>
  <c r="G81" i="30"/>
  <c r="G80" i="30"/>
  <c r="G79" i="30"/>
  <c r="I79" i="30" s="1"/>
  <c r="K79" i="30" s="1"/>
  <c r="L79" i="30" s="1"/>
  <c r="G78" i="30"/>
  <c r="G77" i="30"/>
  <c r="I77" i="30" s="1"/>
  <c r="K77" i="30" s="1"/>
  <c r="G76" i="30"/>
  <c r="G75" i="30"/>
  <c r="G74" i="30"/>
  <c r="I74" i="30" s="1"/>
  <c r="K74" i="30" s="1"/>
  <c r="L74" i="30" s="1"/>
  <c r="G73" i="30"/>
  <c r="I73" i="30" s="1"/>
  <c r="K73" i="30" s="1"/>
  <c r="G72" i="30"/>
  <c r="G71" i="30"/>
  <c r="I71" i="30" s="1"/>
  <c r="K71" i="30" s="1"/>
  <c r="G70" i="30"/>
  <c r="I70" i="30" s="1"/>
  <c r="G69" i="30"/>
  <c r="I69" i="30" s="1"/>
  <c r="K69" i="30" s="1"/>
  <c r="G68" i="30"/>
  <c r="G67" i="30"/>
  <c r="I67" i="30" s="1"/>
  <c r="G66" i="30"/>
  <c r="I66" i="30" s="1"/>
  <c r="G65" i="30"/>
  <c r="I65" i="30" s="1"/>
  <c r="K65" i="30" s="1"/>
  <c r="G64" i="30"/>
  <c r="G63" i="30"/>
  <c r="I63" i="30" s="1"/>
  <c r="K63" i="30" s="1"/>
  <c r="G62" i="30"/>
  <c r="I62" i="30" s="1"/>
  <c r="G61" i="30"/>
  <c r="G60" i="30"/>
  <c r="G59" i="30"/>
  <c r="I59" i="30" s="1"/>
  <c r="K59" i="30" s="1"/>
  <c r="G58" i="30"/>
  <c r="I58" i="30" s="1"/>
  <c r="G57" i="30"/>
  <c r="I57" i="30" s="1"/>
  <c r="K57" i="30" s="1"/>
  <c r="G56" i="30"/>
  <c r="G55" i="30"/>
  <c r="I55" i="30" s="1"/>
  <c r="G54" i="30"/>
  <c r="I54" i="30" s="1"/>
  <c r="G53" i="30"/>
  <c r="I53" i="30" s="1"/>
  <c r="K53" i="30" s="1"/>
  <c r="G52" i="30"/>
  <c r="G51" i="30"/>
  <c r="I51" i="30" s="1"/>
  <c r="K51" i="30" s="1"/>
  <c r="G50" i="30"/>
  <c r="I50" i="30" s="1"/>
  <c r="G49" i="30"/>
  <c r="I49" i="30" s="1"/>
  <c r="K49" i="30" s="1"/>
  <c r="G48" i="30"/>
  <c r="G47" i="30"/>
  <c r="I47" i="30" s="1"/>
  <c r="G46" i="30"/>
  <c r="I46" i="30" s="1"/>
  <c r="G45" i="30"/>
  <c r="I45" i="30" s="1"/>
  <c r="K45" i="30" s="1"/>
  <c r="G44" i="30"/>
  <c r="G43" i="30"/>
  <c r="I43" i="30" s="1"/>
  <c r="K43" i="30" s="1"/>
  <c r="G42" i="30"/>
  <c r="I42" i="30" s="1"/>
  <c r="G41" i="30"/>
  <c r="I41" i="30" s="1"/>
  <c r="K41" i="30" s="1"/>
  <c r="G40" i="30"/>
  <c r="G39" i="30"/>
  <c r="I39" i="30" s="1"/>
  <c r="K39" i="30" s="1"/>
  <c r="G38" i="30"/>
  <c r="I38" i="30" s="1"/>
  <c r="G37" i="30"/>
  <c r="G36" i="30"/>
  <c r="G35" i="30"/>
  <c r="I35" i="30" s="1"/>
  <c r="K35" i="30" s="1"/>
  <c r="G34" i="30"/>
  <c r="I34" i="30" s="1"/>
  <c r="G33" i="30"/>
  <c r="I33" i="30" s="1"/>
  <c r="K33" i="30" s="1"/>
  <c r="G32" i="30"/>
  <c r="I31" i="30"/>
  <c r="G31" i="30"/>
  <c r="G30" i="30"/>
  <c r="I30" i="30" s="1"/>
  <c r="G29" i="30"/>
  <c r="G28" i="30"/>
  <c r="G27" i="30"/>
  <c r="I27" i="30" s="1"/>
  <c r="G26" i="30"/>
  <c r="I26" i="30" s="1"/>
  <c r="G25" i="30"/>
  <c r="I25" i="30" s="1"/>
  <c r="K25" i="30" s="1"/>
  <c r="G24" i="30"/>
  <c r="G23" i="30"/>
  <c r="I23" i="30" s="1"/>
  <c r="K23" i="30" s="1"/>
  <c r="G22" i="30"/>
  <c r="I22" i="30" s="1"/>
  <c r="G21" i="30"/>
  <c r="I21" i="30" s="1"/>
  <c r="K21" i="30" s="1"/>
  <c r="G20" i="30"/>
  <c r="G19" i="30"/>
  <c r="I19" i="30" s="1"/>
  <c r="G18" i="30"/>
  <c r="I18" i="30" s="1"/>
  <c r="G17" i="30"/>
  <c r="G16" i="30"/>
  <c r="G15" i="30"/>
  <c r="I15" i="30" s="1"/>
  <c r="K15" i="30" s="1"/>
  <c r="G14" i="30"/>
  <c r="I14" i="30" s="1"/>
  <c r="G13" i="30"/>
  <c r="I13" i="30" s="1"/>
  <c r="K13" i="30" s="1"/>
  <c r="G12" i="30"/>
  <c r="G11" i="30"/>
  <c r="I11" i="30" s="1"/>
  <c r="G10" i="30"/>
  <c r="I10" i="30" s="1"/>
  <c r="G9" i="30"/>
  <c r="I9" i="30" s="1"/>
  <c r="K9" i="30" s="1"/>
  <c r="G8" i="30"/>
  <c r="G7" i="30"/>
  <c r="I7" i="30" s="1"/>
  <c r="K7" i="30" s="1"/>
  <c r="G6" i="30"/>
  <c r="I6" i="30" s="1"/>
  <c r="G5" i="30"/>
  <c r="M304" i="25"/>
  <c r="M301" i="25"/>
  <c r="H30" i="10" s="1"/>
  <c r="E301" i="25"/>
  <c r="G300" i="25"/>
  <c r="I300" i="25" s="1"/>
  <c r="K300" i="25" s="1"/>
  <c r="L300" i="25" s="1"/>
  <c r="G299" i="25"/>
  <c r="G298" i="25"/>
  <c r="I298" i="25" s="1"/>
  <c r="G297" i="25"/>
  <c r="I297" i="25" s="1"/>
  <c r="K297" i="25" s="1"/>
  <c r="G296" i="25"/>
  <c r="I296" i="25" s="1"/>
  <c r="K296" i="25" s="1"/>
  <c r="L296" i="25" s="1"/>
  <c r="G295" i="25"/>
  <c r="G294" i="25"/>
  <c r="I294" i="25" s="1"/>
  <c r="G293" i="25"/>
  <c r="I293" i="25" s="1"/>
  <c r="K293" i="25" s="1"/>
  <c r="G292" i="25"/>
  <c r="I292" i="25" s="1"/>
  <c r="K292" i="25" s="1"/>
  <c r="L292" i="25" s="1"/>
  <c r="G291" i="25"/>
  <c r="G290" i="25"/>
  <c r="I290" i="25" s="1"/>
  <c r="G289" i="25"/>
  <c r="I289" i="25" s="1"/>
  <c r="K289" i="25" s="1"/>
  <c r="G288" i="25"/>
  <c r="G287" i="25"/>
  <c r="G286" i="25"/>
  <c r="I286" i="25" s="1"/>
  <c r="G285" i="25"/>
  <c r="I285" i="25" s="1"/>
  <c r="K285" i="25" s="1"/>
  <c r="G284" i="25"/>
  <c r="I284" i="25" s="1"/>
  <c r="K284" i="25" s="1"/>
  <c r="L284" i="25" s="1"/>
  <c r="G283" i="25"/>
  <c r="G282" i="25"/>
  <c r="I282" i="25" s="1"/>
  <c r="G281" i="25"/>
  <c r="I281" i="25" s="1"/>
  <c r="K281" i="25" s="1"/>
  <c r="G280" i="25"/>
  <c r="I280" i="25" s="1"/>
  <c r="K280" i="25" s="1"/>
  <c r="L280" i="25" s="1"/>
  <c r="G279" i="25"/>
  <c r="I278" i="25"/>
  <c r="G278" i="25"/>
  <c r="G277" i="25"/>
  <c r="I277" i="25" s="1"/>
  <c r="K277" i="25" s="1"/>
  <c r="G276" i="25"/>
  <c r="I276" i="25" s="1"/>
  <c r="G275" i="25"/>
  <c r="G274" i="25"/>
  <c r="I274" i="25" s="1"/>
  <c r="G273" i="25"/>
  <c r="I273" i="25" s="1"/>
  <c r="K273" i="25" s="1"/>
  <c r="G272" i="25"/>
  <c r="G271" i="25"/>
  <c r="G270" i="25"/>
  <c r="I270" i="25" s="1"/>
  <c r="G269" i="25"/>
  <c r="I269" i="25" s="1"/>
  <c r="K269" i="25" s="1"/>
  <c r="I268" i="25"/>
  <c r="K268" i="25" s="1"/>
  <c r="L268" i="25" s="1"/>
  <c r="G268" i="25"/>
  <c r="G267" i="25"/>
  <c r="G266" i="25"/>
  <c r="I266" i="25" s="1"/>
  <c r="G265" i="25"/>
  <c r="I265" i="25" s="1"/>
  <c r="K265" i="25" s="1"/>
  <c r="G264" i="25"/>
  <c r="I264" i="25" s="1"/>
  <c r="K264" i="25" s="1"/>
  <c r="L264" i="25" s="1"/>
  <c r="G263" i="25"/>
  <c r="G262" i="25"/>
  <c r="I262" i="25" s="1"/>
  <c r="G261" i="25"/>
  <c r="I261" i="25" s="1"/>
  <c r="K261" i="25" s="1"/>
  <c r="G260" i="25"/>
  <c r="I260" i="25" s="1"/>
  <c r="K260" i="25" s="1"/>
  <c r="L260" i="25" s="1"/>
  <c r="G259" i="25"/>
  <c r="I258" i="25"/>
  <c r="G258" i="25"/>
  <c r="G257" i="25"/>
  <c r="I257" i="25" s="1"/>
  <c r="K257" i="25" s="1"/>
  <c r="I256" i="25"/>
  <c r="K256" i="25" s="1"/>
  <c r="G256" i="25"/>
  <c r="G255" i="25"/>
  <c r="G254" i="25"/>
  <c r="I254" i="25" s="1"/>
  <c r="G253" i="25"/>
  <c r="I253" i="25" s="1"/>
  <c r="K253" i="25" s="1"/>
  <c r="G252" i="25"/>
  <c r="I252" i="25" s="1"/>
  <c r="K252" i="25" s="1"/>
  <c r="L252" i="25" s="1"/>
  <c r="G251" i="25"/>
  <c r="G250" i="25"/>
  <c r="I250" i="25" s="1"/>
  <c r="G249" i="25"/>
  <c r="I249" i="25" s="1"/>
  <c r="K249" i="25" s="1"/>
  <c r="G248" i="25"/>
  <c r="I248" i="25" s="1"/>
  <c r="K248" i="25" s="1"/>
  <c r="L248" i="25" s="1"/>
  <c r="G247" i="25"/>
  <c r="G246" i="25"/>
  <c r="I246" i="25" s="1"/>
  <c r="G245" i="25"/>
  <c r="I245" i="25" s="1"/>
  <c r="K245" i="25" s="1"/>
  <c r="G244" i="25"/>
  <c r="G243" i="25"/>
  <c r="G242" i="25"/>
  <c r="I242" i="25" s="1"/>
  <c r="G241" i="25"/>
  <c r="I241" i="25" s="1"/>
  <c r="K241" i="25" s="1"/>
  <c r="I240" i="25"/>
  <c r="K240" i="25" s="1"/>
  <c r="G240" i="25"/>
  <c r="G239" i="25"/>
  <c r="G238" i="25"/>
  <c r="I238" i="25" s="1"/>
  <c r="G237" i="25"/>
  <c r="I237" i="25" s="1"/>
  <c r="K237" i="25" s="1"/>
  <c r="G236" i="25"/>
  <c r="I236" i="25" s="1"/>
  <c r="K236" i="25" s="1"/>
  <c r="L236" i="25" s="1"/>
  <c r="G235" i="25"/>
  <c r="G234" i="25"/>
  <c r="I234" i="25" s="1"/>
  <c r="G233" i="25"/>
  <c r="G232" i="25"/>
  <c r="I232" i="25" s="1"/>
  <c r="K232" i="25" s="1"/>
  <c r="G231" i="25"/>
  <c r="I230" i="25"/>
  <c r="K230" i="25" s="1"/>
  <c r="G230" i="25"/>
  <c r="G229" i="25"/>
  <c r="G228" i="25"/>
  <c r="I228" i="25" s="1"/>
  <c r="K228" i="25" s="1"/>
  <c r="G227" i="25"/>
  <c r="G226" i="25"/>
  <c r="I226" i="25" s="1"/>
  <c r="K226" i="25" s="1"/>
  <c r="G225" i="25"/>
  <c r="G224" i="25"/>
  <c r="I224" i="25" s="1"/>
  <c r="G223" i="25"/>
  <c r="G222" i="25"/>
  <c r="I222" i="25" s="1"/>
  <c r="K222" i="25" s="1"/>
  <c r="G221" i="25"/>
  <c r="I220" i="25"/>
  <c r="K220" i="25" s="1"/>
  <c r="G220" i="25"/>
  <c r="G219" i="25"/>
  <c r="G218" i="25"/>
  <c r="G217" i="25"/>
  <c r="G216" i="25"/>
  <c r="I216" i="25" s="1"/>
  <c r="K216" i="25" s="1"/>
  <c r="G215" i="25"/>
  <c r="I215" i="25" s="1"/>
  <c r="K215" i="25" s="1"/>
  <c r="G214" i="25"/>
  <c r="I214" i="25" s="1"/>
  <c r="K214" i="25" s="1"/>
  <c r="G213" i="25"/>
  <c r="I212" i="25"/>
  <c r="K212" i="25" s="1"/>
  <c r="G212" i="25"/>
  <c r="G211" i="25"/>
  <c r="G210" i="25"/>
  <c r="I210" i="25" s="1"/>
  <c r="K210" i="25" s="1"/>
  <c r="G209" i="25"/>
  <c r="G208" i="25"/>
  <c r="I208" i="25" s="1"/>
  <c r="K208" i="25" s="1"/>
  <c r="G207" i="25"/>
  <c r="I207" i="25" s="1"/>
  <c r="K207" i="25" s="1"/>
  <c r="L207" i="25" s="1"/>
  <c r="G206" i="25"/>
  <c r="I206" i="25" s="1"/>
  <c r="K206" i="25" s="1"/>
  <c r="G205" i="25"/>
  <c r="G204" i="25"/>
  <c r="I204" i="25" s="1"/>
  <c r="K204" i="25" s="1"/>
  <c r="G203" i="25"/>
  <c r="G202" i="25"/>
  <c r="I202" i="25" s="1"/>
  <c r="K202" i="25" s="1"/>
  <c r="G201" i="25"/>
  <c r="G200" i="25"/>
  <c r="I200" i="25" s="1"/>
  <c r="K200" i="25" s="1"/>
  <c r="G199" i="25"/>
  <c r="G198" i="25"/>
  <c r="G197" i="25"/>
  <c r="G196" i="25"/>
  <c r="I196" i="25" s="1"/>
  <c r="K196" i="25" s="1"/>
  <c r="G195" i="25"/>
  <c r="I195" i="25" s="1"/>
  <c r="K195" i="25" s="1"/>
  <c r="L195" i="25" s="1"/>
  <c r="G194" i="25"/>
  <c r="I194" i="25" s="1"/>
  <c r="K194" i="25" s="1"/>
  <c r="G193" i="25"/>
  <c r="G192" i="25"/>
  <c r="I192" i="25" s="1"/>
  <c r="K192" i="25" s="1"/>
  <c r="G191" i="25"/>
  <c r="I191" i="25" s="1"/>
  <c r="K191" i="25" s="1"/>
  <c r="L191" i="25" s="1"/>
  <c r="G190" i="25"/>
  <c r="G189" i="25"/>
  <c r="I189" i="25" s="1"/>
  <c r="K189" i="25" s="1"/>
  <c r="G188" i="25"/>
  <c r="I188" i="25" s="1"/>
  <c r="G187" i="25"/>
  <c r="G186" i="25"/>
  <c r="I186" i="25" s="1"/>
  <c r="K186" i="25" s="1"/>
  <c r="G185" i="25"/>
  <c r="I185" i="25" s="1"/>
  <c r="K185" i="25" s="1"/>
  <c r="G184" i="25"/>
  <c r="I184" i="25" s="1"/>
  <c r="G183" i="25"/>
  <c r="G182" i="25"/>
  <c r="I182" i="25" s="1"/>
  <c r="K182" i="25" s="1"/>
  <c r="G181" i="25"/>
  <c r="I181" i="25" s="1"/>
  <c r="K181" i="25" s="1"/>
  <c r="G180" i="25"/>
  <c r="I180" i="25" s="1"/>
  <c r="G179" i="25"/>
  <c r="G178" i="25"/>
  <c r="I178" i="25" s="1"/>
  <c r="K178" i="25" s="1"/>
  <c r="G177" i="25"/>
  <c r="I177" i="25" s="1"/>
  <c r="K177" i="25" s="1"/>
  <c r="G176" i="25"/>
  <c r="I176" i="25" s="1"/>
  <c r="G175" i="25"/>
  <c r="G174" i="25"/>
  <c r="I174" i="25" s="1"/>
  <c r="K174" i="25" s="1"/>
  <c r="I173" i="25"/>
  <c r="K173" i="25" s="1"/>
  <c r="G173" i="25"/>
  <c r="G172" i="25"/>
  <c r="I172" i="25" s="1"/>
  <c r="G171" i="25"/>
  <c r="G170" i="25"/>
  <c r="I170" i="25" s="1"/>
  <c r="K170" i="25" s="1"/>
  <c r="G169" i="25"/>
  <c r="I169" i="25" s="1"/>
  <c r="K169" i="25" s="1"/>
  <c r="G168" i="25"/>
  <c r="I168" i="25" s="1"/>
  <c r="G167" i="25"/>
  <c r="G166" i="25"/>
  <c r="I166" i="25" s="1"/>
  <c r="K166" i="25" s="1"/>
  <c r="G165" i="25"/>
  <c r="I165" i="25" s="1"/>
  <c r="K165" i="25" s="1"/>
  <c r="G164" i="25"/>
  <c r="I164" i="25" s="1"/>
  <c r="G163" i="25"/>
  <c r="G162" i="25"/>
  <c r="I162" i="25" s="1"/>
  <c r="K162" i="25" s="1"/>
  <c r="G161" i="25"/>
  <c r="I161" i="25" s="1"/>
  <c r="K161" i="25" s="1"/>
  <c r="G160" i="25"/>
  <c r="I160" i="25" s="1"/>
  <c r="K160" i="25" s="1"/>
  <c r="G159" i="25"/>
  <c r="G158" i="25"/>
  <c r="I158" i="25" s="1"/>
  <c r="K158" i="25" s="1"/>
  <c r="G157" i="25"/>
  <c r="I157" i="25" s="1"/>
  <c r="K157" i="25" s="1"/>
  <c r="G156" i="25"/>
  <c r="I156" i="25" s="1"/>
  <c r="K156" i="25" s="1"/>
  <c r="K155" i="25"/>
  <c r="L155" i="25" s="1"/>
  <c r="G155" i="25"/>
  <c r="I155" i="25" s="1"/>
  <c r="G154" i="25"/>
  <c r="I154" i="25" s="1"/>
  <c r="G153" i="25"/>
  <c r="I153" i="25" s="1"/>
  <c r="K153" i="25" s="1"/>
  <c r="G152" i="25"/>
  <c r="I152" i="25" s="1"/>
  <c r="K152" i="25" s="1"/>
  <c r="G151" i="25"/>
  <c r="G150" i="25"/>
  <c r="I150" i="25" s="1"/>
  <c r="K150" i="25" s="1"/>
  <c r="G149" i="25"/>
  <c r="I149" i="25" s="1"/>
  <c r="K149" i="25" s="1"/>
  <c r="G148" i="25"/>
  <c r="I148" i="25" s="1"/>
  <c r="K148" i="25" s="1"/>
  <c r="G147" i="25"/>
  <c r="G146" i="25"/>
  <c r="I146" i="25" s="1"/>
  <c r="K146" i="25" s="1"/>
  <c r="G145" i="25"/>
  <c r="I145" i="25" s="1"/>
  <c r="K145" i="25" s="1"/>
  <c r="G144" i="25"/>
  <c r="I144" i="25" s="1"/>
  <c r="G143" i="25"/>
  <c r="I143" i="25" s="1"/>
  <c r="K143" i="25" s="1"/>
  <c r="G142" i="25"/>
  <c r="I142" i="25" s="1"/>
  <c r="K142" i="25" s="1"/>
  <c r="G141" i="25"/>
  <c r="I141" i="25" s="1"/>
  <c r="K141" i="25" s="1"/>
  <c r="G140" i="25"/>
  <c r="I140" i="25" s="1"/>
  <c r="K140" i="25" s="1"/>
  <c r="G139" i="25"/>
  <c r="I139" i="25" s="1"/>
  <c r="K139" i="25" s="1"/>
  <c r="L139" i="25" s="1"/>
  <c r="G138" i="25"/>
  <c r="G137" i="25"/>
  <c r="I137" i="25" s="1"/>
  <c r="K137" i="25" s="1"/>
  <c r="G136" i="25"/>
  <c r="I136" i="25" s="1"/>
  <c r="G135" i="25"/>
  <c r="I135" i="25" s="1"/>
  <c r="K135" i="25" s="1"/>
  <c r="G134" i="25"/>
  <c r="I134" i="25" s="1"/>
  <c r="K134" i="25" s="1"/>
  <c r="G133" i="25"/>
  <c r="I133" i="25" s="1"/>
  <c r="K133" i="25" s="1"/>
  <c r="G132" i="25"/>
  <c r="G131" i="25"/>
  <c r="G130" i="25"/>
  <c r="G129" i="25"/>
  <c r="I129" i="25" s="1"/>
  <c r="K129" i="25" s="1"/>
  <c r="G128" i="25"/>
  <c r="I128" i="25" s="1"/>
  <c r="G127" i="25"/>
  <c r="I127" i="25" s="1"/>
  <c r="K127" i="25" s="1"/>
  <c r="L127" i="25" s="1"/>
  <c r="G126" i="25"/>
  <c r="K125" i="25"/>
  <c r="G125" i="25"/>
  <c r="I125" i="25" s="1"/>
  <c r="G124" i="25"/>
  <c r="I124" i="25" s="1"/>
  <c r="K124" i="25" s="1"/>
  <c r="L124" i="25" s="1"/>
  <c r="G123" i="25"/>
  <c r="I123" i="25" s="1"/>
  <c r="K123" i="25" s="1"/>
  <c r="L123" i="25" s="1"/>
  <c r="G122" i="25"/>
  <c r="G121" i="25"/>
  <c r="I121" i="25" s="1"/>
  <c r="K121" i="25" s="1"/>
  <c r="G120" i="25"/>
  <c r="G119" i="25"/>
  <c r="I119" i="25" s="1"/>
  <c r="K119" i="25" s="1"/>
  <c r="I118" i="25"/>
  <c r="G118" i="25"/>
  <c r="G117" i="25"/>
  <c r="I117" i="25" s="1"/>
  <c r="K117" i="25" s="1"/>
  <c r="G116" i="25"/>
  <c r="G115" i="25"/>
  <c r="G114" i="25"/>
  <c r="I114" i="25" s="1"/>
  <c r="K114" i="25" s="1"/>
  <c r="G113" i="25"/>
  <c r="I113" i="25" s="1"/>
  <c r="K113" i="25" s="1"/>
  <c r="G112" i="25"/>
  <c r="I112" i="25" s="1"/>
  <c r="K112" i="25" s="1"/>
  <c r="L112" i="25" s="1"/>
  <c r="G111" i="25"/>
  <c r="I111" i="25" s="1"/>
  <c r="K111" i="25" s="1"/>
  <c r="L111" i="25" s="1"/>
  <c r="G110" i="25"/>
  <c r="G109" i="25"/>
  <c r="I109" i="25" s="1"/>
  <c r="K109" i="25" s="1"/>
  <c r="G108" i="25"/>
  <c r="G107" i="25"/>
  <c r="I107" i="25" s="1"/>
  <c r="K107" i="25" s="1"/>
  <c r="G106" i="25"/>
  <c r="I106" i="25" s="1"/>
  <c r="K106" i="25" s="1"/>
  <c r="G105" i="25"/>
  <c r="I105" i="25" s="1"/>
  <c r="K105" i="25" s="1"/>
  <c r="G104" i="25"/>
  <c r="G103" i="25"/>
  <c r="I103" i="25" s="1"/>
  <c r="K103" i="25" s="1"/>
  <c r="G102" i="25"/>
  <c r="I102" i="25" s="1"/>
  <c r="K102" i="25" s="1"/>
  <c r="G101" i="25"/>
  <c r="I101" i="25" s="1"/>
  <c r="K101" i="25" s="1"/>
  <c r="I100" i="25"/>
  <c r="K100" i="25" s="1"/>
  <c r="G100" i="25"/>
  <c r="G99" i="25"/>
  <c r="G98" i="25"/>
  <c r="I98" i="25" s="1"/>
  <c r="K98" i="25" s="1"/>
  <c r="G97" i="25"/>
  <c r="I97" i="25" s="1"/>
  <c r="K97" i="25" s="1"/>
  <c r="G96" i="25"/>
  <c r="I96" i="25" s="1"/>
  <c r="G95" i="25"/>
  <c r="G94" i="25"/>
  <c r="I94" i="25" s="1"/>
  <c r="K94" i="25" s="1"/>
  <c r="G93" i="25"/>
  <c r="I93" i="25" s="1"/>
  <c r="K93" i="25" s="1"/>
  <c r="G92" i="25"/>
  <c r="I92" i="25" s="1"/>
  <c r="K92" i="25" s="1"/>
  <c r="G91" i="25"/>
  <c r="I91" i="25" s="1"/>
  <c r="K91" i="25" s="1"/>
  <c r="G90" i="25"/>
  <c r="I90" i="25" s="1"/>
  <c r="G89" i="25"/>
  <c r="I89" i="25" s="1"/>
  <c r="K89" i="25" s="1"/>
  <c r="G88" i="25"/>
  <c r="I88" i="25" s="1"/>
  <c r="K88" i="25" s="1"/>
  <c r="G87" i="25"/>
  <c r="I87" i="25" s="1"/>
  <c r="K87" i="25" s="1"/>
  <c r="I86" i="25"/>
  <c r="G86" i="25"/>
  <c r="G85" i="25"/>
  <c r="I85" i="25" s="1"/>
  <c r="K85" i="25" s="1"/>
  <c r="G84" i="25"/>
  <c r="G83" i="25"/>
  <c r="I83" i="25" s="1"/>
  <c r="K83" i="25" s="1"/>
  <c r="G82" i="25"/>
  <c r="I81" i="25"/>
  <c r="K81" i="25" s="1"/>
  <c r="G81" i="25"/>
  <c r="G80" i="25"/>
  <c r="G79" i="25"/>
  <c r="G78" i="25"/>
  <c r="I77" i="25"/>
  <c r="K77" i="25" s="1"/>
  <c r="G77" i="25"/>
  <c r="G76" i="25"/>
  <c r="I76" i="25" s="1"/>
  <c r="K76" i="25" s="1"/>
  <c r="L76" i="25" s="1"/>
  <c r="K75" i="25"/>
  <c r="L75" i="25" s="1"/>
  <c r="G75" i="25"/>
  <c r="I75" i="25" s="1"/>
  <c r="G74" i="25"/>
  <c r="G73" i="25"/>
  <c r="I73" i="25" s="1"/>
  <c r="K73" i="25" s="1"/>
  <c r="G72" i="25"/>
  <c r="I72" i="25" s="1"/>
  <c r="K72" i="25" s="1"/>
  <c r="G71" i="25"/>
  <c r="I71" i="25" s="1"/>
  <c r="K71" i="25" s="1"/>
  <c r="G70" i="25"/>
  <c r="I70" i="25" s="1"/>
  <c r="G69" i="25"/>
  <c r="I69" i="25" s="1"/>
  <c r="K69" i="25" s="1"/>
  <c r="G68" i="25"/>
  <c r="G67" i="25"/>
  <c r="I67" i="25" s="1"/>
  <c r="K67" i="25" s="1"/>
  <c r="G66" i="25"/>
  <c r="I65" i="25"/>
  <c r="K65" i="25" s="1"/>
  <c r="G65" i="25"/>
  <c r="G64" i="25"/>
  <c r="I64" i="25" s="1"/>
  <c r="K64" i="25" s="1"/>
  <c r="G63" i="25"/>
  <c r="G62" i="25"/>
  <c r="I61" i="25"/>
  <c r="K61" i="25" s="1"/>
  <c r="G61" i="25"/>
  <c r="G60" i="25"/>
  <c r="I60" i="25" s="1"/>
  <c r="K60" i="25" s="1"/>
  <c r="L60" i="25" s="1"/>
  <c r="K59" i="25"/>
  <c r="L59" i="25" s="1"/>
  <c r="G59" i="25"/>
  <c r="I59" i="25" s="1"/>
  <c r="G58" i="25"/>
  <c r="G57" i="25"/>
  <c r="I57" i="25" s="1"/>
  <c r="K57" i="25" s="1"/>
  <c r="L56" i="25"/>
  <c r="G56" i="25"/>
  <c r="I56" i="25" s="1"/>
  <c r="K56" i="25" s="1"/>
  <c r="G55" i="25"/>
  <c r="I55" i="25" s="1"/>
  <c r="K55" i="25" s="1"/>
  <c r="L55" i="25" s="1"/>
  <c r="G54" i="25"/>
  <c r="I54" i="25" s="1"/>
  <c r="G53" i="25"/>
  <c r="I53" i="25" s="1"/>
  <c r="K53" i="25" s="1"/>
  <c r="G52" i="25"/>
  <c r="G51" i="25"/>
  <c r="I51" i="25" s="1"/>
  <c r="K51" i="25" s="1"/>
  <c r="I50" i="25"/>
  <c r="K50" i="25" s="1"/>
  <c r="G50" i="25"/>
  <c r="G49" i="25"/>
  <c r="I49" i="25" s="1"/>
  <c r="K49" i="25" s="1"/>
  <c r="G48" i="25"/>
  <c r="I48" i="25" s="1"/>
  <c r="K48" i="25" s="1"/>
  <c r="G47" i="25"/>
  <c r="G46" i="25"/>
  <c r="G45" i="25"/>
  <c r="G44" i="25"/>
  <c r="I44" i="25" s="1"/>
  <c r="K44" i="25" s="1"/>
  <c r="G43" i="25"/>
  <c r="G42" i="25"/>
  <c r="I42" i="25" s="1"/>
  <c r="K42" i="25" s="1"/>
  <c r="I41" i="25"/>
  <c r="K41" i="25" s="1"/>
  <c r="G41" i="25"/>
  <c r="G40" i="25"/>
  <c r="I40" i="25" s="1"/>
  <c r="K40" i="25" s="1"/>
  <c r="G39" i="25"/>
  <c r="G38" i="25"/>
  <c r="G37" i="25"/>
  <c r="G36" i="25"/>
  <c r="I36" i="25" s="1"/>
  <c r="K36" i="25" s="1"/>
  <c r="G35" i="25"/>
  <c r="I34" i="25"/>
  <c r="K34" i="25" s="1"/>
  <c r="G34" i="25"/>
  <c r="G33" i="25"/>
  <c r="I33" i="25" s="1"/>
  <c r="K33" i="25" s="1"/>
  <c r="I32" i="25"/>
  <c r="K32" i="25" s="1"/>
  <c r="G32" i="25"/>
  <c r="G31" i="25"/>
  <c r="G30" i="25"/>
  <c r="G29" i="25"/>
  <c r="G28" i="25"/>
  <c r="I28" i="25" s="1"/>
  <c r="K28" i="25" s="1"/>
  <c r="G27" i="25"/>
  <c r="I26" i="25"/>
  <c r="K26" i="25" s="1"/>
  <c r="G26" i="25"/>
  <c r="G25" i="25"/>
  <c r="I25" i="25" s="1"/>
  <c r="K25" i="25" s="1"/>
  <c r="I24" i="25"/>
  <c r="K24" i="25" s="1"/>
  <c r="G24" i="25"/>
  <c r="G23" i="25"/>
  <c r="G22" i="25"/>
  <c r="G21" i="25"/>
  <c r="G20" i="25"/>
  <c r="I20" i="25" s="1"/>
  <c r="K20" i="25" s="1"/>
  <c r="G19" i="25"/>
  <c r="G18" i="25"/>
  <c r="I18" i="25" s="1"/>
  <c r="K18" i="25" s="1"/>
  <c r="I17" i="25"/>
  <c r="K17" i="25" s="1"/>
  <c r="G17" i="25"/>
  <c r="G16" i="25"/>
  <c r="I16" i="25" s="1"/>
  <c r="K16" i="25" s="1"/>
  <c r="G15" i="25"/>
  <c r="G14" i="25"/>
  <c r="G13" i="25"/>
  <c r="G12" i="25"/>
  <c r="I12" i="25" s="1"/>
  <c r="K12" i="25" s="1"/>
  <c r="G11" i="25"/>
  <c r="G10" i="25"/>
  <c r="I10" i="25" s="1"/>
  <c r="K10" i="25" s="1"/>
  <c r="I9" i="25"/>
  <c r="K9" i="25" s="1"/>
  <c r="G9" i="25"/>
  <c r="G8" i="25"/>
  <c r="I8" i="25" s="1"/>
  <c r="K8" i="25" s="1"/>
  <c r="G7" i="25"/>
  <c r="G6" i="25"/>
  <c r="G5" i="25"/>
  <c r="M304" i="24"/>
  <c r="M301" i="24"/>
  <c r="H20" i="10" s="1"/>
  <c r="E301" i="24"/>
  <c r="G300" i="24"/>
  <c r="G299" i="24"/>
  <c r="G298" i="24"/>
  <c r="I298" i="24" s="1"/>
  <c r="G297" i="24"/>
  <c r="I297" i="24" s="1"/>
  <c r="K297" i="24" s="1"/>
  <c r="G296" i="24"/>
  <c r="I296" i="24" s="1"/>
  <c r="K296" i="24" s="1"/>
  <c r="G295" i="24"/>
  <c r="G294" i="24"/>
  <c r="I294" i="24" s="1"/>
  <c r="G293" i="24"/>
  <c r="G292" i="24"/>
  <c r="I292" i="24" s="1"/>
  <c r="K292" i="24" s="1"/>
  <c r="G291" i="24"/>
  <c r="G290" i="24"/>
  <c r="I290" i="24" s="1"/>
  <c r="G289" i="24"/>
  <c r="I289" i="24" s="1"/>
  <c r="K289" i="24" s="1"/>
  <c r="G288" i="24"/>
  <c r="I288" i="24" s="1"/>
  <c r="K288" i="24" s="1"/>
  <c r="G287" i="24"/>
  <c r="G286" i="24"/>
  <c r="I286" i="24" s="1"/>
  <c r="G285" i="24"/>
  <c r="I285" i="24" s="1"/>
  <c r="K285" i="24" s="1"/>
  <c r="G284" i="24"/>
  <c r="G283" i="24"/>
  <c r="G282" i="24"/>
  <c r="I282" i="24" s="1"/>
  <c r="L281" i="24"/>
  <c r="G281" i="24"/>
  <c r="I281" i="24" s="1"/>
  <c r="K281" i="24" s="1"/>
  <c r="G280" i="24"/>
  <c r="I280" i="24" s="1"/>
  <c r="K280" i="24" s="1"/>
  <c r="G279" i="24"/>
  <c r="I278" i="24"/>
  <c r="G278" i="24"/>
  <c r="G277" i="24"/>
  <c r="G276" i="24"/>
  <c r="I276" i="24" s="1"/>
  <c r="K276" i="24" s="1"/>
  <c r="G275" i="24"/>
  <c r="G274" i="24"/>
  <c r="I274" i="24" s="1"/>
  <c r="G273" i="24"/>
  <c r="I273" i="24" s="1"/>
  <c r="K273" i="24" s="1"/>
  <c r="G272" i="24"/>
  <c r="I272" i="24" s="1"/>
  <c r="K272" i="24" s="1"/>
  <c r="G271" i="24"/>
  <c r="G270" i="24"/>
  <c r="I270" i="24" s="1"/>
  <c r="G269" i="24"/>
  <c r="I269" i="24" s="1"/>
  <c r="K269" i="24" s="1"/>
  <c r="G268" i="24"/>
  <c r="G267" i="24"/>
  <c r="G266" i="24"/>
  <c r="I266" i="24" s="1"/>
  <c r="G265" i="24"/>
  <c r="I265" i="24" s="1"/>
  <c r="K265" i="24" s="1"/>
  <c r="G264" i="24"/>
  <c r="I264" i="24" s="1"/>
  <c r="K264" i="24" s="1"/>
  <c r="G263" i="24"/>
  <c r="G262" i="24"/>
  <c r="I262" i="24" s="1"/>
  <c r="G261" i="24"/>
  <c r="G260" i="24"/>
  <c r="I260" i="24" s="1"/>
  <c r="K260" i="24" s="1"/>
  <c r="G259" i="24"/>
  <c r="G258" i="24"/>
  <c r="I258" i="24" s="1"/>
  <c r="G257" i="24"/>
  <c r="I257" i="24" s="1"/>
  <c r="K257" i="24" s="1"/>
  <c r="L256" i="24"/>
  <c r="G256" i="24"/>
  <c r="I256" i="24" s="1"/>
  <c r="K256" i="24" s="1"/>
  <c r="G255" i="24"/>
  <c r="G254" i="24"/>
  <c r="I254" i="24" s="1"/>
  <c r="L253" i="24"/>
  <c r="G253" i="24"/>
  <c r="I253" i="24" s="1"/>
  <c r="K253" i="24" s="1"/>
  <c r="G252" i="24"/>
  <c r="G251" i="24"/>
  <c r="G250" i="24"/>
  <c r="I250" i="24" s="1"/>
  <c r="G249" i="24"/>
  <c r="I249" i="24" s="1"/>
  <c r="K249" i="24" s="1"/>
  <c r="G248" i="24"/>
  <c r="I248" i="24" s="1"/>
  <c r="K248" i="24" s="1"/>
  <c r="G247" i="24"/>
  <c r="G246" i="24"/>
  <c r="I246" i="24" s="1"/>
  <c r="G245" i="24"/>
  <c r="L244" i="24"/>
  <c r="G244" i="24"/>
  <c r="I244" i="24" s="1"/>
  <c r="K244" i="24" s="1"/>
  <c r="G243" i="24"/>
  <c r="G242" i="24"/>
  <c r="I242" i="24" s="1"/>
  <c r="G241" i="24"/>
  <c r="I241" i="24" s="1"/>
  <c r="K241" i="24" s="1"/>
  <c r="G240" i="24"/>
  <c r="I240" i="24" s="1"/>
  <c r="K240" i="24" s="1"/>
  <c r="G239" i="24"/>
  <c r="G238" i="24"/>
  <c r="I238" i="24" s="1"/>
  <c r="G237" i="24"/>
  <c r="I237" i="24" s="1"/>
  <c r="K237" i="24" s="1"/>
  <c r="G236" i="24"/>
  <c r="G235" i="24"/>
  <c r="G234" i="24"/>
  <c r="I234" i="24" s="1"/>
  <c r="G233" i="24"/>
  <c r="I233" i="24" s="1"/>
  <c r="K233" i="24" s="1"/>
  <c r="G232" i="24"/>
  <c r="I232" i="24" s="1"/>
  <c r="K232" i="24" s="1"/>
  <c r="G231" i="24"/>
  <c r="G230" i="24"/>
  <c r="I230" i="24" s="1"/>
  <c r="G229" i="24"/>
  <c r="I229" i="24" s="1"/>
  <c r="K229" i="24" s="1"/>
  <c r="G228" i="24"/>
  <c r="I228" i="24" s="1"/>
  <c r="K228" i="24" s="1"/>
  <c r="G227" i="24"/>
  <c r="I227" i="24" s="1"/>
  <c r="K227" i="24" s="1"/>
  <c r="G226" i="24"/>
  <c r="G225" i="24"/>
  <c r="I225" i="24" s="1"/>
  <c r="K225" i="24" s="1"/>
  <c r="G224" i="24"/>
  <c r="I224" i="24" s="1"/>
  <c r="K224" i="24" s="1"/>
  <c r="G223" i="24"/>
  <c r="I223" i="24" s="1"/>
  <c r="K223" i="24" s="1"/>
  <c r="G222" i="24"/>
  <c r="I222" i="24" s="1"/>
  <c r="K222" i="24" s="1"/>
  <c r="G221" i="24"/>
  <c r="G220" i="24"/>
  <c r="I220" i="24" s="1"/>
  <c r="K220" i="24" s="1"/>
  <c r="G219" i="24"/>
  <c r="G218" i="24"/>
  <c r="G217" i="24"/>
  <c r="I217" i="24" s="1"/>
  <c r="K217" i="24" s="1"/>
  <c r="G216" i="24"/>
  <c r="I216" i="24" s="1"/>
  <c r="K216" i="24" s="1"/>
  <c r="G215" i="24"/>
  <c r="G214" i="24"/>
  <c r="G213" i="24"/>
  <c r="I213" i="24" s="1"/>
  <c r="K213" i="24" s="1"/>
  <c r="I212" i="24"/>
  <c r="K212" i="24" s="1"/>
  <c r="L212" i="24" s="1"/>
  <c r="G212" i="24"/>
  <c r="G211" i="24"/>
  <c r="I211" i="24" s="1"/>
  <c r="K211" i="24" s="1"/>
  <c r="L211" i="24" s="1"/>
  <c r="G210" i="24"/>
  <c r="G209" i="24"/>
  <c r="I209" i="24" s="1"/>
  <c r="K209" i="24" s="1"/>
  <c r="G208" i="24"/>
  <c r="G207" i="24"/>
  <c r="I207" i="24" s="1"/>
  <c r="K207" i="24" s="1"/>
  <c r="G206" i="24"/>
  <c r="I206" i="24" s="1"/>
  <c r="G205" i="24"/>
  <c r="I205" i="24" s="1"/>
  <c r="K205" i="24" s="1"/>
  <c r="G204" i="24"/>
  <c r="G203" i="24"/>
  <c r="I203" i="24" s="1"/>
  <c r="K203" i="24" s="1"/>
  <c r="G202" i="24"/>
  <c r="I202" i="24" s="1"/>
  <c r="K202" i="24" s="1"/>
  <c r="G201" i="24"/>
  <c r="I201" i="24" s="1"/>
  <c r="K201" i="24" s="1"/>
  <c r="G200" i="24"/>
  <c r="G199" i="24"/>
  <c r="G198" i="24"/>
  <c r="G197" i="24"/>
  <c r="I197" i="24" s="1"/>
  <c r="K197" i="24" s="1"/>
  <c r="G196" i="24"/>
  <c r="I196" i="24" s="1"/>
  <c r="K196" i="24" s="1"/>
  <c r="L196" i="24" s="1"/>
  <c r="K195" i="24"/>
  <c r="L195" i="24" s="1"/>
  <c r="G195" i="24"/>
  <c r="I195" i="24" s="1"/>
  <c r="G194" i="24"/>
  <c r="G193" i="24"/>
  <c r="I193" i="24" s="1"/>
  <c r="K193" i="24" s="1"/>
  <c r="G192" i="24"/>
  <c r="I192" i="24" s="1"/>
  <c r="K192" i="24" s="1"/>
  <c r="G191" i="24"/>
  <c r="I191" i="24" s="1"/>
  <c r="K191" i="24" s="1"/>
  <c r="G190" i="24"/>
  <c r="I190" i="24" s="1"/>
  <c r="G189" i="24"/>
  <c r="I189" i="24" s="1"/>
  <c r="K189" i="24" s="1"/>
  <c r="G188" i="24"/>
  <c r="G187" i="24"/>
  <c r="I187" i="24" s="1"/>
  <c r="K187" i="24" s="1"/>
  <c r="G186" i="24"/>
  <c r="I186" i="24" s="1"/>
  <c r="K186" i="24" s="1"/>
  <c r="I185" i="24"/>
  <c r="K185" i="24" s="1"/>
  <c r="G185" i="24"/>
  <c r="G184" i="24"/>
  <c r="I184" i="24" s="1"/>
  <c r="K184" i="24" s="1"/>
  <c r="G183" i="24"/>
  <c r="G182" i="24"/>
  <c r="G181" i="24"/>
  <c r="I181" i="24" s="1"/>
  <c r="K181" i="24" s="1"/>
  <c r="G180" i="24"/>
  <c r="I180" i="24" s="1"/>
  <c r="K180" i="24" s="1"/>
  <c r="L180" i="24" s="1"/>
  <c r="G179" i="24"/>
  <c r="I179" i="24" s="1"/>
  <c r="K179" i="24" s="1"/>
  <c r="L179" i="24" s="1"/>
  <c r="G178" i="24"/>
  <c r="G177" i="24"/>
  <c r="I177" i="24" s="1"/>
  <c r="K177" i="24" s="1"/>
  <c r="G176" i="24"/>
  <c r="I176" i="24" s="1"/>
  <c r="K176" i="24" s="1"/>
  <c r="G175" i="24"/>
  <c r="I174" i="24"/>
  <c r="G174" i="24"/>
  <c r="G173" i="24"/>
  <c r="I173" i="24" s="1"/>
  <c r="K173" i="24" s="1"/>
  <c r="G172" i="24"/>
  <c r="G171" i="24"/>
  <c r="I171" i="24" s="1"/>
  <c r="K171" i="24" s="1"/>
  <c r="G170" i="24"/>
  <c r="I169" i="24"/>
  <c r="K169" i="24" s="1"/>
  <c r="G169" i="24"/>
  <c r="G168" i="24"/>
  <c r="G167" i="24"/>
  <c r="G166" i="24"/>
  <c r="G165" i="24"/>
  <c r="I165" i="24" s="1"/>
  <c r="K165" i="24" s="1"/>
  <c r="G164" i="24"/>
  <c r="I164" i="24" s="1"/>
  <c r="K164" i="24" s="1"/>
  <c r="L164" i="24" s="1"/>
  <c r="K163" i="24"/>
  <c r="L163" i="24" s="1"/>
  <c r="G163" i="24"/>
  <c r="I163" i="24" s="1"/>
  <c r="G162" i="24"/>
  <c r="G161" i="24"/>
  <c r="I161" i="24" s="1"/>
  <c r="K161" i="24" s="1"/>
  <c r="G160" i="24"/>
  <c r="I160" i="24" s="1"/>
  <c r="K160" i="24" s="1"/>
  <c r="G159" i="24"/>
  <c r="G158" i="24"/>
  <c r="I158" i="24" s="1"/>
  <c r="G157" i="24"/>
  <c r="I157" i="24" s="1"/>
  <c r="K157" i="24" s="1"/>
  <c r="G156" i="24"/>
  <c r="G155" i="24"/>
  <c r="I155" i="24" s="1"/>
  <c r="K155" i="24" s="1"/>
  <c r="G154" i="24"/>
  <c r="I153" i="24"/>
  <c r="K153" i="24" s="1"/>
  <c r="G153" i="24"/>
  <c r="G152" i="24"/>
  <c r="I152" i="24" s="1"/>
  <c r="K152" i="24" s="1"/>
  <c r="G151" i="24"/>
  <c r="G150" i="24"/>
  <c r="G149" i="24"/>
  <c r="I149" i="24" s="1"/>
  <c r="K149" i="24" s="1"/>
  <c r="G148" i="24"/>
  <c r="I148" i="24" s="1"/>
  <c r="K148" i="24" s="1"/>
  <c r="L148" i="24" s="1"/>
  <c r="K147" i="24"/>
  <c r="L147" i="24" s="1"/>
  <c r="G147" i="24"/>
  <c r="I147" i="24" s="1"/>
  <c r="G146" i="24"/>
  <c r="G145" i="24"/>
  <c r="I145" i="24" s="1"/>
  <c r="K145" i="24" s="1"/>
  <c r="L144" i="24"/>
  <c r="G144" i="24"/>
  <c r="I144" i="24" s="1"/>
  <c r="K144" i="24" s="1"/>
  <c r="G143" i="24"/>
  <c r="I143" i="24" s="1"/>
  <c r="K143" i="24" s="1"/>
  <c r="G142" i="24"/>
  <c r="I142" i="24" s="1"/>
  <c r="G141" i="24"/>
  <c r="I141" i="24" s="1"/>
  <c r="K141" i="24" s="1"/>
  <c r="G140" i="24"/>
  <c r="G139" i="24"/>
  <c r="I139" i="24" s="1"/>
  <c r="K139" i="24" s="1"/>
  <c r="I138" i="24"/>
  <c r="K138" i="24" s="1"/>
  <c r="G138" i="24"/>
  <c r="G137" i="24"/>
  <c r="I137" i="24" s="1"/>
  <c r="K137" i="24" s="1"/>
  <c r="G136" i="24"/>
  <c r="I136" i="24" s="1"/>
  <c r="K136" i="24" s="1"/>
  <c r="G135" i="24"/>
  <c r="G134" i="24"/>
  <c r="I133" i="24"/>
  <c r="K133" i="24" s="1"/>
  <c r="G133" i="24"/>
  <c r="G132" i="24"/>
  <c r="I132" i="24" s="1"/>
  <c r="K132" i="24" s="1"/>
  <c r="L132" i="24" s="1"/>
  <c r="G131" i="24"/>
  <c r="I131" i="24" s="1"/>
  <c r="K131" i="24" s="1"/>
  <c r="L131" i="24" s="1"/>
  <c r="G130" i="24"/>
  <c r="G129" i="24"/>
  <c r="I129" i="24" s="1"/>
  <c r="K129" i="24" s="1"/>
  <c r="G128" i="24"/>
  <c r="I128" i="24" s="1"/>
  <c r="K128" i="24" s="1"/>
  <c r="K127" i="24"/>
  <c r="G127" i="24"/>
  <c r="I127" i="24" s="1"/>
  <c r="G126" i="24"/>
  <c r="I126" i="24" s="1"/>
  <c r="G125" i="24"/>
  <c r="I125" i="24" s="1"/>
  <c r="K125" i="24" s="1"/>
  <c r="G124" i="24"/>
  <c r="G123" i="24"/>
  <c r="I123" i="24" s="1"/>
  <c r="K123" i="24" s="1"/>
  <c r="G122" i="24"/>
  <c r="I122" i="24" s="1"/>
  <c r="K122" i="24" s="1"/>
  <c r="G121" i="24"/>
  <c r="I121" i="24" s="1"/>
  <c r="K121" i="24" s="1"/>
  <c r="G120" i="24"/>
  <c r="I120" i="24" s="1"/>
  <c r="K120" i="24" s="1"/>
  <c r="G119" i="24"/>
  <c r="G118" i="24"/>
  <c r="G117" i="24"/>
  <c r="I117" i="24" s="1"/>
  <c r="K117" i="24" s="1"/>
  <c r="G116" i="24"/>
  <c r="I116" i="24" s="1"/>
  <c r="K116" i="24" s="1"/>
  <c r="L116" i="24" s="1"/>
  <c r="G115" i="24"/>
  <c r="I115" i="24" s="1"/>
  <c r="K115" i="24" s="1"/>
  <c r="L115" i="24" s="1"/>
  <c r="G114" i="24"/>
  <c r="G113" i="24"/>
  <c r="I113" i="24" s="1"/>
  <c r="K113" i="24" s="1"/>
  <c r="G112" i="24"/>
  <c r="I112" i="24" s="1"/>
  <c r="K112" i="24" s="1"/>
  <c r="G111" i="24"/>
  <c r="I111" i="24" s="1"/>
  <c r="K111" i="24" s="1"/>
  <c r="G110" i="24"/>
  <c r="I110" i="24" s="1"/>
  <c r="G109" i="24"/>
  <c r="I109" i="24" s="1"/>
  <c r="K109" i="24" s="1"/>
  <c r="G108" i="24"/>
  <c r="G107" i="24"/>
  <c r="I107" i="24" s="1"/>
  <c r="K107" i="24" s="1"/>
  <c r="G106" i="24"/>
  <c r="I106" i="24" s="1"/>
  <c r="K106" i="24" s="1"/>
  <c r="G105" i="24"/>
  <c r="I105" i="24" s="1"/>
  <c r="K105" i="24" s="1"/>
  <c r="G104" i="24"/>
  <c r="I104" i="24" s="1"/>
  <c r="K104" i="24" s="1"/>
  <c r="G103" i="24"/>
  <c r="G102" i="24"/>
  <c r="G101" i="24"/>
  <c r="I101" i="24" s="1"/>
  <c r="K101" i="24" s="1"/>
  <c r="G100" i="24"/>
  <c r="I100" i="24" s="1"/>
  <c r="K100" i="24" s="1"/>
  <c r="L100" i="24" s="1"/>
  <c r="G99" i="24"/>
  <c r="I99" i="24" s="1"/>
  <c r="K99" i="24" s="1"/>
  <c r="L99" i="24" s="1"/>
  <c r="G98" i="24"/>
  <c r="G97" i="24"/>
  <c r="I97" i="24" s="1"/>
  <c r="K97" i="24" s="1"/>
  <c r="G96" i="24"/>
  <c r="I96" i="24" s="1"/>
  <c r="K96" i="24" s="1"/>
  <c r="G95" i="24"/>
  <c r="I95" i="24" s="1"/>
  <c r="K95" i="24" s="1"/>
  <c r="L95" i="24" s="1"/>
  <c r="G94" i="24"/>
  <c r="I94" i="24" s="1"/>
  <c r="G93" i="24"/>
  <c r="I93" i="24" s="1"/>
  <c r="K93" i="24" s="1"/>
  <c r="G92" i="24"/>
  <c r="G91" i="24"/>
  <c r="I91" i="24" s="1"/>
  <c r="K91" i="24" s="1"/>
  <c r="G90" i="24"/>
  <c r="I90" i="24" s="1"/>
  <c r="K90" i="24" s="1"/>
  <c r="G89" i="24"/>
  <c r="I89" i="24" s="1"/>
  <c r="K89" i="24" s="1"/>
  <c r="G88" i="24"/>
  <c r="I88" i="24" s="1"/>
  <c r="K88" i="24" s="1"/>
  <c r="G87" i="24"/>
  <c r="G86" i="24"/>
  <c r="G85" i="24"/>
  <c r="I85" i="24" s="1"/>
  <c r="K85" i="24" s="1"/>
  <c r="G84" i="24"/>
  <c r="I84" i="24" s="1"/>
  <c r="K84" i="24" s="1"/>
  <c r="L84" i="24" s="1"/>
  <c r="G83" i="24"/>
  <c r="I83" i="24" s="1"/>
  <c r="K83" i="24" s="1"/>
  <c r="L83" i="24" s="1"/>
  <c r="G82" i="24"/>
  <c r="G81" i="24"/>
  <c r="I81" i="24" s="1"/>
  <c r="K81" i="24" s="1"/>
  <c r="G80" i="24"/>
  <c r="G79" i="24"/>
  <c r="I79" i="24" s="1"/>
  <c r="K79" i="24" s="1"/>
  <c r="G78" i="24"/>
  <c r="I78" i="24" s="1"/>
  <c r="G77" i="24"/>
  <c r="I77" i="24" s="1"/>
  <c r="K77" i="24" s="1"/>
  <c r="G76" i="24"/>
  <c r="G75" i="24"/>
  <c r="I75" i="24" s="1"/>
  <c r="K75" i="24" s="1"/>
  <c r="G74" i="24"/>
  <c r="I73" i="24"/>
  <c r="K73" i="24" s="1"/>
  <c r="G73" i="24"/>
  <c r="G72" i="24"/>
  <c r="I72" i="24" s="1"/>
  <c r="K72" i="24" s="1"/>
  <c r="G71" i="24"/>
  <c r="G70" i="24"/>
  <c r="G69" i="24"/>
  <c r="I69" i="24" s="1"/>
  <c r="K69" i="24" s="1"/>
  <c r="G68" i="24"/>
  <c r="I68" i="24" s="1"/>
  <c r="K68" i="24" s="1"/>
  <c r="L68" i="24" s="1"/>
  <c r="G67" i="24"/>
  <c r="I67" i="24" s="1"/>
  <c r="K67" i="24" s="1"/>
  <c r="L67" i="24" s="1"/>
  <c r="G66" i="24"/>
  <c r="G65" i="24"/>
  <c r="I65" i="24" s="1"/>
  <c r="K65" i="24" s="1"/>
  <c r="G64" i="24"/>
  <c r="I64" i="24" s="1"/>
  <c r="K64" i="24" s="1"/>
  <c r="G63" i="24"/>
  <c r="I63" i="24" s="1"/>
  <c r="K63" i="24" s="1"/>
  <c r="G62" i="24"/>
  <c r="I62" i="24" s="1"/>
  <c r="G61" i="24"/>
  <c r="I61" i="24" s="1"/>
  <c r="K61" i="24" s="1"/>
  <c r="G60" i="24"/>
  <c r="G59" i="24"/>
  <c r="I59" i="24" s="1"/>
  <c r="K59" i="24" s="1"/>
  <c r="I58" i="24"/>
  <c r="K58" i="24" s="1"/>
  <c r="G58" i="24"/>
  <c r="G57" i="24"/>
  <c r="I57" i="24" s="1"/>
  <c r="K57" i="24" s="1"/>
  <c r="I56" i="24"/>
  <c r="K56" i="24" s="1"/>
  <c r="G56" i="24"/>
  <c r="G55" i="24"/>
  <c r="G54" i="24"/>
  <c r="G53" i="24"/>
  <c r="I53" i="24" s="1"/>
  <c r="K53" i="24" s="1"/>
  <c r="G52" i="24"/>
  <c r="I52" i="24" s="1"/>
  <c r="K52" i="24" s="1"/>
  <c r="L52" i="24" s="1"/>
  <c r="G51" i="24"/>
  <c r="I51" i="24" s="1"/>
  <c r="K51" i="24" s="1"/>
  <c r="L51" i="24" s="1"/>
  <c r="G50" i="24"/>
  <c r="G49" i="24"/>
  <c r="I49" i="24" s="1"/>
  <c r="K49" i="24" s="1"/>
  <c r="G48" i="24"/>
  <c r="I48" i="24" s="1"/>
  <c r="K48" i="24" s="1"/>
  <c r="G47" i="24"/>
  <c r="I47" i="24" s="1"/>
  <c r="K47" i="24" s="1"/>
  <c r="L47" i="24" s="1"/>
  <c r="G46" i="24"/>
  <c r="I46" i="24" s="1"/>
  <c r="G45" i="24"/>
  <c r="I45" i="24" s="1"/>
  <c r="K45" i="24" s="1"/>
  <c r="G44" i="24"/>
  <c r="G43" i="24"/>
  <c r="I43" i="24" s="1"/>
  <c r="K43" i="24" s="1"/>
  <c r="G42" i="24"/>
  <c r="G41" i="24"/>
  <c r="I41" i="24" s="1"/>
  <c r="K41" i="24" s="1"/>
  <c r="G40" i="24"/>
  <c r="I40" i="24" s="1"/>
  <c r="K40" i="24" s="1"/>
  <c r="G39" i="24"/>
  <c r="G38" i="24"/>
  <c r="I37" i="24"/>
  <c r="K37" i="24" s="1"/>
  <c r="G37" i="24"/>
  <c r="G36" i="24"/>
  <c r="I36" i="24" s="1"/>
  <c r="K36" i="24" s="1"/>
  <c r="L36" i="24" s="1"/>
  <c r="G35" i="24"/>
  <c r="I35" i="24" s="1"/>
  <c r="K35" i="24" s="1"/>
  <c r="L35" i="24" s="1"/>
  <c r="G34" i="24"/>
  <c r="G33" i="24"/>
  <c r="I33" i="24" s="1"/>
  <c r="K33" i="24" s="1"/>
  <c r="G32" i="24"/>
  <c r="I32" i="24" s="1"/>
  <c r="K32" i="24" s="1"/>
  <c r="G31" i="24"/>
  <c r="I31" i="24" s="1"/>
  <c r="K31" i="24" s="1"/>
  <c r="G30" i="24"/>
  <c r="I30" i="24" s="1"/>
  <c r="G29" i="24"/>
  <c r="I29" i="24" s="1"/>
  <c r="K29" i="24" s="1"/>
  <c r="G28" i="24"/>
  <c r="G27" i="24"/>
  <c r="I27" i="24" s="1"/>
  <c r="K27" i="24" s="1"/>
  <c r="G26" i="24"/>
  <c r="G25" i="24"/>
  <c r="I25" i="24" s="1"/>
  <c r="K25" i="24" s="1"/>
  <c r="G24" i="24"/>
  <c r="I24" i="24" s="1"/>
  <c r="K24" i="24" s="1"/>
  <c r="G23" i="24"/>
  <c r="G22" i="24"/>
  <c r="I22" i="24" s="1"/>
  <c r="K22" i="24" s="1"/>
  <c r="G21" i="24"/>
  <c r="G20" i="24"/>
  <c r="I20" i="24" s="1"/>
  <c r="K20" i="24" s="1"/>
  <c r="G19" i="24"/>
  <c r="G18" i="24"/>
  <c r="I18" i="24" s="1"/>
  <c r="K18" i="24" s="1"/>
  <c r="I17" i="24"/>
  <c r="K17" i="24" s="1"/>
  <c r="G17" i="24"/>
  <c r="G16" i="24"/>
  <c r="I16" i="24" s="1"/>
  <c r="K16" i="24" s="1"/>
  <c r="G15" i="24"/>
  <c r="G14" i="24"/>
  <c r="I14" i="24" s="1"/>
  <c r="K14" i="24" s="1"/>
  <c r="G13" i="24"/>
  <c r="G12" i="24"/>
  <c r="I12" i="24" s="1"/>
  <c r="K12" i="24" s="1"/>
  <c r="G11" i="24"/>
  <c r="G10" i="24"/>
  <c r="I10" i="24" s="1"/>
  <c r="K10" i="24" s="1"/>
  <c r="G9" i="24"/>
  <c r="I9" i="24" s="1"/>
  <c r="K9" i="24" s="1"/>
  <c r="G8" i="24"/>
  <c r="I8" i="24" s="1"/>
  <c r="K8" i="24" s="1"/>
  <c r="G7" i="24"/>
  <c r="G6" i="24"/>
  <c r="I6" i="24" s="1"/>
  <c r="K6" i="24" s="1"/>
  <c r="G5" i="24"/>
  <c r="M304" i="5"/>
  <c r="M301" i="5"/>
  <c r="H21" i="10" s="1"/>
  <c r="E301" i="5"/>
  <c r="G300" i="5"/>
  <c r="I300" i="5" s="1"/>
  <c r="G299" i="5"/>
  <c r="G298" i="5"/>
  <c r="I298" i="5" s="1"/>
  <c r="G297" i="5"/>
  <c r="I297" i="5" s="1"/>
  <c r="K297" i="5" s="1"/>
  <c r="G296" i="5"/>
  <c r="I296" i="5" s="1"/>
  <c r="K296" i="5" s="1"/>
  <c r="L296" i="5" s="1"/>
  <c r="G295" i="5"/>
  <c r="I294" i="5"/>
  <c r="G294" i="5"/>
  <c r="G293" i="5"/>
  <c r="I293" i="5" s="1"/>
  <c r="K293" i="5" s="1"/>
  <c r="G292" i="5"/>
  <c r="G291" i="5"/>
  <c r="G290" i="5"/>
  <c r="I290" i="5" s="1"/>
  <c r="G289" i="5"/>
  <c r="I289" i="5" s="1"/>
  <c r="K289" i="5" s="1"/>
  <c r="G288" i="5"/>
  <c r="I288" i="5" s="1"/>
  <c r="K288" i="5" s="1"/>
  <c r="L288" i="5" s="1"/>
  <c r="G287" i="5"/>
  <c r="G286" i="5"/>
  <c r="I286" i="5" s="1"/>
  <c r="G285" i="5"/>
  <c r="I285" i="5" s="1"/>
  <c r="K285" i="5" s="1"/>
  <c r="G284" i="5"/>
  <c r="I284" i="5" s="1"/>
  <c r="G283" i="5"/>
  <c r="G282" i="5"/>
  <c r="I282" i="5" s="1"/>
  <c r="G281" i="5"/>
  <c r="I281" i="5" s="1"/>
  <c r="K281" i="5" s="1"/>
  <c r="G280" i="5"/>
  <c r="I280" i="5" s="1"/>
  <c r="K280" i="5" s="1"/>
  <c r="L280" i="5" s="1"/>
  <c r="G279" i="5"/>
  <c r="G278" i="5"/>
  <c r="I278" i="5" s="1"/>
  <c r="G277" i="5"/>
  <c r="I277" i="5" s="1"/>
  <c r="K277" i="5" s="1"/>
  <c r="G276" i="5"/>
  <c r="G275" i="5"/>
  <c r="G274" i="5"/>
  <c r="I274" i="5" s="1"/>
  <c r="G273" i="5"/>
  <c r="I273" i="5" s="1"/>
  <c r="K273" i="5" s="1"/>
  <c r="G272" i="5"/>
  <c r="I272" i="5" s="1"/>
  <c r="K272" i="5" s="1"/>
  <c r="L272" i="5" s="1"/>
  <c r="G271" i="5"/>
  <c r="G270" i="5"/>
  <c r="I270" i="5" s="1"/>
  <c r="G269" i="5"/>
  <c r="I269" i="5" s="1"/>
  <c r="K269" i="5" s="1"/>
  <c r="I268" i="5"/>
  <c r="G268" i="5"/>
  <c r="G267" i="5"/>
  <c r="G266" i="5"/>
  <c r="I266" i="5" s="1"/>
  <c r="G265" i="5"/>
  <c r="I265" i="5" s="1"/>
  <c r="K265" i="5" s="1"/>
  <c r="G264" i="5"/>
  <c r="I264" i="5" s="1"/>
  <c r="K264" i="5" s="1"/>
  <c r="L264" i="5" s="1"/>
  <c r="G263" i="5"/>
  <c r="G262" i="5"/>
  <c r="I262" i="5" s="1"/>
  <c r="G261" i="5"/>
  <c r="I261" i="5" s="1"/>
  <c r="K261" i="5" s="1"/>
  <c r="G260" i="5"/>
  <c r="G259" i="5"/>
  <c r="I258" i="5"/>
  <c r="K258" i="5" s="1"/>
  <c r="L258" i="5" s="1"/>
  <c r="G258" i="5"/>
  <c r="G257" i="5"/>
  <c r="G256" i="5"/>
  <c r="I256" i="5" s="1"/>
  <c r="G255" i="5"/>
  <c r="G254" i="5"/>
  <c r="I254" i="5" s="1"/>
  <c r="G253" i="5"/>
  <c r="G252" i="5"/>
  <c r="I252" i="5" s="1"/>
  <c r="G251" i="5"/>
  <c r="G250" i="5"/>
  <c r="I250" i="5" s="1"/>
  <c r="K250" i="5" s="1"/>
  <c r="G249" i="5"/>
  <c r="G248" i="5"/>
  <c r="I248" i="5" s="1"/>
  <c r="G247" i="5"/>
  <c r="G246" i="5"/>
  <c r="I246" i="5" s="1"/>
  <c r="G245" i="5"/>
  <c r="G244" i="5"/>
  <c r="I244" i="5" s="1"/>
  <c r="G243" i="5"/>
  <c r="G242" i="5"/>
  <c r="I242" i="5" s="1"/>
  <c r="K242" i="5" s="1"/>
  <c r="G241" i="5"/>
  <c r="G240" i="5"/>
  <c r="I240" i="5" s="1"/>
  <c r="G239" i="5"/>
  <c r="G238" i="5"/>
  <c r="I238" i="5" s="1"/>
  <c r="G237" i="5"/>
  <c r="G236" i="5"/>
  <c r="I236" i="5" s="1"/>
  <c r="G235" i="5"/>
  <c r="G234" i="5"/>
  <c r="I234" i="5" s="1"/>
  <c r="K234" i="5" s="1"/>
  <c r="G233" i="5"/>
  <c r="I232" i="5"/>
  <c r="G232" i="5"/>
  <c r="G231" i="5"/>
  <c r="G230" i="5"/>
  <c r="I230" i="5" s="1"/>
  <c r="G229" i="5"/>
  <c r="G228" i="5"/>
  <c r="I228" i="5" s="1"/>
  <c r="G227" i="5"/>
  <c r="I227" i="5" s="1"/>
  <c r="K227" i="5" s="1"/>
  <c r="L227" i="5" s="1"/>
  <c r="I226" i="5"/>
  <c r="K226" i="5" s="1"/>
  <c r="G226" i="5"/>
  <c r="G225" i="5"/>
  <c r="G224" i="5"/>
  <c r="I224" i="5" s="1"/>
  <c r="G223" i="5"/>
  <c r="I223" i="5" s="1"/>
  <c r="K223" i="5" s="1"/>
  <c r="G222" i="5"/>
  <c r="I222" i="5" s="1"/>
  <c r="K222" i="5" s="1"/>
  <c r="G221" i="5"/>
  <c r="G220" i="5"/>
  <c r="I220" i="5" s="1"/>
  <c r="G219" i="5"/>
  <c r="I219" i="5" s="1"/>
  <c r="K219" i="5" s="1"/>
  <c r="L219" i="5" s="1"/>
  <c r="G218" i="5"/>
  <c r="G217" i="5"/>
  <c r="I217" i="5" s="1"/>
  <c r="G216" i="5"/>
  <c r="I216" i="5" s="1"/>
  <c r="K216" i="5" s="1"/>
  <c r="G215" i="5"/>
  <c r="I215" i="5" s="1"/>
  <c r="K215" i="5" s="1"/>
  <c r="G214" i="5"/>
  <c r="I214" i="5" s="1"/>
  <c r="K214" i="5" s="1"/>
  <c r="G213" i="5"/>
  <c r="I213" i="5" s="1"/>
  <c r="G212" i="5"/>
  <c r="I212" i="5" s="1"/>
  <c r="K212" i="5" s="1"/>
  <c r="I211" i="5"/>
  <c r="K211" i="5" s="1"/>
  <c r="G211" i="5"/>
  <c r="G210" i="5"/>
  <c r="I210" i="5" s="1"/>
  <c r="K210" i="5" s="1"/>
  <c r="I209" i="5"/>
  <c r="G209" i="5"/>
  <c r="G208" i="5"/>
  <c r="I208" i="5" s="1"/>
  <c r="K208" i="5" s="1"/>
  <c r="G207" i="5"/>
  <c r="I207" i="5" s="1"/>
  <c r="K207" i="5" s="1"/>
  <c r="G206" i="5"/>
  <c r="I206" i="5" s="1"/>
  <c r="K206" i="5" s="1"/>
  <c r="G205" i="5"/>
  <c r="I205" i="5" s="1"/>
  <c r="G204" i="5"/>
  <c r="I204" i="5" s="1"/>
  <c r="K204" i="5" s="1"/>
  <c r="G203" i="5"/>
  <c r="I203" i="5" s="1"/>
  <c r="K203" i="5" s="1"/>
  <c r="G202" i="5"/>
  <c r="I202" i="5" s="1"/>
  <c r="K202" i="5" s="1"/>
  <c r="G201" i="5"/>
  <c r="I201" i="5" s="1"/>
  <c r="G200" i="5"/>
  <c r="I200" i="5" s="1"/>
  <c r="K200" i="5" s="1"/>
  <c r="G199" i="5"/>
  <c r="I199" i="5" s="1"/>
  <c r="K199" i="5" s="1"/>
  <c r="G198" i="5"/>
  <c r="I198" i="5" s="1"/>
  <c r="K198" i="5" s="1"/>
  <c r="G197" i="5"/>
  <c r="I197" i="5" s="1"/>
  <c r="G196" i="5"/>
  <c r="I196" i="5" s="1"/>
  <c r="K196" i="5" s="1"/>
  <c r="I195" i="5"/>
  <c r="K195" i="5" s="1"/>
  <c r="G195" i="5"/>
  <c r="G194" i="5"/>
  <c r="I194" i="5" s="1"/>
  <c r="K194" i="5" s="1"/>
  <c r="I193" i="5"/>
  <c r="G193" i="5"/>
  <c r="G192" i="5"/>
  <c r="I192" i="5" s="1"/>
  <c r="K192" i="5" s="1"/>
  <c r="G191" i="5"/>
  <c r="I191" i="5" s="1"/>
  <c r="K191" i="5" s="1"/>
  <c r="G190" i="5"/>
  <c r="I190" i="5" s="1"/>
  <c r="K190" i="5" s="1"/>
  <c r="G189" i="5"/>
  <c r="I189" i="5" s="1"/>
  <c r="G188" i="5"/>
  <c r="I188" i="5" s="1"/>
  <c r="K188" i="5" s="1"/>
  <c r="G187" i="5"/>
  <c r="I187" i="5" s="1"/>
  <c r="K187" i="5" s="1"/>
  <c r="G186" i="5"/>
  <c r="I186" i="5" s="1"/>
  <c r="K186" i="5" s="1"/>
  <c r="G185" i="5"/>
  <c r="I185" i="5" s="1"/>
  <c r="G184" i="5"/>
  <c r="I184" i="5" s="1"/>
  <c r="K184" i="5" s="1"/>
  <c r="G183" i="5"/>
  <c r="I183" i="5" s="1"/>
  <c r="K183" i="5" s="1"/>
  <c r="G182" i="5"/>
  <c r="I182" i="5" s="1"/>
  <c r="K182" i="5" s="1"/>
  <c r="G181" i="5"/>
  <c r="I181" i="5" s="1"/>
  <c r="G180" i="5"/>
  <c r="I180" i="5" s="1"/>
  <c r="K180" i="5" s="1"/>
  <c r="I179" i="5"/>
  <c r="K179" i="5" s="1"/>
  <c r="G179" i="5"/>
  <c r="G178" i="5"/>
  <c r="I178" i="5" s="1"/>
  <c r="K178" i="5" s="1"/>
  <c r="I177" i="5"/>
  <c r="G177" i="5"/>
  <c r="G176" i="5"/>
  <c r="I176" i="5" s="1"/>
  <c r="K176" i="5" s="1"/>
  <c r="G175" i="5"/>
  <c r="I175" i="5" s="1"/>
  <c r="K175" i="5" s="1"/>
  <c r="G174" i="5"/>
  <c r="I174" i="5" s="1"/>
  <c r="K174" i="5" s="1"/>
  <c r="G173" i="5"/>
  <c r="I173" i="5" s="1"/>
  <c r="G172" i="5"/>
  <c r="I172" i="5" s="1"/>
  <c r="K172" i="5" s="1"/>
  <c r="G171" i="5"/>
  <c r="I171" i="5" s="1"/>
  <c r="K171" i="5" s="1"/>
  <c r="G170" i="5"/>
  <c r="I170" i="5" s="1"/>
  <c r="K170" i="5" s="1"/>
  <c r="G169" i="5"/>
  <c r="I169" i="5" s="1"/>
  <c r="G168" i="5"/>
  <c r="I168" i="5" s="1"/>
  <c r="K168" i="5" s="1"/>
  <c r="G167" i="5"/>
  <c r="I167" i="5" s="1"/>
  <c r="K167" i="5" s="1"/>
  <c r="G166" i="5"/>
  <c r="I166" i="5" s="1"/>
  <c r="K166" i="5" s="1"/>
  <c r="G165" i="5"/>
  <c r="I165" i="5" s="1"/>
  <c r="G164" i="5"/>
  <c r="I164" i="5" s="1"/>
  <c r="K164" i="5" s="1"/>
  <c r="I163" i="5"/>
  <c r="K163" i="5" s="1"/>
  <c r="G163" i="5"/>
  <c r="G162" i="5"/>
  <c r="G161" i="5"/>
  <c r="I161" i="5" s="1"/>
  <c r="G160" i="5"/>
  <c r="G159" i="5"/>
  <c r="I159" i="5" s="1"/>
  <c r="K159" i="5" s="1"/>
  <c r="G158" i="5"/>
  <c r="G157" i="5"/>
  <c r="I157" i="5" s="1"/>
  <c r="G156" i="5"/>
  <c r="G155" i="5"/>
  <c r="I155" i="5" s="1"/>
  <c r="K155" i="5" s="1"/>
  <c r="G154" i="5"/>
  <c r="G153" i="5"/>
  <c r="I153" i="5" s="1"/>
  <c r="G152" i="5"/>
  <c r="G151" i="5"/>
  <c r="I151" i="5" s="1"/>
  <c r="K151" i="5" s="1"/>
  <c r="G150" i="5"/>
  <c r="G149" i="5"/>
  <c r="I149" i="5" s="1"/>
  <c r="G148" i="5"/>
  <c r="G147" i="5"/>
  <c r="I147" i="5" s="1"/>
  <c r="K147" i="5" s="1"/>
  <c r="G146" i="5"/>
  <c r="I146" i="5" s="1"/>
  <c r="K146" i="5" s="1"/>
  <c r="G145" i="5"/>
  <c r="I145" i="5" s="1"/>
  <c r="G144" i="5"/>
  <c r="G143" i="5"/>
  <c r="I143" i="5" s="1"/>
  <c r="K143" i="5" s="1"/>
  <c r="G142" i="5"/>
  <c r="I142" i="5" s="1"/>
  <c r="K142" i="5" s="1"/>
  <c r="G141" i="5"/>
  <c r="I141" i="5" s="1"/>
  <c r="K141" i="5" s="1"/>
  <c r="G140" i="5"/>
  <c r="G139" i="5"/>
  <c r="I139" i="5" s="1"/>
  <c r="K139" i="5" s="1"/>
  <c r="G138" i="5"/>
  <c r="I138" i="5" s="1"/>
  <c r="K138" i="5" s="1"/>
  <c r="G137" i="5"/>
  <c r="G136" i="5"/>
  <c r="G135" i="5"/>
  <c r="I135" i="5" s="1"/>
  <c r="K135" i="5" s="1"/>
  <c r="G134" i="5"/>
  <c r="I134" i="5" s="1"/>
  <c r="K134" i="5" s="1"/>
  <c r="G133" i="5"/>
  <c r="G132" i="5"/>
  <c r="G131" i="5"/>
  <c r="I131" i="5" s="1"/>
  <c r="K131" i="5" s="1"/>
  <c r="G130" i="5"/>
  <c r="I130" i="5" s="1"/>
  <c r="K130" i="5" s="1"/>
  <c r="G129" i="5"/>
  <c r="I129" i="5" s="1"/>
  <c r="G128" i="5"/>
  <c r="I127" i="5"/>
  <c r="K127" i="5" s="1"/>
  <c r="G127" i="5"/>
  <c r="G126" i="5"/>
  <c r="I126" i="5" s="1"/>
  <c r="K126" i="5" s="1"/>
  <c r="G125" i="5"/>
  <c r="I125" i="5" s="1"/>
  <c r="K125" i="5" s="1"/>
  <c r="G124" i="5"/>
  <c r="G123" i="5"/>
  <c r="I123" i="5" s="1"/>
  <c r="K123" i="5" s="1"/>
  <c r="G122" i="5"/>
  <c r="I122" i="5" s="1"/>
  <c r="K122" i="5" s="1"/>
  <c r="G121" i="5"/>
  <c r="G120" i="5"/>
  <c r="G119" i="5"/>
  <c r="I119" i="5" s="1"/>
  <c r="K119" i="5" s="1"/>
  <c r="G118" i="5"/>
  <c r="I118" i="5" s="1"/>
  <c r="K118" i="5" s="1"/>
  <c r="G117" i="5"/>
  <c r="G116" i="5"/>
  <c r="G115" i="5"/>
  <c r="I115" i="5" s="1"/>
  <c r="K115" i="5" s="1"/>
  <c r="G114" i="5"/>
  <c r="I114" i="5" s="1"/>
  <c r="K114" i="5" s="1"/>
  <c r="G113" i="5"/>
  <c r="I113" i="5" s="1"/>
  <c r="G112" i="5"/>
  <c r="I111" i="5"/>
  <c r="K111" i="5" s="1"/>
  <c r="G111" i="5"/>
  <c r="G110" i="5"/>
  <c r="I110" i="5" s="1"/>
  <c r="K110" i="5" s="1"/>
  <c r="G109" i="5"/>
  <c r="I109" i="5" s="1"/>
  <c r="K109" i="5" s="1"/>
  <c r="G108" i="5"/>
  <c r="G107" i="5"/>
  <c r="I107" i="5" s="1"/>
  <c r="K107" i="5" s="1"/>
  <c r="G106" i="5"/>
  <c r="I106" i="5" s="1"/>
  <c r="K106" i="5" s="1"/>
  <c r="G105" i="5"/>
  <c r="G104" i="5"/>
  <c r="G103" i="5"/>
  <c r="I103" i="5" s="1"/>
  <c r="K103" i="5" s="1"/>
  <c r="G102" i="5"/>
  <c r="I102" i="5" s="1"/>
  <c r="K102" i="5" s="1"/>
  <c r="G101" i="5"/>
  <c r="G100" i="5"/>
  <c r="G99" i="5"/>
  <c r="I99" i="5" s="1"/>
  <c r="K99" i="5" s="1"/>
  <c r="G98" i="5"/>
  <c r="I98" i="5" s="1"/>
  <c r="K98" i="5" s="1"/>
  <c r="G97" i="5"/>
  <c r="I97" i="5" s="1"/>
  <c r="G96" i="5"/>
  <c r="I95" i="5"/>
  <c r="K95" i="5" s="1"/>
  <c r="G95" i="5"/>
  <c r="G94" i="5"/>
  <c r="I94" i="5" s="1"/>
  <c r="K94" i="5" s="1"/>
  <c r="G93" i="5"/>
  <c r="I93" i="5" s="1"/>
  <c r="K93" i="5" s="1"/>
  <c r="G92" i="5"/>
  <c r="G91" i="5"/>
  <c r="I91" i="5" s="1"/>
  <c r="K91" i="5" s="1"/>
  <c r="G90" i="5"/>
  <c r="I90" i="5" s="1"/>
  <c r="K90" i="5" s="1"/>
  <c r="G89" i="5"/>
  <c r="G88" i="5"/>
  <c r="G87" i="5"/>
  <c r="I87" i="5" s="1"/>
  <c r="K87" i="5" s="1"/>
  <c r="G86" i="5"/>
  <c r="I86" i="5" s="1"/>
  <c r="K86" i="5" s="1"/>
  <c r="G85" i="5"/>
  <c r="G84" i="5"/>
  <c r="G83" i="5"/>
  <c r="I83" i="5" s="1"/>
  <c r="K83" i="5" s="1"/>
  <c r="G82" i="5"/>
  <c r="I82" i="5" s="1"/>
  <c r="K82" i="5" s="1"/>
  <c r="G81" i="5"/>
  <c r="I81" i="5" s="1"/>
  <c r="G80" i="5"/>
  <c r="I80" i="5" s="1"/>
  <c r="K80" i="5" s="1"/>
  <c r="G79" i="5"/>
  <c r="I79" i="5" s="1"/>
  <c r="K79" i="5" s="1"/>
  <c r="G78" i="5"/>
  <c r="I78" i="5" s="1"/>
  <c r="K78" i="5" s="1"/>
  <c r="G77" i="5"/>
  <c r="I77" i="5" s="1"/>
  <c r="G76" i="5"/>
  <c r="I76" i="5" s="1"/>
  <c r="K76" i="5" s="1"/>
  <c r="G75" i="5"/>
  <c r="I75" i="5" s="1"/>
  <c r="G74" i="5"/>
  <c r="I74" i="5" s="1"/>
  <c r="K74" i="5" s="1"/>
  <c r="G73" i="5"/>
  <c r="I73" i="5" s="1"/>
  <c r="G72" i="5"/>
  <c r="I72" i="5" s="1"/>
  <c r="K72" i="5" s="1"/>
  <c r="G71" i="5"/>
  <c r="I71" i="5" s="1"/>
  <c r="K71" i="5" s="1"/>
  <c r="G70" i="5"/>
  <c r="I70" i="5" s="1"/>
  <c r="K70" i="5" s="1"/>
  <c r="G69" i="5"/>
  <c r="I69" i="5" s="1"/>
  <c r="G68" i="5"/>
  <c r="I68" i="5" s="1"/>
  <c r="K68" i="5" s="1"/>
  <c r="G67" i="5"/>
  <c r="I67" i="5" s="1"/>
  <c r="G66" i="5"/>
  <c r="I66" i="5" s="1"/>
  <c r="K66" i="5" s="1"/>
  <c r="G65" i="5"/>
  <c r="I65" i="5" s="1"/>
  <c r="G64" i="5"/>
  <c r="I64" i="5" s="1"/>
  <c r="K64" i="5" s="1"/>
  <c r="I63" i="5"/>
  <c r="K63" i="5" s="1"/>
  <c r="G63" i="5"/>
  <c r="G62" i="5"/>
  <c r="I62" i="5" s="1"/>
  <c r="K62" i="5" s="1"/>
  <c r="G61" i="5"/>
  <c r="I61" i="5" s="1"/>
  <c r="G60" i="5"/>
  <c r="I60" i="5" s="1"/>
  <c r="K60" i="5" s="1"/>
  <c r="G59" i="5"/>
  <c r="I59" i="5" s="1"/>
  <c r="G58" i="5"/>
  <c r="I58" i="5" s="1"/>
  <c r="K58" i="5" s="1"/>
  <c r="G57" i="5"/>
  <c r="I57" i="5" s="1"/>
  <c r="G56" i="5"/>
  <c r="I56" i="5" s="1"/>
  <c r="K56" i="5" s="1"/>
  <c r="G55" i="5"/>
  <c r="I55" i="5" s="1"/>
  <c r="K55" i="5" s="1"/>
  <c r="G54" i="5"/>
  <c r="I54" i="5" s="1"/>
  <c r="K54" i="5" s="1"/>
  <c r="G53" i="5"/>
  <c r="I53" i="5" s="1"/>
  <c r="G52" i="5"/>
  <c r="I52" i="5" s="1"/>
  <c r="K52" i="5" s="1"/>
  <c r="G51" i="5"/>
  <c r="I51" i="5" s="1"/>
  <c r="G50" i="5"/>
  <c r="I50" i="5" s="1"/>
  <c r="K50" i="5" s="1"/>
  <c r="G49" i="5"/>
  <c r="I49" i="5" s="1"/>
  <c r="G48" i="5"/>
  <c r="I48" i="5" s="1"/>
  <c r="K48" i="5" s="1"/>
  <c r="G47" i="5"/>
  <c r="I47" i="5" s="1"/>
  <c r="K47" i="5" s="1"/>
  <c r="G46" i="5"/>
  <c r="I46" i="5" s="1"/>
  <c r="K46" i="5" s="1"/>
  <c r="G45" i="5"/>
  <c r="I45" i="5" s="1"/>
  <c r="G44" i="5"/>
  <c r="I44" i="5" s="1"/>
  <c r="K44" i="5" s="1"/>
  <c r="G43" i="5"/>
  <c r="I43" i="5" s="1"/>
  <c r="G42" i="5"/>
  <c r="I42" i="5" s="1"/>
  <c r="K42" i="5" s="1"/>
  <c r="G41" i="5"/>
  <c r="I41" i="5" s="1"/>
  <c r="G40" i="5"/>
  <c r="I40" i="5" s="1"/>
  <c r="K40" i="5" s="1"/>
  <c r="G39" i="5"/>
  <c r="I39" i="5" s="1"/>
  <c r="K39" i="5" s="1"/>
  <c r="G38" i="5"/>
  <c r="I38" i="5" s="1"/>
  <c r="K38" i="5" s="1"/>
  <c r="G37" i="5"/>
  <c r="I37" i="5" s="1"/>
  <c r="G36" i="5"/>
  <c r="I36" i="5" s="1"/>
  <c r="K36" i="5" s="1"/>
  <c r="G35" i="5"/>
  <c r="I35" i="5" s="1"/>
  <c r="G34" i="5"/>
  <c r="I34" i="5" s="1"/>
  <c r="K34" i="5" s="1"/>
  <c r="G33" i="5"/>
  <c r="I33" i="5" s="1"/>
  <c r="G32" i="5"/>
  <c r="I32" i="5" s="1"/>
  <c r="K32" i="5" s="1"/>
  <c r="I31" i="5"/>
  <c r="K31" i="5" s="1"/>
  <c r="G31" i="5"/>
  <c r="G30" i="5"/>
  <c r="I30" i="5" s="1"/>
  <c r="K30" i="5" s="1"/>
  <c r="G29" i="5"/>
  <c r="I29" i="5" s="1"/>
  <c r="L28" i="5"/>
  <c r="G28" i="5"/>
  <c r="I28" i="5" s="1"/>
  <c r="K28" i="5" s="1"/>
  <c r="G27" i="5"/>
  <c r="G26" i="5"/>
  <c r="I26" i="5" s="1"/>
  <c r="K26" i="5" s="1"/>
  <c r="G25" i="5"/>
  <c r="I25" i="5" s="1"/>
  <c r="G24" i="5"/>
  <c r="I24" i="5" s="1"/>
  <c r="K24" i="5" s="1"/>
  <c r="G23" i="5"/>
  <c r="G22" i="5"/>
  <c r="I22" i="5" s="1"/>
  <c r="K22" i="5" s="1"/>
  <c r="G21" i="5"/>
  <c r="I21" i="5" s="1"/>
  <c r="G20" i="5"/>
  <c r="I20" i="5" s="1"/>
  <c r="K20" i="5" s="1"/>
  <c r="G19" i="5"/>
  <c r="I19" i="5" s="1"/>
  <c r="G18" i="5"/>
  <c r="I18" i="5" s="1"/>
  <c r="K18" i="5" s="1"/>
  <c r="G17" i="5"/>
  <c r="I17" i="5" s="1"/>
  <c r="G16" i="5"/>
  <c r="I16" i="5" s="1"/>
  <c r="K16" i="5" s="1"/>
  <c r="G15" i="5"/>
  <c r="I15" i="5" s="1"/>
  <c r="K15" i="5" s="1"/>
  <c r="G14" i="5"/>
  <c r="I14" i="5" s="1"/>
  <c r="K14" i="5" s="1"/>
  <c r="G13" i="5"/>
  <c r="I13" i="5" s="1"/>
  <c r="K13" i="5" s="1"/>
  <c r="G12" i="5"/>
  <c r="G11" i="5"/>
  <c r="G10" i="5"/>
  <c r="G9" i="5"/>
  <c r="I9" i="5" s="1"/>
  <c r="G8" i="5"/>
  <c r="G7" i="5"/>
  <c r="I7" i="5" s="1"/>
  <c r="K7" i="5" s="1"/>
  <c r="G6" i="5"/>
  <c r="I6" i="5" s="1"/>
  <c r="K6" i="5" s="1"/>
  <c r="G5" i="5"/>
  <c r="I5" i="5" s="1"/>
  <c r="K5" i="5" s="1"/>
  <c r="M304" i="22"/>
  <c r="M301" i="22"/>
  <c r="H19" i="10" s="1"/>
  <c r="E301" i="22"/>
  <c r="G300" i="22"/>
  <c r="G299" i="22"/>
  <c r="G298" i="22"/>
  <c r="I298" i="22" s="1"/>
  <c r="K297" i="22"/>
  <c r="G297" i="22"/>
  <c r="I297" i="22" s="1"/>
  <c r="G296" i="22"/>
  <c r="I296" i="22" s="1"/>
  <c r="K296" i="22" s="1"/>
  <c r="L296" i="22" s="1"/>
  <c r="G295" i="22"/>
  <c r="G294" i="22"/>
  <c r="I294" i="22" s="1"/>
  <c r="G293" i="22"/>
  <c r="I293" i="22" s="1"/>
  <c r="K293" i="22" s="1"/>
  <c r="G292" i="22"/>
  <c r="I292" i="22" s="1"/>
  <c r="K292" i="22" s="1"/>
  <c r="L292" i="22" s="1"/>
  <c r="G291" i="22"/>
  <c r="G290" i="22"/>
  <c r="I290" i="22" s="1"/>
  <c r="G289" i="22"/>
  <c r="I289" i="22" s="1"/>
  <c r="K289" i="22" s="1"/>
  <c r="G288" i="22"/>
  <c r="I288" i="22" s="1"/>
  <c r="K288" i="22" s="1"/>
  <c r="G287" i="22"/>
  <c r="I286" i="22"/>
  <c r="G286" i="22"/>
  <c r="G285" i="22"/>
  <c r="I285" i="22" s="1"/>
  <c r="G284" i="22"/>
  <c r="I284" i="22" s="1"/>
  <c r="K284" i="22" s="1"/>
  <c r="G283" i="22"/>
  <c r="G282" i="22"/>
  <c r="I282" i="22" s="1"/>
  <c r="G281" i="22"/>
  <c r="I281" i="22" s="1"/>
  <c r="L280" i="22"/>
  <c r="G280" i="22"/>
  <c r="I280" i="22" s="1"/>
  <c r="K280" i="22" s="1"/>
  <c r="G279" i="22"/>
  <c r="G278" i="22"/>
  <c r="I278" i="22" s="1"/>
  <c r="G277" i="22"/>
  <c r="I277" i="22" s="1"/>
  <c r="G276" i="22"/>
  <c r="I276" i="22" s="1"/>
  <c r="K276" i="22" s="1"/>
  <c r="G275" i="22"/>
  <c r="G274" i="22"/>
  <c r="I274" i="22" s="1"/>
  <c r="G273" i="22"/>
  <c r="I273" i="22" s="1"/>
  <c r="G272" i="22"/>
  <c r="I272" i="22" s="1"/>
  <c r="K272" i="22" s="1"/>
  <c r="G271" i="22"/>
  <c r="G270" i="22"/>
  <c r="I270" i="22" s="1"/>
  <c r="G269" i="22"/>
  <c r="I269" i="22" s="1"/>
  <c r="K269" i="22" s="1"/>
  <c r="L268" i="22"/>
  <c r="G268" i="22"/>
  <c r="I268" i="22" s="1"/>
  <c r="K268" i="22" s="1"/>
  <c r="G267" i="22"/>
  <c r="G266" i="22"/>
  <c r="I266" i="22" s="1"/>
  <c r="G265" i="22"/>
  <c r="I265" i="22" s="1"/>
  <c r="G264" i="22"/>
  <c r="I264" i="22" s="1"/>
  <c r="K264" i="22" s="1"/>
  <c r="G263" i="22"/>
  <c r="G262" i="22"/>
  <c r="I262" i="22" s="1"/>
  <c r="G261" i="22"/>
  <c r="I261" i="22" s="1"/>
  <c r="K261" i="22" s="1"/>
  <c r="G260" i="22"/>
  <c r="I260" i="22" s="1"/>
  <c r="K260" i="22" s="1"/>
  <c r="G259" i="22"/>
  <c r="G258" i="22"/>
  <c r="I258" i="22" s="1"/>
  <c r="G257" i="22"/>
  <c r="I257" i="22" s="1"/>
  <c r="K257" i="22" s="1"/>
  <c r="G256" i="22"/>
  <c r="I256" i="22" s="1"/>
  <c r="K256" i="22" s="1"/>
  <c r="G255" i="22"/>
  <c r="G254" i="22"/>
  <c r="I254" i="22" s="1"/>
  <c r="G253" i="22"/>
  <c r="I253" i="22" s="1"/>
  <c r="K253" i="22" s="1"/>
  <c r="L252" i="22"/>
  <c r="G252" i="22"/>
  <c r="I252" i="22" s="1"/>
  <c r="K252" i="22" s="1"/>
  <c r="G251" i="22"/>
  <c r="G250" i="22"/>
  <c r="I250" i="22" s="1"/>
  <c r="G249" i="22"/>
  <c r="I249" i="22" s="1"/>
  <c r="K249" i="22" s="1"/>
  <c r="G248" i="22"/>
  <c r="I248" i="22" s="1"/>
  <c r="K248" i="22" s="1"/>
  <c r="G247" i="22"/>
  <c r="G246" i="22"/>
  <c r="I246" i="22" s="1"/>
  <c r="G245" i="22"/>
  <c r="I245" i="22" s="1"/>
  <c r="K245" i="22" s="1"/>
  <c r="L245" i="22" s="1"/>
  <c r="G244" i="22"/>
  <c r="I244" i="22" s="1"/>
  <c r="K244" i="22" s="1"/>
  <c r="G243" i="22"/>
  <c r="I243" i="22" s="1"/>
  <c r="K243" i="22" s="1"/>
  <c r="G242" i="22"/>
  <c r="I242" i="22" s="1"/>
  <c r="G241" i="22"/>
  <c r="I241" i="22" s="1"/>
  <c r="K241" i="22" s="1"/>
  <c r="L241" i="22" s="1"/>
  <c r="G240" i="22"/>
  <c r="I240" i="22" s="1"/>
  <c r="K240" i="22" s="1"/>
  <c r="G239" i="22"/>
  <c r="I239" i="22" s="1"/>
  <c r="K239" i="22" s="1"/>
  <c r="G238" i="22"/>
  <c r="I238" i="22" s="1"/>
  <c r="G237" i="22"/>
  <c r="I237" i="22" s="1"/>
  <c r="K237" i="22" s="1"/>
  <c r="G236" i="22"/>
  <c r="I236" i="22" s="1"/>
  <c r="K236" i="22" s="1"/>
  <c r="G235" i="22"/>
  <c r="I235" i="22" s="1"/>
  <c r="K235" i="22" s="1"/>
  <c r="G234" i="22"/>
  <c r="I234" i="22" s="1"/>
  <c r="G233" i="22"/>
  <c r="I233" i="22" s="1"/>
  <c r="K233" i="22" s="1"/>
  <c r="I232" i="22"/>
  <c r="K232" i="22" s="1"/>
  <c r="G232" i="22"/>
  <c r="G231" i="22"/>
  <c r="I231" i="22" s="1"/>
  <c r="K231" i="22" s="1"/>
  <c r="G230" i="22"/>
  <c r="I230" i="22" s="1"/>
  <c r="G229" i="22"/>
  <c r="I229" i="22" s="1"/>
  <c r="K229" i="22" s="1"/>
  <c r="G228" i="22"/>
  <c r="I228" i="22" s="1"/>
  <c r="K228" i="22" s="1"/>
  <c r="G227" i="22"/>
  <c r="I227" i="22" s="1"/>
  <c r="K227" i="22" s="1"/>
  <c r="G226" i="22"/>
  <c r="I226" i="22" s="1"/>
  <c r="G225" i="22"/>
  <c r="I225" i="22" s="1"/>
  <c r="K225" i="22" s="1"/>
  <c r="G224" i="22"/>
  <c r="I224" i="22" s="1"/>
  <c r="K224" i="22" s="1"/>
  <c r="G223" i="22"/>
  <c r="I223" i="22" s="1"/>
  <c r="K223" i="22" s="1"/>
  <c r="G222" i="22"/>
  <c r="I222" i="22" s="1"/>
  <c r="G221" i="22"/>
  <c r="I221" i="22" s="1"/>
  <c r="K221" i="22" s="1"/>
  <c r="G220" i="22"/>
  <c r="I220" i="22" s="1"/>
  <c r="K220" i="22" s="1"/>
  <c r="G219" i="22"/>
  <c r="I219" i="22" s="1"/>
  <c r="K219" i="22" s="1"/>
  <c r="G218" i="22"/>
  <c r="I218" i="22" s="1"/>
  <c r="K218" i="22" s="1"/>
  <c r="G217" i="22"/>
  <c r="I217" i="22" s="1"/>
  <c r="K217" i="22" s="1"/>
  <c r="G216" i="22"/>
  <c r="I216" i="22" s="1"/>
  <c r="K216" i="22" s="1"/>
  <c r="G215" i="22"/>
  <c r="G214" i="22"/>
  <c r="I214" i="22" s="1"/>
  <c r="K214" i="22" s="1"/>
  <c r="G213" i="22"/>
  <c r="I213" i="22" s="1"/>
  <c r="L212" i="22"/>
  <c r="G212" i="22"/>
  <c r="I212" i="22" s="1"/>
  <c r="K212" i="22" s="1"/>
  <c r="G211" i="22"/>
  <c r="G210" i="22"/>
  <c r="I210" i="22" s="1"/>
  <c r="K210" i="22" s="1"/>
  <c r="G209" i="22"/>
  <c r="I209" i="22" s="1"/>
  <c r="K209" i="22" s="1"/>
  <c r="G208" i="22"/>
  <c r="I208" i="22" s="1"/>
  <c r="G207" i="22"/>
  <c r="G206" i="22"/>
  <c r="G205" i="22"/>
  <c r="I205" i="22" s="1"/>
  <c r="K205" i="22" s="1"/>
  <c r="G204" i="22"/>
  <c r="I204" i="22" s="1"/>
  <c r="K204" i="22" s="1"/>
  <c r="G203" i="22"/>
  <c r="G202" i="22"/>
  <c r="I202" i="22" s="1"/>
  <c r="K202" i="22" s="1"/>
  <c r="G201" i="22"/>
  <c r="I201" i="22" s="1"/>
  <c r="K201" i="22" s="1"/>
  <c r="G200" i="22"/>
  <c r="I200" i="22" s="1"/>
  <c r="K200" i="22" s="1"/>
  <c r="G199" i="22"/>
  <c r="G198" i="22"/>
  <c r="I198" i="22" s="1"/>
  <c r="K198" i="22" s="1"/>
  <c r="G197" i="22"/>
  <c r="I197" i="22" s="1"/>
  <c r="K197" i="22" s="1"/>
  <c r="L196" i="22"/>
  <c r="G196" i="22"/>
  <c r="I196" i="22" s="1"/>
  <c r="K196" i="22" s="1"/>
  <c r="G195" i="22"/>
  <c r="G194" i="22"/>
  <c r="I194" i="22" s="1"/>
  <c r="K194" i="22" s="1"/>
  <c r="G193" i="22"/>
  <c r="I193" i="22" s="1"/>
  <c r="K193" i="22" s="1"/>
  <c r="G192" i="22"/>
  <c r="I192" i="22" s="1"/>
  <c r="K192" i="22" s="1"/>
  <c r="G191" i="22"/>
  <c r="G190" i="22"/>
  <c r="I190" i="22" s="1"/>
  <c r="K190" i="22" s="1"/>
  <c r="I189" i="22"/>
  <c r="K189" i="22" s="1"/>
  <c r="G189" i="22"/>
  <c r="G188" i="22"/>
  <c r="I188" i="22" s="1"/>
  <c r="K188" i="22" s="1"/>
  <c r="G187" i="22"/>
  <c r="G186" i="22"/>
  <c r="I186" i="22" s="1"/>
  <c r="K186" i="22" s="1"/>
  <c r="G185" i="22"/>
  <c r="I185" i="22" s="1"/>
  <c r="K185" i="22" s="1"/>
  <c r="G184" i="22"/>
  <c r="I184" i="22" s="1"/>
  <c r="K184" i="22" s="1"/>
  <c r="G183" i="22"/>
  <c r="I183" i="22" s="1"/>
  <c r="K183" i="22" s="1"/>
  <c r="G182" i="22"/>
  <c r="I182" i="22" s="1"/>
  <c r="K182" i="22" s="1"/>
  <c r="G181" i="22"/>
  <c r="I181" i="22" s="1"/>
  <c r="K181" i="22" s="1"/>
  <c r="G180" i="22"/>
  <c r="I180" i="22" s="1"/>
  <c r="K180" i="22" s="1"/>
  <c r="L180" i="22" s="1"/>
  <c r="G179" i="22"/>
  <c r="I179" i="22" s="1"/>
  <c r="G178" i="22"/>
  <c r="G177" i="22"/>
  <c r="I177" i="22" s="1"/>
  <c r="K177" i="22" s="1"/>
  <c r="G176" i="22"/>
  <c r="I176" i="22" s="1"/>
  <c r="K176" i="22" s="1"/>
  <c r="L176" i="22" s="1"/>
  <c r="G175" i="22"/>
  <c r="G174" i="22"/>
  <c r="G173" i="22"/>
  <c r="I173" i="22" s="1"/>
  <c r="K173" i="22" s="1"/>
  <c r="L173" i="22" s="1"/>
  <c r="G172" i="22"/>
  <c r="I172" i="22" s="1"/>
  <c r="K172" i="22" s="1"/>
  <c r="G171" i="22"/>
  <c r="G170" i="22"/>
  <c r="G169" i="22"/>
  <c r="I169" i="22" s="1"/>
  <c r="G168" i="22"/>
  <c r="I168" i="22" s="1"/>
  <c r="K168" i="22" s="1"/>
  <c r="G167" i="22"/>
  <c r="G166" i="22"/>
  <c r="G165" i="22"/>
  <c r="G164" i="22"/>
  <c r="I164" i="22" s="1"/>
  <c r="K164" i="22" s="1"/>
  <c r="G163" i="22"/>
  <c r="I163" i="22" s="1"/>
  <c r="G162" i="22"/>
  <c r="I162" i="22" s="1"/>
  <c r="K162" i="22" s="1"/>
  <c r="G161" i="22"/>
  <c r="G160" i="22"/>
  <c r="I160" i="22" s="1"/>
  <c r="K160" i="22" s="1"/>
  <c r="G159" i="22"/>
  <c r="I159" i="22" s="1"/>
  <c r="K159" i="22" s="1"/>
  <c r="L159" i="22" s="1"/>
  <c r="G158" i="22"/>
  <c r="I158" i="22" s="1"/>
  <c r="K158" i="22" s="1"/>
  <c r="G157" i="22"/>
  <c r="G156" i="22"/>
  <c r="I156" i="22" s="1"/>
  <c r="K156" i="22" s="1"/>
  <c r="G155" i="22"/>
  <c r="I155" i="22" s="1"/>
  <c r="G154" i="22"/>
  <c r="I154" i="22" s="1"/>
  <c r="K154" i="22" s="1"/>
  <c r="G153" i="22"/>
  <c r="G152" i="22"/>
  <c r="I152" i="22" s="1"/>
  <c r="K152" i="22" s="1"/>
  <c r="G151" i="22"/>
  <c r="I151" i="22" s="1"/>
  <c r="K151" i="22" s="1"/>
  <c r="L151" i="22" s="1"/>
  <c r="G150" i="22"/>
  <c r="I150" i="22" s="1"/>
  <c r="K150" i="22" s="1"/>
  <c r="G149" i="22"/>
  <c r="G148" i="22"/>
  <c r="I148" i="22" s="1"/>
  <c r="K148" i="22" s="1"/>
  <c r="G147" i="22"/>
  <c r="I147" i="22" s="1"/>
  <c r="K147" i="22" s="1"/>
  <c r="L147" i="22" s="1"/>
  <c r="G146" i="22"/>
  <c r="I146" i="22" s="1"/>
  <c r="K146" i="22" s="1"/>
  <c r="G145" i="22"/>
  <c r="G144" i="22"/>
  <c r="G143" i="22"/>
  <c r="I143" i="22" s="1"/>
  <c r="K143" i="22" s="1"/>
  <c r="G142" i="22"/>
  <c r="I142" i="22" s="1"/>
  <c r="K142" i="22" s="1"/>
  <c r="G141" i="22"/>
  <c r="G140" i="22"/>
  <c r="G139" i="22"/>
  <c r="I139" i="22" s="1"/>
  <c r="K139" i="22" s="1"/>
  <c r="G138" i="22"/>
  <c r="I138" i="22" s="1"/>
  <c r="K138" i="22" s="1"/>
  <c r="G137" i="22"/>
  <c r="G136" i="22"/>
  <c r="G135" i="22"/>
  <c r="I135" i="22" s="1"/>
  <c r="K135" i="22" s="1"/>
  <c r="G134" i="22"/>
  <c r="I134" i="22" s="1"/>
  <c r="K134" i="22" s="1"/>
  <c r="G133" i="22"/>
  <c r="G132" i="22"/>
  <c r="I132" i="22" s="1"/>
  <c r="K132" i="22" s="1"/>
  <c r="G131" i="22"/>
  <c r="I131" i="22" s="1"/>
  <c r="K131" i="22" s="1"/>
  <c r="G130" i="22"/>
  <c r="I130" i="22" s="1"/>
  <c r="K130" i="22" s="1"/>
  <c r="G129" i="22"/>
  <c r="G128" i="22"/>
  <c r="G127" i="22"/>
  <c r="I127" i="22" s="1"/>
  <c r="K127" i="22" s="1"/>
  <c r="G126" i="22"/>
  <c r="I126" i="22" s="1"/>
  <c r="K126" i="22" s="1"/>
  <c r="G125" i="22"/>
  <c r="G124" i="22"/>
  <c r="G123" i="22"/>
  <c r="I123" i="22" s="1"/>
  <c r="K123" i="22" s="1"/>
  <c r="G122" i="22"/>
  <c r="I122" i="22" s="1"/>
  <c r="K122" i="22" s="1"/>
  <c r="G121" i="22"/>
  <c r="G120" i="22"/>
  <c r="I120" i="22" s="1"/>
  <c r="K120" i="22" s="1"/>
  <c r="G119" i="22"/>
  <c r="I119" i="22" s="1"/>
  <c r="K119" i="22" s="1"/>
  <c r="G118" i="22"/>
  <c r="I118" i="22" s="1"/>
  <c r="K118" i="22" s="1"/>
  <c r="L118" i="22" s="1"/>
  <c r="G117" i="22"/>
  <c r="G116" i="22"/>
  <c r="I116" i="22" s="1"/>
  <c r="G115" i="22"/>
  <c r="I115" i="22" s="1"/>
  <c r="K115" i="22" s="1"/>
  <c r="G114" i="22"/>
  <c r="I114" i="22" s="1"/>
  <c r="K114" i="22" s="1"/>
  <c r="G113" i="22"/>
  <c r="G112" i="22"/>
  <c r="I112" i="22" s="1"/>
  <c r="G111" i="22"/>
  <c r="I111" i="22" s="1"/>
  <c r="K111" i="22" s="1"/>
  <c r="G110" i="22"/>
  <c r="I110" i="22" s="1"/>
  <c r="K110" i="22" s="1"/>
  <c r="L110" i="22" s="1"/>
  <c r="G109" i="22"/>
  <c r="G108" i="22"/>
  <c r="I108" i="22" s="1"/>
  <c r="G107" i="22"/>
  <c r="I107" i="22" s="1"/>
  <c r="K107" i="22" s="1"/>
  <c r="G106" i="22"/>
  <c r="I106" i="22" s="1"/>
  <c r="K106" i="22" s="1"/>
  <c r="L106" i="22" s="1"/>
  <c r="G105" i="22"/>
  <c r="G104" i="22"/>
  <c r="I104" i="22" s="1"/>
  <c r="G103" i="22"/>
  <c r="I103" i="22" s="1"/>
  <c r="K103" i="22" s="1"/>
  <c r="G102" i="22"/>
  <c r="I102" i="22" s="1"/>
  <c r="K102" i="22" s="1"/>
  <c r="L102" i="22" s="1"/>
  <c r="G101" i="22"/>
  <c r="G100" i="22"/>
  <c r="I100" i="22" s="1"/>
  <c r="K100" i="22" s="1"/>
  <c r="G99" i="22"/>
  <c r="G98" i="22"/>
  <c r="I98" i="22" s="1"/>
  <c r="G97" i="22"/>
  <c r="I97" i="22" s="1"/>
  <c r="K97" i="22" s="1"/>
  <c r="L97" i="22" s="1"/>
  <c r="G96" i="22"/>
  <c r="G95" i="22"/>
  <c r="I95" i="22" s="1"/>
  <c r="G94" i="22"/>
  <c r="I94" i="22" s="1"/>
  <c r="K94" i="22" s="1"/>
  <c r="G93" i="22"/>
  <c r="I93" i="22" s="1"/>
  <c r="K93" i="22" s="1"/>
  <c r="L93" i="22" s="1"/>
  <c r="G92" i="22"/>
  <c r="G91" i="22"/>
  <c r="I91" i="22" s="1"/>
  <c r="G90" i="22"/>
  <c r="I90" i="22" s="1"/>
  <c r="K90" i="22" s="1"/>
  <c r="G89" i="22"/>
  <c r="I89" i="22" s="1"/>
  <c r="K89" i="22" s="1"/>
  <c r="L89" i="22" s="1"/>
  <c r="G88" i="22"/>
  <c r="G87" i="22"/>
  <c r="I87" i="22" s="1"/>
  <c r="G86" i="22"/>
  <c r="I86" i="22" s="1"/>
  <c r="K86" i="22" s="1"/>
  <c r="G85" i="22"/>
  <c r="I85" i="22" s="1"/>
  <c r="K85" i="22" s="1"/>
  <c r="L85" i="22" s="1"/>
  <c r="G84" i="22"/>
  <c r="G83" i="22"/>
  <c r="I83" i="22" s="1"/>
  <c r="G82" i="22"/>
  <c r="I82" i="22" s="1"/>
  <c r="K82" i="22" s="1"/>
  <c r="G81" i="22"/>
  <c r="I81" i="22" s="1"/>
  <c r="K81" i="22" s="1"/>
  <c r="L81" i="22" s="1"/>
  <c r="G80" i="22"/>
  <c r="G79" i="22"/>
  <c r="I79" i="22" s="1"/>
  <c r="G78" i="22"/>
  <c r="I78" i="22" s="1"/>
  <c r="K78" i="22" s="1"/>
  <c r="G77" i="22"/>
  <c r="I77" i="22" s="1"/>
  <c r="K77" i="22" s="1"/>
  <c r="L77" i="22" s="1"/>
  <c r="G76" i="22"/>
  <c r="G75" i="22"/>
  <c r="I75" i="22" s="1"/>
  <c r="G74" i="22"/>
  <c r="I74" i="22" s="1"/>
  <c r="K74" i="22" s="1"/>
  <c r="G73" i="22"/>
  <c r="I73" i="22" s="1"/>
  <c r="K73" i="22" s="1"/>
  <c r="L73" i="22" s="1"/>
  <c r="G72" i="22"/>
  <c r="G71" i="22"/>
  <c r="I71" i="22" s="1"/>
  <c r="G70" i="22"/>
  <c r="I70" i="22" s="1"/>
  <c r="K70" i="22" s="1"/>
  <c r="G69" i="22"/>
  <c r="I69" i="22" s="1"/>
  <c r="K69" i="22" s="1"/>
  <c r="L69" i="22" s="1"/>
  <c r="G68" i="22"/>
  <c r="I67" i="22"/>
  <c r="G67" i="22"/>
  <c r="G66" i="22"/>
  <c r="I66" i="22" s="1"/>
  <c r="K66" i="22" s="1"/>
  <c r="G65" i="22"/>
  <c r="I65" i="22" s="1"/>
  <c r="K65" i="22" s="1"/>
  <c r="L65" i="22" s="1"/>
  <c r="G64" i="22"/>
  <c r="G63" i="22"/>
  <c r="I63" i="22" s="1"/>
  <c r="G62" i="22"/>
  <c r="I62" i="22" s="1"/>
  <c r="K62" i="22" s="1"/>
  <c r="G61" i="22"/>
  <c r="I61" i="22" s="1"/>
  <c r="K61" i="22" s="1"/>
  <c r="L61" i="22" s="1"/>
  <c r="G60" i="22"/>
  <c r="G59" i="22"/>
  <c r="I59" i="22" s="1"/>
  <c r="G58" i="22"/>
  <c r="I58" i="22" s="1"/>
  <c r="K58" i="22" s="1"/>
  <c r="G57" i="22"/>
  <c r="I57" i="22" s="1"/>
  <c r="K57" i="22" s="1"/>
  <c r="G56" i="22"/>
  <c r="G55" i="22"/>
  <c r="I55" i="22" s="1"/>
  <c r="G54" i="22"/>
  <c r="I54" i="22" s="1"/>
  <c r="K54" i="22" s="1"/>
  <c r="G53" i="22"/>
  <c r="I53" i="22" s="1"/>
  <c r="K53" i="22" s="1"/>
  <c r="G52" i="22"/>
  <c r="G51" i="22"/>
  <c r="I51" i="22" s="1"/>
  <c r="K51" i="22" s="1"/>
  <c r="G50" i="22"/>
  <c r="G49" i="22"/>
  <c r="I49" i="22" s="1"/>
  <c r="K49" i="22" s="1"/>
  <c r="G48" i="22"/>
  <c r="G47" i="22"/>
  <c r="I47" i="22" s="1"/>
  <c r="K47" i="22" s="1"/>
  <c r="G46" i="22"/>
  <c r="G45" i="22"/>
  <c r="G44" i="22"/>
  <c r="G43" i="22"/>
  <c r="I43" i="22" s="1"/>
  <c r="K43" i="22" s="1"/>
  <c r="G42" i="22"/>
  <c r="G41" i="22"/>
  <c r="G40" i="22"/>
  <c r="G39" i="22"/>
  <c r="I39" i="22" s="1"/>
  <c r="K39" i="22" s="1"/>
  <c r="G38" i="22"/>
  <c r="I38" i="22" s="1"/>
  <c r="K38" i="22" s="1"/>
  <c r="G37" i="22"/>
  <c r="G36" i="22"/>
  <c r="G35" i="22"/>
  <c r="G34" i="22"/>
  <c r="I34" i="22" s="1"/>
  <c r="K34" i="22" s="1"/>
  <c r="G33" i="22"/>
  <c r="G32" i="22"/>
  <c r="G31" i="22"/>
  <c r="I31" i="22" s="1"/>
  <c r="K31" i="22" s="1"/>
  <c r="G30" i="22"/>
  <c r="I30" i="22" s="1"/>
  <c r="K30" i="22" s="1"/>
  <c r="L30" i="22" s="1"/>
  <c r="G29" i="22"/>
  <c r="I29" i="22" s="1"/>
  <c r="G28" i="22"/>
  <c r="G27" i="22"/>
  <c r="I27" i="22" s="1"/>
  <c r="K27" i="22" s="1"/>
  <c r="G26" i="22"/>
  <c r="I26" i="22" s="1"/>
  <c r="K26" i="22" s="1"/>
  <c r="L26" i="22" s="1"/>
  <c r="G25" i="22"/>
  <c r="I25" i="22" s="1"/>
  <c r="G24" i="22"/>
  <c r="G23" i="22"/>
  <c r="G22" i="22"/>
  <c r="I22" i="22" s="1"/>
  <c r="K22" i="22" s="1"/>
  <c r="L22" i="22" s="1"/>
  <c r="G21" i="22"/>
  <c r="I21" i="22" s="1"/>
  <c r="G20" i="22"/>
  <c r="G19" i="22"/>
  <c r="I19" i="22" s="1"/>
  <c r="K19" i="22" s="1"/>
  <c r="G18" i="22"/>
  <c r="I18" i="22" s="1"/>
  <c r="K18" i="22" s="1"/>
  <c r="L18" i="22" s="1"/>
  <c r="G17" i="22"/>
  <c r="I17" i="22" s="1"/>
  <c r="G16" i="22"/>
  <c r="G15" i="22"/>
  <c r="I15" i="22" s="1"/>
  <c r="K15" i="22" s="1"/>
  <c r="G14" i="22"/>
  <c r="I14" i="22" s="1"/>
  <c r="K14" i="22" s="1"/>
  <c r="L14" i="22" s="1"/>
  <c r="G13" i="22"/>
  <c r="I13" i="22" s="1"/>
  <c r="G12" i="22"/>
  <c r="G11" i="22"/>
  <c r="I11" i="22" s="1"/>
  <c r="K11" i="22" s="1"/>
  <c r="G10" i="22"/>
  <c r="I10" i="22" s="1"/>
  <c r="K10" i="22" s="1"/>
  <c r="L10" i="22" s="1"/>
  <c r="G9" i="22"/>
  <c r="I9" i="22" s="1"/>
  <c r="G8" i="22"/>
  <c r="G7" i="22"/>
  <c r="G6" i="22"/>
  <c r="I6" i="22" s="1"/>
  <c r="K6" i="22" s="1"/>
  <c r="L6" i="22" s="1"/>
  <c r="G5" i="22"/>
  <c r="M304" i="21"/>
  <c r="M301" i="21"/>
  <c r="H16" i="10" s="1"/>
  <c r="E301" i="21"/>
  <c r="G300" i="21"/>
  <c r="I300" i="21" s="1"/>
  <c r="K300" i="21" s="1"/>
  <c r="G299" i="21"/>
  <c r="G298" i="21"/>
  <c r="I298" i="21" s="1"/>
  <c r="G297" i="21"/>
  <c r="I297" i="21" s="1"/>
  <c r="K297" i="21" s="1"/>
  <c r="G296" i="21"/>
  <c r="I296" i="21" s="1"/>
  <c r="K296" i="21" s="1"/>
  <c r="L296" i="21" s="1"/>
  <c r="G295" i="21"/>
  <c r="G294" i="21"/>
  <c r="I294" i="21" s="1"/>
  <c r="G293" i="21"/>
  <c r="I293" i="21" s="1"/>
  <c r="K293" i="21" s="1"/>
  <c r="G292" i="21"/>
  <c r="G291" i="21"/>
  <c r="G290" i="21"/>
  <c r="I290" i="21" s="1"/>
  <c r="G289" i="21"/>
  <c r="I289" i="21" s="1"/>
  <c r="K289" i="21" s="1"/>
  <c r="G288" i="21"/>
  <c r="I288" i="21" s="1"/>
  <c r="K288" i="21" s="1"/>
  <c r="L288" i="21" s="1"/>
  <c r="G287" i="21"/>
  <c r="G286" i="21"/>
  <c r="I286" i="21" s="1"/>
  <c r="G285" i="21"/>
  <c r="I285" i="21" s="1"/>
  <c r="K285" i="21" s="1"/>
  <c r="G284" i="21"/>
  <c r="G283" i="21"/>
  <c r="G282" i="21"/>
  <c r="I282" i="21" s="1"/>
  <c r="G281" i="21"/>
  <c r="I281" i="21" s="1"/>
  <c r="K281" i="21" s="1"/>
  <c r="G280" i="21"/>
  <c r="I280" i="21" s="1"/>
  <c r="K280" i="21" s="1"/>
  <c r="L280" i="21" s="1"/>
  <c r="G279" i="21"/>
  <c r="I278" i="21"/>
  <c r="G278" i="21"/>
  <c r="G277" i="21"/>
  <c r="I277" i="21" s="1"/>
  <c r="K277" i="21" s="1"/>
  <c r="G276" i="21"/>
  <c r="G275" i="21"/>
  <c r="G274" i="21"/>
  <c r="I274" i="21" s="1"/>
  <c r="G273" i="21"/>
  <c r="G272" i="21"/>
  <c r="I272" i="21" s="1"/>
  <c r="K272" i="21" s="1"/>
  <c r="G271" i="21"/>
  <c r="G270" i="21"/>
  <c r="I270" i="21" s="1"/>
  <c r="K270" i="21" s="1"/>
  <c r="G269" i="21"/>
  <c r="G268" i="21"/>
  <c r="I268" i="21" s="1"/>
  <c r="K268" i="21" s="1"/>
  <c r="G267" i="21"/>
  <c r="G266" i="21"/>
  <c r="I266" i="21" s="1"/>
  <c r="K266" i="21" s="1"/>
  <c r="G265" i="21"/>
  <c r="G264" i="21"/>
  <c r="I264" i="21" s="1"/>
  <c r="K264" i="21" s="1"/>
  <c r="G263" i="21"/>
  <c r="G262" i="21"/>
  <c r="I262" i="21" s="1"/>
  <c r="K262" i="21" s="1"/>
  <c r="G261" i="21"/>
  <c r="G260" i="21"/>
  <c r="I260" i="21" s="1"/>
  <c r="K260" i="21" s="1"/>
  <c r="G259" i="21"/>
  <c r="G258" i="21"/>
  <c r="I258" i="21" s="1"/>
  <c r="K258" i="21" s="1"/>
  <c r="G257" i="21"/>
  <c r="G256" i="21"/>
  <c r="I256" i="21" s="1"/>
  <c r="K256" i="21" s="1"/>
  <c r="G255" i="21"/>
  <c r="G254" i="21"/>
  <c r="I254" i="21" s="1"/>
  <c r="K254" i="21" s="1"/>
  <c r="L254" i="21" s="1"/>
  <c r="G253" i="21"/>
  <c r="G252" i="21"/>
  <c r="I252" i="21" s="1"/>
  <c r="K252" i="21" s="1"/>
  <c r="G251" i="21"/>
  <c r="G250" i="21"/>
  <c r="I250" i="21" s="1"/>
  <c r="K250" i="21" s="1"/>
  <c r="G249" i="21"/>
  <c r="G248" i="21"/>
  <c r="I248" i="21" s="1"/>
  <c r="G247" i="21"/>
  <c r="I247" i="21" s="1"/>
  <c r="K247" i="21" s="1"/>
  <c r="G246" i="21"/>
  <c r="G245" i="21"/>
  <c r="G244" i="21"/>
  <c r="I244" i="21" s="1"/>
  <c r="K244" i="21" s="1"/>
  <c r="G243" i="21"/>
  <c r="I243" i="21" s="1"/>
  <c r="K243" i="21" s="1"/>
  <c r="G242" i="21"/>
  <c r="G241" i="21"/>
  <c r="G240" i="21"/>
  <c r="I240" i="21" s="1"/>
  <c r="K240" i="21" s="1"/>
  <c r="G239" i="21"/>
  <c r="G238" i="21"/>
  <c r="I238" i="21" s="1"/>
  <c r="K238" i="21" s="1"/>
  <c r="G237" i="21"/>
  <c r="G236" i="21"/>
  <c r="I236" i="21" s="1"/>
  <c r="K236" i="21" s="1"/>
  <c r="G235" i="21"/>
  <c r="G234" i="21"/>
  <c r="I234" i="21" s="1"/>
  <c r="K234" i="21" s="1"/>
  <c r="G233" i="21"/>
  <c r="G232" i="21"/>
  <c r="I232" i="21" s="1"/>
  <c r="G231" i="21"/>
  <c r="I231" i="21" s="1"/>
  <c r="K231" i="21" s="1"/>
  <c r="G230" i="21"/>
  <c r="G229" i="21"/>
  <c r="G228" i="21"/>
  <c r="I228" i="21" s="1"/>
  <c r="K228" i="21" s="1"/>
  <c r="G227" i="21"/>
  <c r="I227" i="21" s="1"/>
  <c r="K227" i="21" s="1"/>
  <c r="G226" i="21"/>
  <c r="G225" i="21"/>
  <c r="I224" i="21"/>
  <c r="K224" i="21" s="1"/>
  <c r="G224" i="21"/>
  <c r="G223" i="21"/>
  <c r="G222" i="21"/>
  <c r="I222" i="21" s="1"/>
  <c r="K222" i="21" s="1"/>
  <c r="G221" i="21"/>
  <c r="G220" i="21"/>
  <c r="I220" i="21" s="1"/>
  <c r="K220" i="21" s="1"/>
  <c r="G219" i="21"/>
  <c r="I219" i="21" s="1"/>
  <c r="K219" i="21" s="1"/>
  <c r="G218" i="21"/>
  <c r="G217" i="21"/>
  <c r="I217" i="21" s="1"/>
  <c r="K217" i="21" s="1"/>
  <c r="L217" i="21" s="1"/>
  <c r="G216" i="21"/>
  <c r="G215" i="21"/>
  <c r="G214" i="21"/>
  <c r="G213" i="21"/>
  <c r="I213" i="21" s="1"/>
  <c r="K213" i="21" s="1"/>
  <c r="L213" i="21" s="1"/>
  <c r="G212" i="21"/>
  <c r="G211" i="21"/>
  <c r="G210" i="21"/>
  <c r="G209" i="21"/>
  <c r="I209" i="21" s="1"/>
  <c r="K209" i="21" s="1"/>
  <c r="L209" i="21" s="1"/>
  <c r="G208" i="21"/>
  <c r="G207" i="21"/>
  <c r="G206" i="21"/>
  <c r="G205" i="21"/>
  <c r="I205" i="21" s="1"/>
  <c r="K205" i="21" s="1"/>
  <c r="L205" i="21" s="1"/>
  <c r="G204" i="21"/>
  <c r="G203" i="21"/>
  <c r="G202" i="21"/>
  <c r="G201" i="21"/>
  <c r="I201" i="21" s="1"/>
  <c r="K201" i="21" s="1"/>
  <c r="L201" i="21" s="1"/>
  <c r="G200" i="21"/>
  <c r="G199" i="21"/>
  <c r="G198" i="21"/>
  <c r="G197" i="21"/>
  <c r="I197" i="21" s="1"/>
  <c r="K197" i="21" s="1"/>
  <c r="L197" i="21" s="1"/>
  <c r="G196" i="21"/>
  <c r="G195" i="21"/>
  <c r="I195" i="21" s="1"/>
  <c r="K195" i="21" s="1"/>
  <c r="G194" i="21"/>
  <c r="G193" i="21"/>
  <c r="I193" i="21" s="1"/>
  <c r="K193" i="21" s="1"/>
  <c r="L193" i="21" s="1"/>
  <c r="G192" i="21"/>
  <c r="G191" i="21"/>
  <c r="G190" i="21"/>
  <c r="G189" i="21"/>
  <c r="I189" i="21" s="1"/>
  <c r="K189" i="21" s="1"/>
  <c r="L189" i="21" s="1"/>
  <c r="G188" i="21"/>
  <c r="I188" i="21" s="1"/>
  <c r="K188" i="21" s="1"/>
  <c r="G187" i="21"/>
  <c r="G186" i="21"/>
  <c r="G185" i="21"/>
  <c r="I185" i="21" s="1"/>
  <c r="K185" i="21" s="1"/>
  <c r="L185" i="21" s="1"/>
  <c r="G184" i="21"/>
  <c r="G183" i="21"/>
  <c r="G182" i="21"/>
  <c r="G181" i="21"/>
  <c r="I181" i="21" s="1"/>
  <c r="K181" i="21" s="1"/>
  <c r="L181" i="21" s="1"/>
  <c r="G180" i="21"/>
  <c r="I180" i="21" s="1"/>
  <c r="K180" i="21" s="1"/>
  <c r="G179" i="21"/>
  <c r="G178" i="21"/>
  <c r="G177" i="21"/>
  <c r="I177" i="21" s="1"/>
  <c r="K177" i="21" s="1"/>
  <c r="L177" i="21" s="1"/>
  <c r="G176" i="21"/>
  <c r="I176" i="21" s="1"/>
  <c r="K176" i="21" s="1"/>
  <c r="G175" i="21"/>
  <c r="G174" i="21"/>
  <c r="I173" i="21"/>
  <c r="K173" i="21" s="1"/>
  <c r="L173" i="21" s="1"/>
  <c r="G173" i="21"/>
  <c r="G172" i="21"/>
  <c r="I172" i="21" s="1"/>
  <c r="K172" i="21" s="1"/>
  <c r="G171" i="21"/>
  <c r="I171" i="21" s="1"/>
  <c r="K171" i="21" s="1"/>
  <c r="G170" i="21"/>
  <c r="I169" i="21"/>
  <c r="K169" i="21" s="1"/>
  <c r="L169" i="21" s="1"/>
  <c r="G169" i="21"/>
  <c r="G168" i="21"/>
  <c r="G167" i="21"/>
  <c r="I167" i="21" s="1"/>
  <c r="K167" i="21" s="1"/>
  <c r="G166" i="21"/>
  <c r="G165" i="21"/>
  <c r="I165" i="21" s="1"/>
  <c r="K165" i="21" s="1"/>
  <c r="L165" i="21" s="1"/>
  <c r="G164" i="21"/>
  <c r="G163" i="21"/>
  <c r="I163" i="21" s="1"/>
  <c r="K163" i="21" s="1"/>
  <c r="G162" i="21"/>
  <c r="G161" i="21"/>
  <c r="I161" i="21" s="1"/>
  <c r="K161" i="21" s="1"/>
  <c r="L161" i="21" s="1"/>
  <c r="G160" i="21"/>
  <c r="G159" i="21"/>
  <c r="G158" i="21"/>
  <c r="G157" i="21"/>
  <c r="I157" i="21" s="1"/>
  <c r="K157" i="21" s="1"/>
  <c r="L157" i="21" s="1"/>
  <c r="G156" i="21"/>
  <c r="I156" i="21" s="1"/>
  <c r="K156" i="21" s="1"/>
  <c r="G155" i="21"/>
  <c r="G154" i="21"/>
  <c r="G153" i="21"/>
  <c r="I153" i="21" s="1"/>
  <c r="K153" i="21" s="1"/>
  <c r="L153" i="21" s="1"/>
  <c r="G152" i="21"/>
  <c r="G151" i="21"/>
  <c r="G150" i="21"/>
  <c r="G149" i="21"/>
  <c r="I149" i="21" s="1"/>
  <c r="K149" i="21" s="1"/>
  <c r="L149" i="21" s="1"/>
  <c r="G148" i="21"/>
  <c r="I148" i="21" s="1"/>
  <c r="K148" i="21" s="1"/>
  <c r="G147" i="21"/>
  <c r="G146" i="21"/>
  <c r="G145" i="21"/>
  <c r="I145" i="21" s="1"/>
  <c r="K145" i="21" s="1"/>
  <c r="L145" i="21" s="1"/>
  <c r="L144" i="21"/>
  <c r="G144" i="21"/>
  <c r="I144" i="21" s="1"/>
  <c r="K144" i="21" s="1"/>
  <c r="G143" i="21"/>
  <c r="G142" i="21"/>
  <c r="G141" i="21"/>
  <c r="G140" i="21"/>
  <c r="I140" i="21" s="1"/>
  <c r="K140" i="21" s="1"/>
  <c r="G139" i="21"/>
  <c r="G138" i="21"/>
  <c r="G137" i="21"/>
  <c r="G136" i="21"/>
  <c r="I136" i="21" s="1"/>
  <c r="K136" i="21" s="1"/>
  <c r="G135" i="21"/>
  <c r="G134" i="21"/>
  <c r="I133" i="21"/>
  <c r="K133" i="21" s="1"/>
  <c r="G133" i="21"/>
  <c r="G132" i="21"/>
  <c r="G131" i="21"/>
  <c r="I131" i="21" s="1"/>
  <c r="K131" i="21" s="1"/>
  <c r="G130" i="21"/>
  <c r="G129" i="21"/>
  <c r="I129" i="21" s="1"/>
  <c r="K129" i="21" s="1"/>
  <c r="L129" i="21" s="1"/>
  <c r="G128" i="21"/>
  <c r="I128" i="21" s="1"/>
  <c r="K128" i="21" s="1"/>
  <c r="G127" i="21"/>
  <c r="I127" i="21" s="1"/>
  <c r="K127" i="21" s="1"/>
  <c r="G126" i="21"/>
  <c r="I126" i="21" s="1"/>
  <c r="K126" i="21" s="1"/>
  <c r="G125" i="21"/>
  <c r="I125" i="21" s="1"/>
  <c r="G124" i="21"/>
  <c r="I124" i="21" s="1"/>
  <c r="K124" i="21" s="1"/>
  <c r="G123" i="21"/>
  <c r="I123" i="21" s="1"/>
  <c r="K123" i="21" s="1"/>
  <c r="I122" i="21"/>
  <c r="K122" i="21" s="1"/>
  <c r="G122" i="21"/>
  <c r="G121" i="21"/>
  <c r="I121" i="21" s="1"/>
  <c r="G120" i="21"/>
  <c r="I120" i="21" s="1"/>
  <c r="K120" i="21" s="1"/>
  <c r="G119" i="21"/>
  <c r="I119" i="21" s="1"/>
  <c r="K119" i="21" s="1"/>
  <c r="G118" i="21"/>
  <c r="I118" i="21" s="1"/>
  <c r="K118" i="21" s="1"/>
  <c r="G117" i="21"/>
  <c r="I117" i="21" s="1"/>
  <c r="G116" i="21"/>
  <c r="I116" i="21" s="1"/>
  <c r="K116" i="21" s="1"/>
  <c r="G115" i="21"/>
  <c r="I115" i="21" s="1"/>
  <c r="K115" i="21" s="1"/>
  <c r="I114" i="21"/>
  <c r="K114" i="21" s="1"/>
  <c r="G114" i="21"/>
  <c r="G113" i="21"/>
  <c r="I113" i="21" s="1"/>
  <c r="G112" i="21"/>
  <c r="G111" i="21"/>
  <c r="I111" i="21" s="1"/>
  <c r="K111" i="21" s="1"/>
  <c r="G110" i="21"/>
  <c r="G109" i="21"/>
  <c r="I109" i="21" s="1"/>
  <c r="G108" i="21"/>
  <c r="G107" i="21"/>
  <c r="I107" i="21" s="1"/>
  <c r="K107" i="21" s="1"/>
  <c r="G106" i="21"/>
  <c r="I106" i="21" s="1"/>
  <c r="K106" i="21" s="1"/>
  <c r="I105" i="21"/>
  <c r="G105" i="21"/>
  <c r="G104" i="21"/>
  <c r="G103" i="21"/>
  <c r="I103" i="21" s="1"/>
  <c r="K103" i="21" s="1"/>
  <c r="G102" i="21"/>
  <c r="I102" i="21" s="1"/>
  <c r="K102" i="21" s="1"/>
  <c r="G101" i="21"/>
  <c r="I101" i="21" s="1"/>
  <c r="G100" i="21"/>
  <c r="I99" i="21"/>
  <c r="K99" i="21" s="1"/>
  <c r="G99" i="21"/>
  <c r="G98" i="21"/>
  <c r="I98" i="21" s="1"/>
  <c r="K98" i="21" s="1"/>
  <c r="G97" i="21"/>
  <c r="I97" i="21" s="1"/>
  <c r="K97" i="21" s="1"/>
  <c r="I96" i="21"/>
  <c r="K96" i="21" s="1"/>
  <c r="G96" i="21"/>
  <c r="G95" i="21"/>
  <c r="I95" i="21" s="1"/>
  <c r="K95" i="21" s="1"/>
  <c r="L95" i="21" s="1"/>
  <c r="G94" i="21"/>
  <c r="I94" i="21" s="1"/>
  <c r="K94" i="21" s="1"/>
  <c r="G93" i="21"/>
  <c r="G92" i="21"/>
  <c r="I92" i="21" s="1"/>
  <c r="K92" i="21" s="1"/>
  <c r="I91" i="21"/>
  <c r="K91" i="21" s="1"/>
  <c r="L91" i="21" s="1"/>
  <c r="G91" i="21"/>
  <c r="G90" i="21"/>
  <c r="G89" i="21"/>
  <c r="G88" i="21"/>
  <c r="G87" i="21"/>
  <c r="G86" i="21"/>
  <c r="I86" i="21" s="1"/>
  <c r="K86" i="21" s="1"/>
  <c r="G85" i="21"/>
  <c r="I85" i="21" s="1"/>
  <c r="K85" i="21" s="1"/>
  <c r="G84" i="21"/>
  <c r="I84" i="21" s="1"/>
  <c r="K84" i="21" s="1"/>
  <c r="I83" i="21"/>
  <c r="K83" i="21" s="1"/>
  <c r="G83" i="21"/>
  <c r="G82" i="21"/>
  <c r="I82" i="21" s="1"/>
  <c r="K82" i="21" s="1"/>
  <c r="G81" i="21"/>
  <c r="I81" i="21" s="1"/>
  <c r="K81" i="21" s="1"/>
  <c r="G80" i="21"/>
  <c r="I80" i="21" s="1"/>
  <c r="K80" i="21" s="1"/>
  <c r="G79" i="21"/>
  <c r="I79" i="21" s="1"/>
  <c r="K79" i="21" s="1"/>
  <c r="L79" i="21" s="1"/>
  <c r="G78" i="21"/>
  <c r="I78" i="21" s="1"/>
  <c r="K78" i="21" s="1"/>
  <c r="G77" i="21"/>
  <c r="G76" i="21"/>
  <c r="I76" i="21" s="1"/>
  <c r="K76" i="21" s="1"/>
  <c r="G75" i="21"/>
  <c r="I75" i="21" s="1"/>
  <c r="K75" i="21" s="1"/>
  <c r="L75" i="21" s="1"/>
  <c r="G74" i="21"/>
  <c r="G73" i="21"/>
  <c r="I73" i="21" s="1"/>
  <c r="K73" i="21" s="1"/>
  <c r="G72" i="21"/>
  <c r="G71" i="21"/>
  <c r="I71" i="21" s="1"/>
  <c r="K71" i="21" s="1"/>
  <c r="G70" i="21"/>
  <c r="I70" i="21" s="1"/>
  <c r="K70" i="21" s="1"/>
  <c r="G69" i="21"/>
  <c r="I69" i="21" s="1"/>
  <c r="K69" i="21" s="1"/>
  <c r="G68" i="21"/>
  <c r="I68" i="21" s="1"/>
  <c r="K68" i="21" s="1"/>
  <c r="G67" i="21"/>
  <c r="I67" i="21" s="1"/>
  <c r="K67" i="21" s="1"/>
  <c r="G66" i="21"/>
  <c r="I66" i="21" s="1"/>
  <c r="K66" i="21" s="1"/>
  <c r="G65" i="21"/>
  <c r="I65" i="21" s="1"/>
  <c r="K65" i="21" s="1"/>
  <c r="G64" i="21"/>
  <c r="I64" i="21" s="1"/>
  <c r="K64" i="21" s="1"/>
  <c r="G63" i="21"/>
  <c r="I63" i="21" s="1"/>
  <c r="K63" i="21" s="1"/>
  <c r="L63" i="21" s="1"/>
  <c r="G62" i="21"/>
  <c r="I62" i="21" s="1"/>
  <c r="K62" i="21" s="1"/>
  <c r="G61" i="21"/>
  <c r="I60" i="21"/>
  <c r="K60" i="21" s="1"/>
  <c r="G60" i="21"/>
  <c r="G59" i="21"/>
  <c r="I59" i="21" s="1"/>
  <c r="K59" i="21" s="1"/>
  <c r="L59" i="21" s="1"/>
  <c r="G58" i="21"/>
  <c r="G57" i="21"/>
  <c r="I57" i="21" s="1"/>
  <c r="K57" i="21" s="1"/>
  <c r="G56" i="21"/>
  <c r="G55" i="21"/>
  <c r="G54" i="21"/>
  <c r="I54" i="21" s="1"/>
  <c r="K54" i="21" s="1"/>
  <c r="G53" i="21"/>
  <c r="I53" i="21" s="1"/>
  <c r="K53" i="21" s="1"/>
  <c r="G52" i="21"/>
  <c r="I52" i="21" s="1"/>
  <c r="K52" i="21" s="1"/>
  <c r="G51" i="21"/>
  <c r="G50" i="21"/>
  <c r="I50" i="21" s="1"/>
  <c r="K50" i="21" s="1"/>
  <c r="G49" i="21"/>
  <c r="I49" i="21" s="1"/>
  <c r="K49" i="21" s="1"/>
  <c r="G48" i="21"/>
  <c r="I48" i="21" s="1"/>
  <c r="K48" i="21" s="1"/>
  <c r="G47" i="21"/>
  <c r="I47" i="21" s="1"/>
  <c r="K47" i="21" s="1"/>
  <c r="L47" i="21" s="1"/>
  <c r="G46" i="21"/>
  <c r="I46" i="21" s="1"/>
  <c r="K46" i="21" s="1"/>
  <c r="G45" i="21"/>
  <c r="G44" i="21"/>
  <c r="I44" i="21" s="1"/>
  <c r="K44" i="21" s="1"/>
  <c r="G43" i="21"/>
  <c r="I43" i="21" s="1"/>
  <c r="K43" i="21" s="1"/>
  <c r="L43" i="21" s="1"/>
  <c r="G42" i="21"/>
  <c r="G41" i="21"/>
  <c r="I41" i="21" s="1"/>
  <c r="K41" i="21" s="1"/>
  <c r="G40" i="21"/>
  <c r="I40" i="21" s="1"/>
  <c r="K40" i="21" s="1"/>
  <c r="I39" i="21"/>
  <c r="G39" i="21"/>
  <c r="G38" i="21"/>
  <c r="I38" i="21" s="1"/>
  <c r="K38" i="21" s="1"/>
  <c r="L38" i="21" s="1"/>
  <c r="G37" i="21"/>
  <c r="I37" i="21" s="1"/>
  <c r="K37" i="21" s="1"/>
  <c r="G36" i="21"/>
  <c r="I36" i="21" s="1"/>
  <c r="K36" i="21" s="1"/>
  <c r="G35" i="21"/>
  <c r="I35" i="21" s="1"/>
  <c r="G34" i="21"/>
  <c r="I34" i="21" s="1"/>
  <c r="K34" i="21" s="1"/>
  <c r="L34" i="21" s="1"/>
  <c r="G33" i="21"/>
  <c r="I33" i="21" s="1"/>
  <c r="K33" i="21" s="1"/>
  <c r="G32" i="21"/>
  <c r="I32" i="21" s="1"/>
  <c r="K32" i="21" s="1"/>
  <c r="I31" i="21"/>
  <c r="G31" i="21"/>
  <c r="G30" i="21"/>
  <c r="I30" i="21" s="1"/>
  <c r="K30" i="21" s="1"/>
  <c r="L30" i="21" s="1"/>
  <c r="G29" i="21"/>
  <c r="I29" i="21" s="1"/>
  <c r="K29" i="21" s="1"/>
  <c r="G28" i="21"/>
  <c r="I28" i="21" s="1"/>
  <c r="K28" i="21" s="1"/>
  <c r="G27" i="21"/>
  <c r="I27" i="21" s="1"/>
  <c r="G26" i="21"/>
  <c r="I26" i="21" s="1"/>
  <c r="K26" i="21" s="1"/>
  <c r="L26" i="21" s="1"/>
  <c r="G25" i="21"/>
  <c r="I25" i="21" s="1"/>
  <c r="K25" i="21" s="1"/>
  <c r="G24" i="21"/>
  <c r="I24" i="21" s="1"/>
  <c r="K24" i="21" s="1"/>
  <c r="I23" i="21"/>
  <c r="G23" i="21"/>
  <c r="G22" i="21"/>
  <c r="I22" i="21" s="1"/>
  <c r="K22" i="21" s="1"/>
  <c r="L22" i="21" s="1"/>
  <c r="G21" i="21"/>
  <c r="I21" i="21" s="1"/>
  <c r="K21" i="21" s="1"/>
  <c r="G20" i="21"/>
  <c r="I20" i="21" s="1"/>
  <c r="K20" i="21" s="1"/>
  <c r="G19" i="21"/>
  <c r="I19" i="21" s="1"/>
  <c r="G18" i="21"/>
  <c r="I18" i="21" s="1"/>
  <c r="K18" i="21" s="1"/>
  <c r="L18" i="21" s="1"/>
  <c r="G17" i="21"/>
  <c r="I17" i="21" s="1"/>
  <c r="K17" i="21" s="1"/>
  <c r="G16" i="21"/>
  <c r="I16" i="21" s="1"/>
  <c r="K16" i="21" s="1"/>
  <c r="G15" i="21"/>
  <c r="I15" i="21" s="1"/>
  <c r="G14" i="21"/>
  <c r="I14" i="21" s="1"/>
  <c r="K14" i="21" s="1"/>
  <c r="L14" i="21" s="1"/>
  <c r="G13" i="21"/>
  <c r="I13" i="21" s="1"/>
  <c r="K13" i="21" s="1"/>
  <c r="G12" i="21"/>
  <c r="I12" i="21" s="1"/>
  <c r="K12" i="21" s="1"/>
  <c r="G11" i="21"/>
  <c r="I11" i="21" s="1"/>
  <c r="G10" i="21"/>
  <c r="I10" i="21" s="1"/>
  <c r="K10" i="21" s="1"/>
  <c r="L10" i="21" s="1"/>
  <c r="G9" i="21"/>
  <c r="I9" i="21" s="1"/>
  <c r="K9" i="21" s="1"/>
  <c r="G8" i="21"/>
  <c r="I8" i="21" s="1"/>
  <c r="K8" i="21" s="1"/>
  <c r="I7" i="21"/>
  <c r="G7" i="21"/>
  <c r="G6" i="21"/>
  <c r="I6" i="21" s="1"/>
  <c r="K6" i="21" s="1"/>
  <c r="L6" i="21" s="1"/>
  <c r="G5" i="21"/>
  <c r="I5" i="21" s="1"/>
  <c r="M304" i="53"/>
  <c r="M301" i="53"/>
  <c r="H17" i="10" s="1"/>
  <c r="E301" i="53"/>
  <c r="G300" i="53"/>
  <c r="I300" i="53" s="1"/>
  <c r="K300" i="53" s="1"/>
  <c r="G299" i="53"/>
  <c r="I298" i="53"/>
  <c r="G298" i="53"/>
  <c r="G297" i="53"/>
  <c r="I297" i="53" s="1"/>
  <c r="K297" i="53" s="1"/>
  <c r="G296" i="53"/>
  <c r="I296" i="53" s="1"/>
  <c r="K296" i="53" s="1"/>
  <c r="G295" i="53"/>
  <c r="G294" i="53"/>
  <c r="I294" i="53" s="1"/>
  <c r="G293" i="53"/>
  <c r="I293" i="53" s="1"/>
  <c r="K293" i="53" s="1"/>
  <c r="G292" i="53"/>
  <c r="G291" i="53"/>
  <c r="G290" i="53"/>
  <c r="I290" i="53" s="1"/>
  <c r="K289" i="53"/>
  <c r="G289" i="53"/>
  <c r="I289" i="53" s="1"/>
  <c r="G288" i="53"/>
  <c r="G287" i="53"/>
  <c r="G286" i="53"/>
  <c r="I286" i="53" s="1"/>
  <c r="G285" i="53"/>
  <c r="I285" i="53" s="1"/>
  <c r="K285" i="53" s="1"/>
  <c r="G284" i="53"/>
  <c r="I284" i="53" s="1"/>
  <c r="K284" i="53" s="1"/>
  <c r="G283" i="53"/>
  <c r="G282" i="53"/>
  <c r="I282" i="53" s="1"/>
  <c r="G281" i="53"/>
  <c r="I281" i="53" s="1"/>
  <c r="K281" i="53" s="1"/>
  <c r="L280" i="53"/>
  <c r="G280" i="53"/>
  <c r="I280" i="53" s="1"/>
  <c r="K280" i="53" s="1"/>
  <c r="G279" i="53"/>
  <c r="G278" i="53"/>
  <c r="I278" i="53" s="1"/>
  <c r="K278" i="53" s="1"/>
  <c r="G277" i="53"/>
  <c r="I277" i="53" s="1"/>
  <c r="K277" i="53" s="1"/>
  <c r="L277" i="53" s="1"/>
  <c r="G276" i="53"/>
  <c r="I276" i="53" s="1"/>
  <c r="K276" i="53" s="1"/>
  <c r="G275" i="53"/>
  <c r="I275" i="53" s="1"/>
  <c r="K275" i="53" s="1"/>
  <c r="G274" i="53"/>
  <c r="I274" i="53" s="1"/>
  <c r="K274" i="53" s="1"/>
  <c r="G273" i="53"/>
  <c r="I273" i="53" s="1"/>
  <c r="K273" i="53" s="1"/>
  <c r="L273" i="53" s="1"/>
  <c r="G272" i="53"/>
  <c r="I272" i="53" s="1"/>
  <c r="K272" i="53" s="1"/>
  <c r="G271" i="53"/>
  <c r="I271" i="53" s="1"/>
  <c r="K271" i="53" s="1"/>
  <c r="I270" i="53"/>
  <c r="K270" i="53" s="1"/>
  <c r="G270" i="53"/>
  <c r="G269" i="53"/>
  <c r="I269" i="53" s="1"/>
  <c r="K269" i="53" s="1"/>
  <c r="L269" i="53" s="1"/>
  <c r="G268" i="53"/>
  <c r="I268" i="53" s="1"/>
  <c r="K268" i="53" s="1"/>
  <c r="G267" i="53"/>
  <c r="I267" i="53" s="1"/>
  <c r="K267" i="53" s="1"/>
  <c r="G266" i="53"/>
  <c r="I266" i="53" s="1"/>
  <c r="K266" i="53" s="1"/>
  <c r="G265" i="53"/>
  <c r="I265" i="53" s="1"/>
  <c r="K265" i="53" s="1"/>
  <c r="L265" i="53" s="1"/>
  <c r="G264" i="53"/>
  <c r="I264" i="53" s="1"/>
  <c r="K264" i="53" s="1"/>
  <c r="G263" i="53"/>
  <c r="I263" i="53" s="1"/>
  <c r="K263" i="53" s="1"/>
  <c r="G262" i="53"/>
  <c r="I262" i="53" s="1"/>
  <c r="K262" i="53" s="1"/>
  <c r="G261" i="53"/>
  <c r="I261" i="53" s="1"/>
  <c r="K261" i="53" s="1"/>
  <c r="L261" i="53" s="1"/>
  <c r="G260" i="53"/>
  <c r="I260" i="53" s="1"/>
  <c r="K260" i="53" s="1"/>
  <c r="G259" i="53"/>
  <c r="I259" i="53" s="1"/>
  <c r="K259" i="53" s="1"/>
  <c r="G258" i="53"/>
  <c r="I258" i="53" s="1"/>
  <c r="K258" i="53" s="1"/>
  <c r="G257" i="53"/>
  <c r="I257" i="53" s="1"/>
  <c r="K257" i="53" s="1"/>
  <c r="L257" i="53" s="1"/>
  <c r="G256" i="53"/>
  <c r="I256" i="53" s="1"/>
  <c r="K256" i="53" s="1"/>
  <c r="G255" i="53"/>
  <c r="I255" i="53" s="1"/>
  <c r="K255" i="53" s="1"/>
  <c r="G254" i="53"/>
  <c r="I254" i="53" s="1"/>
  <c r="K254" i="53" s="1"/>
  <c r="G253" i="53"/>
  <c r="I253" i="53" s="1"/>
  <c r="K253" i="53" s="1"/>
  <c r="L253" i="53" s="1"/>
  <c r="G252" i="53"/>
  <c r="I252" i="53" s="1"/>
  <c r="K252" i="53" s="1"/>
  <c r="G251" i="53"/>
  <c r="I251" i="53" s="1"/>
  <c r="K251" i="53" s="1"/>
  <c r="G250" i="53"/>
  <c r="I250" i="53" s="1"/>
  <c r="K250" i="53" s="1"/>
  <c r="G249" i="53"/>
  <c r="I249" i="53" s="1"/>
  <c r="K249" i="53" s="1"/>
  <c r="L249" i="53" s="1"/>
  <c r="G248" i="53"/>
  <c r="I248" i="53" s="1"/>
  <c r="K248" i="53" s="1"/>
  <c r="G247" i="53"/>
  <c r="I247" i="53" s="1"/>
  <c r="K247" i="53" s="1"/>
  <c r="I246" i="53"/>
  <c r="K246" i="53" s="1"/>
  <c r="G246" i="53"/>
  <c r="G245" i="53"/>
  <c r="I245" i="53" s="1"/>
  <c r="K245" i="53" s="1"/>
  <c r="L245" i="53" s="1"/>
  <c r="G244" i="53"/>
  <c r="I244" i="53" s="1"/>
  <c r="K244" i="53" s="1"/>
  <c r="G243" i="53"/>
  <c r="I243" i="53" s="1"/>
  <c r="K243" i="53" s="1"/>
  <c r="G242" i="53"/>
  <c r="I242" i="53" s="1"/>
  <c r="K242" i="53" s="1"/>
  <c r="G241" i="53"/>
  <c r="I241" i="53" s="1"/>
  <c r="K241" i="53" s="1"/>
  <c r="L241" i="53" s="1"/>
  <c r="G240" i="53"/>
  <c r="I240" i="53" s="1"/>
  <c r="K240" i="53" s="1"/>
  <c r="G239" i="53"/>
  <c r="I239" i="53" s="1"/>
  <c r="K239" i="53" s="1"/>
  <c r="G238" i="53"/>
  <c r="I238" i="53" s="1"/>
  <c r="K238" i="53" s="1"/>
  <c r="G237" i="53"/>
  <c r="I237" i="53" s="1"/>
  <c r="K237" i="53" s="1"/>
  <c r="L237" i="53" s="1"/>
  <c r="G236" i="53"/>
  <c r="I236" i="53" s="1"/>
  <c r="K236" i="53" s="1"/>
  <c r="G235" i="53"/>
  <c r="I235" i="53" s="1"/>
  <c r="K235" i="53" s="1"/>
  <c r="G234" i="53"/>
  <c r="I234" i="53" s="1"/>
  <c r="K234" i="53" s="1"/>
  <c r="G233" i="53"/>
  <c r="I233" i="53" s="1"/>
  <c r="K233" i="53" s="1"/>
  <c r="L233" i="53" s="1"/>
  <c r="G232" i="53"/>
  <c r="I232" i="53" s="1"/>
  <c r="K232" i="53" s="1"/>
  <c r="G231" i="53"/>
  <c r="I231" i="53" s="1"/>
  <c r="K231" i="53" s="1"/>
  <c r="I230" i="53"/>
  <c r="K230" i="53" s="1"/>
  <c r="G230" i="53"/>
  <c r="G229" i="53"/>
  <c r="I229" i="53" s="1"/>
  <c r="K229" i="53" s="1"/>
  <c r="L229" i="53" s="1"/>
  <c r="G228" i="53"/>
  <c r="I228" i="53" s="1"/>
  <c r="K228" i="53" s="1"/>
  <c r="G227" i="53"/>
  <c r="I227" i="53" s="1"/>
  <c r="K227" i="53" s="1"/>
  <c r="G226" i="53"/>
  <c r="I226" i="53" s="1"/>
  <c r="K226" i="53" s="1"/>
  <c r="G225" i="53"/>
  <c r="I225" i="53" s="1"/>
  <c r="K225" i="53" s="1"/>
  <c r="L225" i="53" s="1"/>
  <c r="G224" i="53"/>
  <c r="I224" i="53" s="1"/>
  <c r="K224" i="53" s="1"/>
  <c r="G223" i="53"/>
  <c r="I223" i="53" s="1"/>
  <c r="K223" i="53" s="1"/>
  <c r="G222" i="53"/>
  <c r="I222" i="53" s="1"/>
  <c r="G221" i="53"/>
  <c r="I221" i="53" s="1"/>
  <c r="K221" i="53" s="1"/>
  <c r="L221" i="53" s="1"/>
  <c r="G220" i="53"/>
  <c r="I220" i="53" s="1"/>
  <c r="K220" i="53" s="1"/>
  <c r="G219" i="53"/>
  <c r="I219" i="53" s="1"/>
  <c r="K219" i="53" s="1"/>
  <c r="G218" i="53"/>
  <c r="G217" i="53"/>
  <c r="G216" i="53"/>
  <c r="I216" i="53" s="1"/>
  <c r="G215" i="53"/>
  <c r="I215" i="53" s="1"/>
  <c r="K215" i="53" s="1"/>
  <c r="G214" i="53"/>
  <c r="G213" i="53"/>
  <c r="G212" i="53"/>
  <c r="I212" i="53" s="1"/>
  <c r="G211" i="53"/>
  <c r="G210" i="53"/>
  <c r="I210" i="53" s="1"/>
  <c r="G209" i="53"/>
  <c r="G208" i="53"/>
  <c r="I208" i="53" s="1"/>
  <c r="G207" i="53"/>
  <c r="G206" i="53"/>
  <c r="I206" i="53" s="1"/>
  <c r="G205" i="53"/>
  <c r="G204" i="53"/>
  <c r="I204" i="53" s="1"/>
  <c r="G203" i="53"/>
  <c r="G202" i="53"/>
  <c r="I202" i="53" s="1"/>
  <c r="K202" i="53" s="1"/>
  <c r="G201" i="53"/>
  <c r="G200" i="53"/>
  <c r="I200" i="53" s="1"/>
  <c r="G199" i="53"/>
  <c r="G198" i="53"/>
  <c r="G197" i="53"/>
  <c r="G196" i="53"/>
  <c r="I196" i="53" s="1"/>
  <c r="G195" i="53"/>
  <c r="G194" i="53"/>
  <c r="I194" i="53" s="1"/>
  <c r="G193" i="53"/>
  <c r="G192" i="53"/>
  <c r="I192" i="53" s="1"/>
  <c r="G191" i="53"/>
  <c r="G190" i="53"/>
  <c r="I190" i="53" s="1"/>
  <c r="G189" i="53"/>
  <c r="G188" i="53"/>
  <c r="I188" i="53" s="1"/>
  <c r="G187" i="53"/>
  <c r="I186" i="53"/>
  <c r="K186" i="53" s="1"/>
  <c r="G186" i="53"/>
  <c r="G185" i="53"/>
  <c r="G184" i="53"/>
  <c r="I184" i="53" s="1"/>
  <c r="G183" i="53"/>
  <c r="G182" i="53"/>
  <c r="G181" i="53"/>
  <c r="G180" i="53"/>
  <c r="I180" i="53" s="1"/>
  <c r="G179" i="53"/>
  <c r="G178" i="53"/>
  <c r="I178" i="53" s="1"/>
  <c r="G177" i="53"/>
  <c r="G176" i="53"/>
  <c r="I176" i="53" s="1"/>
  <c r="G175" i="53"/>
  <c r="I174" i="53"/>
  <c r="G174" i="53"/>
  <c r="G173" i="53"/>
  <c r="G172" i="53"/>
  <c r="I172" i="53" s="1"/>
  <c r="G171" i="53"/>
  <c r="G170" i="53"/>
  <c r="I170" i="53" s="1"/>
  <c r="K170" i="53" s="1"/>
  <c r="G169" i="53"/>
  <c r="G168" i="53"/>
  <c r="I168" i="53" s="1"/>
  <c r="G167" i="53"/>
  <c r="G166" i="53"/>
  <c r="G165" i="53"/>
  <c r="G164" i="53"/>
  <c r="I164" i="53" s="1"/>
  <c r="G163" i="53"/>
  <c r="G162" i="53"/>
  <c r="I162" i="53" s="1"/>
  <c r="G161" i="53"/>
  <c r="I161" i="53" s="1"/>
  <c r="K161" i="53" s="1"/>
  <c r="I160" i="53"/>
  <c r="K160" i="53" s="1"/>
  <c r="G160" i="53"/>
  <c r="G159" i="53"/>
  <c r="G158" i="53"/>
  <c r="K157" i="53"/>
  <c r="G157" i="53"/>
  <c r="I157" i="53" s="1"/>
  <c r="G156" i="53"/>
  <c r="I156" i="53" s="1"/>
  <c r="K156" i="53" s="1"/>
  <c r="L156" i="53" s="1"/>
  <c r="K155" i="53"/>
  <c r="L155" i="53" s="1"/>
  <c r="G155" i="53"/>
  <c r="I155" i="53" s="1"/>
  <c r="I154" i="53"/>
  <c r="K154" i="53" s="1"/>
  <c r="G154" i="53"/>
  <c r="G153" i="53"/>
  <c r="I153" i="53" s="1"/>
  <c r="K153" i="53" s="1"/>
  <c r="G152" i="53"/>
  <c r="G151" i="53"/>
  <c r="I151" i="53" s="1"/>
  <c r="K151" i="53" s="1"/>
  <c r="L151" i="53" s="1"/>
  <c r="G150" i="53"/>
  <c r="I150" i="53" s="1"/>
  <c r="K150" i="53" s="1"/>
  <c r="G149" i="53"/>
  <c r="I149" i="53" s="1"/>
  <c r="K149" i="53" s="1"/>
  <c r="G148" i="53"/>
  <c r="I148" i="53" s="1"/>
  <c r="K148" i="53" s="1"/>
  <c r="G147" i="53"/>
  <c r="G146" i="53"/>
  <c r="I146" i="53" s="1"/>
  <c r="K146" i="53" s="1"/>
  <c r="G145" i="53"/>
  <c r="I145" i="53" s="1"/>
  <c r="K145" i="53" s="1"/>
  <c r="G144" i="53"/>
  <c r="I144" i="53" s="1"/>
  <c r="K144" i="53" s="1"/>
  <c r="G143" i="53"/>
  <c r="G142" i="53"/>
  <c r="G141" i="53"/>
  <c r="I141" i="53" s="1"/>
  <c r="K141" i="53" s="1"/>
  <c r="G140" i="53"/>
  <c r="I140" i="53" s="1"/>
  <c r="K140" i="53" s="1"/>
  <c r="G139" i="53"/>
  <c r="I139" i="53" s="1"/>
  <c r="K139" i="53" s="1"/>
  <c r="G138" i="53"/>
  <c r="G137" i="53"/>
  <c r="I137" i="53" s="1"/>
  <c r="K137" i="53" s="1"/>
  <c r="G136" i="53"/>
  <c r="G135" i="53"/>
  <c r="I135" i="53" s="1"/>
  <c r="K135" i="53" s="1"/>
  <c r="L135" i="53" s="1"/>
  <c r="G134" i="53"/>
  <c r="I134" i="53" s="1"/>
  <c r="G133" i="53"/>
  <c r="I133" i="53" s="1"/>
  <c r="K133" i="53" s="1"/>
  <c r="G132" i="53"/>
  <c r="G131" i="53"/>
  <c r="G130" i="53"/>
  <c r="I130" i="53" s="1"/>
  <c r="I129" i="53"/>
  <c r="K129" i="53" s="1"/>
  <c r="G129" i="53"/>
  <c r="G128" i="53"/>
  <c r="I128" i="53" s="1"/>
  <c r="K128" i="53" s="1"/>
  <c r="G127" i="53"/>
  <c r="G126" i="53"/>
  <c r="G125" i="53"/>
  <c r="I125" i="53" s="1"/>
  <c r="K125" i="53" s="1"/>
  <c r="G124" i="53"/>
  <c r="I124" i="53" s="1"/>
  <c r="K124" i="53" s="1"/>
  <c r="L124" i="53" s="1"/>
  <c r="G123" i="53"/>
  <c r="I123" i="53" s="1"/>
  <c r="K123" i="53" s="1"/>
  <c r="L123" i="53" s="1"/>
  <c r="G122" i="53"/>
  <c r="I122" i="53" s="1"/>
  <c r="K122" i="53" s="1"/>
  <c r="G121" i="53"/>
  <c r="I121" i="53" s="1"/>
  <c r="K121" i="53" s="1"/>
  <c r="G120" i="53"/>
  <c r="G119" i="53"/>
  <c r="I119" i="53" s="1"/>
  <c r="K119" i="53" s="1"/>
  <c r="G118" i="53"/>
  <c r="I118" i="53" s="1"/>
  <c r="G117" i="53"/>
  <c r="I117" i="53" s="1"/>
  <c r="K117" i="53" s="1"/>
  <c r="G116" i="53"/>
  <c r="G115" i="53"/>
  <c r="G114" i="53"/>
  <c r="I114" i="53" s="1"/>
  <c r="K114" i="53" s="1"/>
  <c r="G113" i="53"/>
  <c r="I113" i="53" s="1"/>
  <c r="K113" i="53" s="1"/>
  <c r="G112" i="53"/>
  <c r="I112" i="53" s="1"/>
  <c r="K112" i="53" s="1"/>
  <c r="G111" i="53"/>
  <c r="G110" i="53"/>
  <c r="I109" i="53"/>
  <c r="K109" i="53" s="1"/>
  <c r="G109" i="53"/>
  <c r="G108" i="53"/>
  <c r="I108" i="53" s="1"/>
  <c r="K108" i="53" s="1"/>
  <c r="L108" i="53" s="1"/>
  <c r="G107" i="53"/>
  <c r="I107" i="53" s="1"/>
  <c r="K107" i="53" s="1"/>
  <c r="L107" i="53" s="1"/>
  <c r="G106" i="53"/>
  <c r="I106" i="53" s="1"/>
  <c r="K106" i="53" s="1"/>
  <c r="G105" i="53"/>
  <c r="I105" i="53" s="1"/>
  <c r="K105" i="53" s="1"/>
  <c r="G104" i="53"/>
  <c r="G103" i="53"/>
  <c r="I103" i="53" s="1"/>
  <c r="K103" i="53" s="1"/>
  <c r="G102" i="53"/>
  <c r="I102" i="53" s="1"/>
  <c r="G101" i="53"/>
  <c r="G100" i="53"/>
  <c r="G99" i="53"/>
  <c r="G98" i="53"/>
  <c r="G97" i="53"/>
  <c r="G96" i="53"/>
  <c r="I96" i="53" s="1"/>
  <c r="K96" i="53" s="1"/>
  <c r="G95" i="53"/>
  <c r="I95" i="53" s="1"/>
  <c r="K95" i="53" s="1"/>
  <c r="G94" i="53"/>
  <c r="G93" i="53"/>
  <c r="G92" i="53"/>
  <c r="G91" i="53"/>
  <c r="I91" i="53" s="1"/>
  <c r="K91" i="53" s="1"/>
  <c r="G90" i="53"/>
  <c r="I90" i="53" s="1"/>
  <c r="K90" i="53" s="1"/>
  <c r="G89" i="53"/>
  <c r="G88" i="53"/>
  <c r="I88" i="53" s="1"/>
  <c r="K88" i="53" s="1"/>
  <c r="G87" i="53"/>
  <c r="I87" i="53" s="1"/>
  <c r="K87" i="53" s="1"/>
  <c r="G86" i="53"/>
  <c r="I86" i="53" s="1"/>
  <c r="K86" i="53" s="1"/>
  <c r="G85" i="53"/>
  <c r="G84" i="53"/>
  <c r="I84" i="53" s="1"/>
  <c r="K84" i="53" s="1"/>
  <c r="G83" i="53"/>
  <c r="L82" i="53"/>
  <c r="G82" i="53"/>
  <c r="I82" i="53" s="1"/>
  <c r="K82" i="53" s="1"/>
  <c r="G81" i="53"/>
  <c r="G80" i="53"/>
  <c r="I80" i="53" s="1"/>
  <c r="K80" i="53" s="1"/>
  <c r="G79" i="53"/>
  <c r="I79" i="53" s="1"/>
  <c r="K79" i="53" s="1"/>
  <c r="G78" i="53"/>
  <c r="I78" i="53" s="1"/>
  <c r="K78" i="53" s="1"/>
  <c r="G77" i="53"/>
  <c r="G76" i="53"/>
  <c r="I76" i="53" s="1"/>
  <c r="K76" i="53" s="1"/>
  <c r="G75" i="53"/>
  <c r="I75" i="53" s="1"/>
  <c r="K75" i="53" s="1"/>
  <c r="G74" i="53"/>
  <c r="G73" i="53"/>
  <c r="G72" i="53"/>
  <c r="I72" i="53" s="1"/>
  <c r="K72" i="53" s="1"/>
  <c r="G71" i="53"/>
  <c r="I71" i="53" s="1"/>
  <c r="K71" i="53" s="1"/>
  <c r="G70" i="53"/>
  <c r="I70" i="53" s="1"/>
  <c r="K70" i="53" s="1"/>
  <c r="G69" i="53"/>
  <c r="G68" i="53"/>
  <c r="G67" i="53"/>
  <c r="G66" i="53"/>
  <c r="G65" i="53"/>
  <c r="G64" i="53"/>
  <c r="I64" i="53" s="1"/>
  <c r="K64" i="53" s="1"/>
  <c r="G63" i="53"/>
  <c r="I63" i="53" s="1"/>
  <c r="K63" i="53" s="1"/>
  <c r="G62" i="53"/>
  <c r="G61" i="53"/>
  <c r="G60" i="53"/>
  <c r="G59" i="53"/>
  <c r="I59" i="53" s="1"/>
  <c r="K59" i="53" s="1"/>
  <c r="G58" i="53"/>
  <c r="I58" i="53" s="1"/>
  <c r="K58" i="53" s="1"/>
  <c r="G57" i="53"/>
  <c r="G56" i="53"/>
  <c r="I56" i="53" s="1"/>
  <c r="K56" i="53" s="1"/>
  <c r="G55" i="53"/>
  <c r="I55" i="53" s="1"/>
  <c r="K55" i="53" s="1"/>
  <c r="G54" i="53"/>
  <c r="I54" i="53" s="1"/>
  <c r="K54" i="53" s="1"/>
  <c r="G53" i="53"/>
  <c r="G52" i="53"/>
  <c r="I52" i="53" s="1"/>
  <c r="K52" i="53" s="1"/>
  <c r="G51" i="53"/>
  <c r="L50" i="53"/>
  <c r="G50" i="53"/>
  <c r="I50" i="53" s="1"/>
  <c r="K50" i="53" s="1"/>
  <c r="G49" i="53"/>
  <c r="G48" i="53"/>
  <c r="I48" i="53" s="1"/>
  <c r="K48" i="53" s="1"/>
  <c r="G47" i="53"/>
  <c r="I47" i="53" s="1"/>
  <c r="K47" i="53" s="1"/>
  <c r="I46" i="53"/>
  <c r="K46" i="53" s="1"/>
  <c r="G46" i="53"/>
  <c r="G45" i="53"/>
  <c r="G44" i="53"/>
  <c r="I44" i="53" s="1"/>
  <c r="K44" i="53" s="1"/>
  <c r="G43" i="53"/>
  <c r="I43" i="53" s="1"/>
  <c r="K43" i="53" s="1"/>
  <c r="G42" i="53"/>
  <c r="G41" i="53"/>
  <c r="G40" i="53"/>
  <c r="I40" i="53" s="1"/>
  <c r="K40" i="53" s="1"/>
  <c r="I39" i="53"/>
  <c r="K39" i="53" s="1"/>
  <c r="G39" i="53"/>
  <c r="G38" i="53"/>
  <c r="I38" i="53" s="1"/>
  <c r="K38" i="53" s="1"/>
  <c r="G37" i="53"/>
  <c r="G36" i="53"/>
  <c r="G35" i="53"/>
  <c r="I35" i="53" s="1"/>
  <c r="K35" i="53" s="1"/>
  <c r="G34" i="53"/>
  <c r="I34" i="53" s="1"/>
  <c r="K34" i="53" s="1"/>
  <c r="L34" i="53" s="1"/>
  <c r="G33" i="53"/>
  <c r="I33" i="53" s="1"/>
  <c r="K33" i="53" s="1"/>
  <c r="G32" i="53"/>
  <c r="I32" i="53" s="1"/>
  <c r="K32" i="53" s="1"/>
  <c r="G31" i="53"/>
  <c r="I31" i="53" s="1"/>
  <c r="K31" i="53" s="1"/>
  <c r="G30" i="53"/>
  <c r="I30" i="53" s="1"/>
  <c r="K30" i="53" s="1"/>
  <c r="L30" i="53" s="1"/>
  <c r="G29" i="53"/>
  <c r="I29" i="53" s="1"/>
  <c r="K29" i="53" s="1"/>
  <c r="G28" i="53"/>
  <c r="I28" i="53" s="1"/>
  <c r="K28" i="53" s="1"/>
  <c r="G27" i="53"/>
  <c r="I27" i="53" s="1"/>
  <c r="K27" i="53" s="1"/>
  <c r="G26" i="53"/>
  <c r="G25" i="53"/>
  <c r="I25" i="53" s="1"/>
  <c r="K25" i="53" s="1"/>
  <c r="G24" i="53"/>
  <c r="I24" i="53" s="1"/>
  <c r="K24" i="53" s="1"/>
  <c r="G23" i="53"/>
  <c r="I23" i="53" s="1"/>
  <c r="K23" i="53" s="1"/>
  <c r="G22" i="53"/>
  <c r="I22" i="53" s="1"/>
  <c r="K22" i="53" s="1"/>
  <c r="L22" i="53" s="1"/>
  <c r="G21" i="53"/>
  <c r="G20" i="53"/>
  <c r="I20" i="53" s="1"/>
  <c r="K20" i="53" s="1"/>
  <c r="G19" i="53"/>
  <c r="I19" i="53" s="1"/>
  <c r="K19" i="53" s="1"/>
  <c r="G18" i="53"/>
  <c r="I18" i="53" s="1"/>
  <c r="K18" i="53" s="1"/>
  <c r="L18" i="53" s="1"/>
  <c r="G17" i="53"/>
  <c r="I17" i="53" s="1"/>
  <c r="K17" i="53" s="1"/>
  <c r="L17" i="53" s="1"/>
  <c r="G16" i="53"/>
  <c r="I16" i="53" s="1"/>
  <c r="K16" i="53" s="1"/>
  <c r="G15" i="53"/>
  <c r="I15" i="53" s="1"/>
  <c r="K15" i="53" s="1"/>
  <c r="I14" i="53"/>
  <c r="K14" i="53" s="1"/>
  <c r="L14" i="53" s="1"/>
  <c r="G14" i="53"/>
  <c r="G13" i="53"/>
  <c r="I13" i="53" s="1"/>
  <c r="K13" i="53" s="1"/>
  <c r="L13" i="53" s="1"/>
  <c r="G12" i="53"/>
  <c r="I12" i="53" s="1"/>
  <c r="K12" i="53" s="1"/>
  <c r="G11" i="53"/>
  <c r="I11" i="53" s="1"/>
  <c r="K11" i="53" s="1"/>
  <c r="G10" i="53"/>
  <c r="I10" i="53" s="1"/>
  <c r="K10" i="53" s="1"/>
  <c r="L10" i="53" s="1"/>
  <c r="G9" i="53"/>
  <c r="I9" i="53" s="1"/>
  <c r="K9" i="53" s="1"/>
  <c r="L9" i="53" s="1"/>
  <c r="G8" i="53"/>
  <c r="I8" i="53" s="1"/>
  <c r="K8" i="53" s="1"/>
  <c r="G7" i="53"/>
  <c r="I7" i="53" s="1"/>
  <c r="K7" i="53" s="1"/>
  <c r="I6" i="53"/>
  <c r="K6" i="53" s="1"/>
  <c r="L6" i="53" s="1"/>
  <c r="G6" i="53"/>
  <c r="G5" i="53"/>
  <c r="M304" i="54"/>
  <c r="M301" i="54"/>
  <c r="H18" i="10" s="1"/>
  <c r="E301" i="54"/>
  <c r="G300" i="54"/>
  <c r="G299" i="54"/>
  <c r="G298" i="54"/>
  <c r="I298" i="54" s="1"/>
  <c r="K298" i="54" s="1"/>
  <c r="G297" i="54"/>
  <c r="I297" i="54" s="1"/>
  <c r="K297" i="54" s="1"/>
  <c r="L297" i="54" s="1"/>
  <c r="G296" i="54"/>
  <c r="G295" i="54"/>
  <c r="I295" i="54" s="1"/>
  <c r="K295" i="54" s="1"/>
  <c r="G294" i="54"/>
  <c r="I294" i="54" s="1"/>
  <c r="K294" i="54" s="1"/>
  <c r="G293" i="54"/>
  <c r="I293" i="54" s="1"/>
  <c r="K293" i="54" s="1"/>
  <c r="L293" i="54" s="1"/>
  <c r="G292" i="54"/>
  <c r="I292" i="54" s="1"/>
  <c r="K292" i="54" s="1"/>
  <c r="G291" i="54"/>
  <c r="I291" i="54" s="1"/>
  <c r="K291" i="54" s="1"/>
  <c r="G290" i="54"/>
  <c r="I290" i="54" s="1"/>
  <c r="K290" i="54" s="1"/>
  <c r="G289" i="54"/>
  <c r="I289" i="54" s="1"/>
  <c r="K289" i="54" s="1"/>
  <c r="L289" i="54" s="1"/>
  <c r="G288" i="54"/>
  <c r="I288" i="54" s="1"/>
  <c r="K288" i="54" s="1"/>
  <c r="G287" i="54"/>
  <c r="G286" i="54"/>
  <c r="I286" i="54" s="1"/>
  <c r="K286" i="54" s="1"/>
  <c r="G285" i="54"/>
  <c r="I285" i="54" s="1"/>
  <c r="K285" i="54" s="1"/>
  <c r="L285" i="54" s="1"/>
  <c r="G284" i="54"/>
  <c r="I284" i="54" s="1"/>
  <c r="K284" i="54" s="1"/>
  <c r="G283" i="54"/>
  <c r="G282" i="54"/>
  <c r="I282" i="54" s="1"/>
  <c r="K282" i="54" s="1"/>
  <c r="G281" i="54"/>
  <c r="I281" i="54" s="1"/>
  <c r="K281" i="54" s="1"/>
  <c r="L281" i="54" s="1"/>
  <c r="G280" i="54"/>
  <c r="G279" i="54"/>
  <c r="I279" i="54" s="1"/>
  <c r="K279" i="54" s="1"/>
  <c r="G278" i="54"/>
  <c r="I278" i="54" s="1"/>
  <c r="K278" i="54" s="1"/>
  <c r="K277" i="54"/>
  <c r="L277" i="54" s="1"/>
  <c r="G277" i="54"/>
  <c r="I277" i="54" s="1"/>
  <c r="G276" i="54"/>
  <c r="I276" i="54" s="1"/>
  <c r="K276" i="54" s="1"/>
  <c r="G275" i="54"/>
  <c r="I275" i="54" s="1"/>
  <c r="K275" i="54" s="1"/>
  <c r="G274" i="54"/>
  <c r="I274" i="54" s="1"/>
  <c r="K274" i="54" s="1"/>
  <c r="G273" i="54"/>
  <c r="L272" i="54"/>
  <c r="G272" i="54"/>
  <c r="I272" i="54" s="1"/>
  <c r="K272" i="54" s="1"/>
  <c r="G271" i="54"/>
  <c r="G270" i="54"/>
  <c r="I270" i="54" s="1"/>
  <c r="K270" i="54" s="1"/>
  <c r="G269" i="54"/>
  <c r="I269" i="54" s="1"/>
  <c r="K269" i="54" s="1"/>
  <c r="L269" i="54" s="1"/>
  <c r="G268" i="54"/>
  <c r="I268" i="54" s="1"/>
  <c r="K268" i="54" s="1"/>
  <c r="G267" i="54"/>
  <c r="I266" i="54"/>
  <c r="K266" i="54" s="1"/>
  <c r="G266" i="54"/>
  <c r="G265" i="54"/>
  <c r="I265" i="54" s="1"/>
  <c r="K265" i="54" s="1"/>
  <c r="L265" i="54" s="1"/>
  <c r="G264" i="54"/>
  <c r="I263" i="54"/>
  <c r="K263" i="54" s="1"/>
  <c r="G263" i="54"/>
  <c r="G262" i="54"/>
  <c r="I262" i="54" s="1"/>
  <c r="K262" i="54" s="1"/>
  <c r="G261" i="54"/>
  <c r="I261" i="54" s="1"/>
  <c r="K261" i="54" s="1"/>
  <c r="L261" i="54" s="1"/>
  <c r="G260" i="54"/>
  <c r="I260" i="54" s="1"/>
  <c r="K260" i="54" s="1"/>
  <c r="G259" i="54"/>
  <c r="I259" i="54" s="1"/>
  <c r="K259" i="54" s="1"/>
  <c r="G258" i="54"/>
  <c r="I258" i="54" s="1"/>
  <c r="K258" i="54" s="1"/>
  <c r="G257" i="54"/>
  <c r="L256" i="54"/>
  <c r="G256" i="54"/>
  <c r="I256" i="54" s="1"/>
  <c r="K256" i="54" s="1"/>
  <c r="G255" i="54"/>
  <c r="G254" i="54"/>
  <c r="I254" i="54" s="1"/>
  <c r="K254" i="54" s="1"/>
  <c r="G253" i="54"/>
  <c r="I253" i="54" s="1"/>
  <c r="K253" i="54" s="1"/>
  <c r="L253" i="54" s="1"/>
  <c r="G252" i="54"/>
  <c r="I252" i="54" s="1"/>
  <c r="K252" i="54" s="1"/>
  <c r="G251" i="54"/>
  <c r="I250" i="54"/>
  <c r="K250" i="54" s="1"/>
  <c r="G250" i="54"/>
  <c r="K249" i="54"/>
  <c r="L249" i="54" s="1"/>
  <c r="G249" i="54"/>
  <c r="I249" i="54" s="1"/>
  <c r="G248" i="54"/>
  <c r="G247" i="54"/>
  <c r="I247" i="54" s="1"/>
  <c r="K247" i="54" s="1"/>
  <c r="G246" i="54"/>
  <c r="I246" i="54" s="1"/>
  <c r="K246" i="54" s="1"/>
  <c r="G245" i="54"/>
  <c r="I245" i="54" s="1"/>
  <c r="K245" i="54" s="1"/>
  <c r="L245" i="54" s="1"/>
  <c r="G244" i="54"/>
  <c r="I244" i="54" s="1"/>
  <c r="K244" i="54" s="1"/>
  <c r="G243" i="54"/>
  <c r="I243" i="54" s="1"/>
  <c r="K243" i="54" s="1"/>
  <c r="G242" i="54"/>
  <c r="I242" i="54" s="1"/>
  <c r="K242" i="54" s="1"/>
  <c r="G241" i="54"/>
  <c r="I241" i="54" s="1"/>
  <c r="K241" i="54" s="1"/>
  <c r="G240" i="54"/>
  <c r="G239" i="54"/>
  <c r="G238" i="54"/>
  <c r="I238" i="54" s="1"/>
  <c r="K238" i="54" s="1"/>
  <c r="G237" i="54"/>
  <c r="I237" i="54" s="1"/>
  <c r="K237" i="54" s="1"/>
  <c r="L237" i="54" s="1"/>
  <c r="G236" i="54"/>
  <c r="G235" i="54"/>
  <c r="G234" i="54"/>
  <c r="I234" i="54" s="1"/>
  <c r="K234" i="54" s="1"/>
  <c r="K233" i="54"/>
  <c r="L233" i="54" s="1"/>
  <c r="G233" i="54"/>
  <c r="I233" i="54" s="1"/>
  <c r="G232" i="54"/>
  <c r="G231" i="54"/>
  <c r="G230" i="54"/>
  <c r="I230" i="54" s="1"/>
  <c r="K230" i="54" s="1"/>
  <c r="G229" i="54"/>
  <c r="G228" i="54"/>
  <c r="G227" i="54"/>
  <c r="G226" i="54"/>
  <c r="I226" i="54" s="1"/>
  <c r="K226" i="54" s="1"/>
  <c r="G225" i="54"/>
  <c r="G224" i="54"/>
  <c r="G223" i="54"/>
  <c r="G222" i="54"/>
  <c r="I222" i="54" s="1"/>
  <c r="K222" i="54" s="1"/>
  <c r="G221" i="54"/>
  <c r="G220" i="54"/>
  <c r="G219" i="54"/>
  <c r="I218" i="54"/>
  <c r="K218" i="54" s="1"/>
  <c r="G218" i="54"/>
  <c r="G217" i="54"/>
  <c r="I217" i="54" s="1"/>
  <c r="K217" i="54" s="1"/>
  <c r="G216" i="54"/>
  <c r="I216" i="54" s="1"/>
  <c r="K216" i="54" s="1"/>
  <c r="L216" i="54" s="1"/>
  <c r="G215" i="54"/>
  <c r="G214" i="54"/>
  <c r="I214" i="54" s="1"/>
  <c r="K214" i="54" s="1"/>
  <c r="I213" i="54"/>
  <c r="K213" i="54" s="1"/>
  <c r="G213" i="54"/>
  <c r="G212" i="54"/>
  <c r="I212" i="54" s="1"/>
  <c r="K212" i="54" s="1"/>
  <c r="L212" i="54" s="1"/>
  <c r="G211" i="54"/>
  <c r="G210" i="54"/>
  <c r="I210" i="54" s="1"/>
  <c r="K210" i="54" s="1"/>
  <c r="G209" i="54"/>
  <c r="I209" i="54" s="1"/>
  <c r="K209" i="54" s="1"/>
  <c r="G208" i="54"/>
  <c r="I208" i="54" s="1"/>
  <c r="K208" i="54" s="1"/>
  <c r="L208" i="54" s="1"/>
  <c r="G207" i="54"/>
  <c r="I206" i="54"/>
  <c r="K206" i="54" s="1"/>
  <c r="G206" i="54"/>
  <c r="G205" i="54"/>
  <c r="I205" i="54" s="1"/>
  <c r="K205" i="54" s="1"/>
  <c r="G204" i="54"/>
  <c r="I204" i="54" s="1"/>
  <c r="K204" i="54" s="1"/>
  <c r="L204" i="54" s="1"/>
  <c r="G203" i="54"/>
  <c r="I203" i="54" s="1"/>
  <c r="K203" i="54" s="1"/>
  <c r="G202" i="54"/>
  <c r="I202" i="54" s="1"/>
  <c r="K202" i="54" s="1"/>
  <c r="G201" i="54"/>
  <c r="I201" i="54" s="1"/>
  <c r="K201" i="54" s="1"/>
  <c r="G200" i="54"/>
  <c r="I200" i="54" s="1"/>
  <c r="K200" i="54" s="1"/>
  <c r="L200" i="54" s="1"/>
  <c r="G199" i="54"/>
  <c r="G198" i="54"/>
  <c r="I198" i="54" s="1"/>
  <c r="K198" i="54" s="1"/>
  <c r="I197" i="54"/>
  <c r="K197" i="54" s="1"/>
  <c r="G197" i="54"/>
  <c r="G196" i="54"/>
  <c r="I196" i="54" s="1"/>
  <c r="K196" i="54" s="1"/>
  <c r="L196" i="54" s="1"/>
  <c r="G195" i="54"/>
  <c r="G194" i="54"/>
  <c r="I194" i="54" s="1"/>
  <c r="K194" i="54" s="1"/>
  <c r="G193" i="54"/>
  <c r="I193" i="54" s="1"/>
  <c r="K193" i="54" s="1"/>
  <c r="G192" i="54"/>
  <c r="I192" i="54" s="1"/>
  <c r="K192" i="54" s="1"/>
  <c r="L192" i="54" s="1"/>
  <c r="G191" i="54"/>
  <c r="I191" i="54" s="1"/>
  <c r="G190" i="54"/>
  <c r="I190" i="54" s="1"/>
  <c r="K190" i="54" s="1"/>
  <c r="G189" i="54"/>
  <c r="I189" i="54" s="1"/>
  <c r="K189" i="54" s="1"/>
  <c r="G188" i="54"/>
  <c r="I188" i="54" s="1"/>
  <c r="K188" i="54" s="1"/>
  <c r="L188" i="54" s="1"/>
  <c r="G187" i="54"/>
  <c r="I187" i="54" s="1"/>
  <c r="K187" i="54" s="1"/>
  <c r="G186" i="54"/>
  <c r="I186" i="54" s="1"/>
  <c r="K186" i="54" s="1"/>
  <c r="G185" i="54"/>
  <c r="I185" i="54" s="1"/>
  <c r="G184" i="54"/>
  <c r="I184" i="54" s="1"/>
  <c r="K184" i="54" s="1"/>
  <c r="L184" i="54" s="1"/>
  <c r="I183" i="54"/>
  <c r="K183" i="54" s="1"/>
  <c r="G183" i="54"/>
  <c r="I182" i="54"/>
  <c r="K182" i="54" s="1"/>
  <c r="G182" i="54"/>
  <c r="G181" i="54"/>
  <c r="G180" i="54"/>
  <c r="I180" i="54" s="1"/>
  <c r="K180" i="54" s="1"/>
  <c r="G179" i="54"/>
  <c r="G178" i="54"/>
  <c r="I178" i="54" s="1"/>
  <c r="K178" i="54" s="1"/>
  <c r="G177" i="54"/>
  <c r="I177" i="54" s="1"/>
  <c r="K177" i="54" s="1"/>
  <c r="G176" i="54"/>
  <c r="G175" i="54"/>
  <c r="I175" i="54" s="1"/>
  <c r="K175" i="54" s="1"/>
  <c r="G174" i="54"/>
  <c r="I174" i="54" s="1"/>
  <c r="K174" i="54" s="1"/>
  <c r="K173" i="54"/>
  <c r="G173" i="54"/>
  <c r="I173" i="54" s="1"/>
  <c r="G172" i="54"/>
  <c r="G171" i="54"/>
  <c r="I171" i="54" s="1"/>
  <c r="K171" i="54" s="1"/>
  <c r="G170" i="54"/>
  <c r="I170" i="54" s="1"/>
  <c r="K170" i="54" s="1"/>
  <c r="G169" i="54"/>
  <c r="I169" i="54" s="1"/>
  <c r="K169" i="54" s="1"/>
  <c r="G168" i="54"/>
  <c r="G167" i="54"/>
  <c r="I167" i="54" s="1"/>
  <c r="K167" i="54" s="1"/>
  <c r="I166" i="54"/>
  <c r="K166" i="54" s="1"/>
  <c r="G166" i="54"/>
  <c r="G165" i="54"/>
  <c r="I165" i="54" s="1"/>
  <c r="K165" i="54" s="1"/>
  <c r="G164" i="54"/>
  <c r="G163" i="54"/>
  <c r="I163" i="54" s="1"/>
  <c r="K163" i="54" s="1"/>
  <c r="G162" i="54"/>
  <c r="I162" i="54" s="1"/>
  <c r="K162" i="54" s="1"/>
  <c r="G161" i="54"/>
  <c r="I161" i="54" s="1"/>
  <c r="K161" i="54" s="1"/>
  <c r="G160" i="54"/>
  <c r="G159" i="54"/>
  <c r="I159" i="54" s="1"/>
  <c r="K159" i="54" s="1"/>
  <c r="G158" i="54"/>
  <c r="I158" i="54" s="1"/>
  <c r="K158" i="54" s="1"/>
  <c r="G157" i="54"/>
  <c r="I157" i="54" s="1"/>
  <c r="K157" i="54" s="1"/>
  <c r="G156" i="54"/>
  <c r="G155" i="54"/>
  <c r="I155" i="54" s="1"/>
  <c r="K155" i="54" s="1"/>
  <c r="G154" i="54"/>
  <c r="I154" i="54" s="1"/>
  <c r="K154" i="54" s="1"/>
  <c r="K153" i="54"/>
  <c r="G153" i="54"/>
  <c r="I153" i="54" s="1"/>
  <c r="G152" i="54"/>
  <c r="G151" i="54"/>
  <c r="I151" i="54" s="1"/>
  <c r="K151" i="54" s="1"/>
  <c r="G150" i="54"/>
  <c r="I150" i="54" s="1"/>
  <c r="K150" i="54" s="1"/>
  <c r="G149" i="54"/>
  <c r="I149" i="54" s="1"/>
  <c r="K149" i="54" s="1"/>
  <c r="G148" i="54"/>
  <c r="G147" i="54"/>
  <c r="I147" i="54" s="1"/>
  <c r="K147" i="54" s="1"/>
  <c r="I146" i="54"/>
  <c r="K146" i="54" s="1"/>
  <c r="G146" i="54"/>
  <c r="K145" i="54"/>
  <c r="G145" i="54"/>
  <c r="I145" i="54" s="1"/>
  <c r="G144" i="54"/>
  <c r="G143" i="54"/>
  <c r="I143" i="54" s="1"/>
  <c r="K143" i="54" s="1"/>
  <c r="G142" i="54"/>
  <c r="I142" i="54" s="1"/>
  <c r="K142" i="54" s="1"/>
  <c r="G141" i="54"/>
  <c r="I141" i="54" s="1"/>
  <c r="K141" i="54" s="1"/>
  <c r="G140" i="54"/>
  <c r="G139" i="54"/>
  <c r="I139" i="54" s="1"/>
  <c r="K139" i="54" s="1"/>
  <c r="G138" i="54"/>
  <c r="I138" i="54" s="1"/>
  <c r="K138" i="54" s="1"/>
  <c r="G137" i="54"/>
  <c r="I137" i="54" s="1"/>
  <c r="K137" i="54" s="1"/>
  <c r="G136" i="54"/>
  <c r="I136" i="54" s="1"/>
  <c r="G135" i="54"/>
  <c r="I135" i="54" s="1"/>
  <c r="K135" i="54" s="1"/>
  <c r="G134" i="54"/>
  <c r="I134" i="54" s="1"/>
  <c r="K134" i="54" s="1"/>
  <c r="G133" i="54"/>
  <c r="I133" i="54" s="1"/>
  <c r="K133" i="54" s="1"/>
  <c r="G132" i="54"/>
  <c r="I132" i="54" s="1"/>
  <c r="G131" i="54"/>
  <c r="I131" i="54" s="1"/>
  <c r="K131" i="54" s="1"/>
  <c r="G130" i="54"/>
  <c r="I130" i="54" s="1"/>
  <c r="K130" i="54" s="1"/>
  <c r="G129" i="54"/>
  <c r="I129" i="54" s="1"/>
  <c r="K129" i="54" s="1"/>
  <c r="G128" i="54"/>
  <c r="I128" i="54" s="1"/>
  <c r="G127" i="54"/>
  <c r="I127" i="54" s="1"/>
  <c r="K127" i="54" s="1"/>
  <c r="G126" i="54"/>
  <c r="I126" i="54" s="1"/>
  <c r="K126" i="54" s="1"/>
  <c r="G125" i="54"/>
  <c r="I125" i="54" s="1"/>
  <c r="K125" i="54" s="1"/>
  <c r="G124" i="54"/>
  <c r="I124" i="54" s="1"/>
  <c r="G123" i="54"/>
  <c r="I123" i="54" s="1"/>
  <c r="K123" i="54" s="1"/>
  <c r="G122" i="54"/>
  <c r="I122" i="54" s="1"/>
  <c r="K122" i="54" s="1"/>
  <c r="G121" i="54"/>
  <c r="I121" i="54" s="1"/>
  <c r="K121" i="54" s="1"/>
  <c r="G120" i="54"/>
  <c r="I120" i="54" s="1"/>
  <c r="G119" i="54"/>
  <c r="I119" i="54" s="1"/>
  <c r="K119" i="54" s="1"/>
  <c r="G118" i="54"/>
  <c r="I118" i="54" s="1"/>
  <c r="K118" i="54" s="1"/>
  <c r="G117" i="54"/>
  <c r="I117" i="54" s="1"/>
  <c r="K117" i="54" s="1"/>
  <c r="G116" i="54"/>
  <c r="I116" i="54" s="1"/>
  <c r="G115" i="54"/>
  <c r="I115" i="54" s="1"/>
  <c r="K115" i="54" s="1"/>
  <c r="G114" i="54"/>
  <c r="I114" i="54" s="1"/>
  <c r="K114" i="54" s="1"/>
  <c r="G113" i="54"/>
  <c r="I113" i="54" s="1"/>
  <c r="K113" i="54" s="1"/>
  <c r="G112" i="54"/>
  <c r="I112" i="54" s="1"/>
  <c r="G111" i="54"/>
  <c r="I111" i="54" s="1"/>
  <c r="K111" i="54" s="1"/>
  <c r="G110" i="54"/>
  <c r="I110" i="54" s="1"/>
  <c r="K110" i="54" s="1"/>
  <c r="G109" i="54"/>
  <c r="I109" i="54" s="1"/>
  <c r="K109" i="54" s="1"/>
  <c r="G108" i="54"/>
  <c r="I108" i="54" s="1"/>
  <c r="G107" i="54"/>
  <c r="I107" i="54" s="1"/>
  <c r="K107" i="54" s="1"/>
  <c r="G106" i="54"/>
  <c r="I106" i="54" s="1"/>
  <c r="K106" i="54" s="1"/>
  <c r="G105" i="54"/>
  <c r="I105" i="54" s="1"/>
  <c r="K105" i="54" s="1"/>
  <c r="G104" i="54"/>
  <c r="I104" i="54" s="1"/>
  <c r="G103" i="54"/>
  <c r="I103" i="54" s="1"/>
  <c r="K103" i="54" s="1"/>
  <c r="G102" i="54"/>
  <c r="I102" i="54" s="1"/>
  <c r="K102" i="54" s="1"/>
  <c r="G101" i="54"/>
  <c r="I101" i="54" s="1"/>
  <c r="K101" i="54" s="1"/>
  <c r="G100" i="54"/>
  <c r="I100" i="54" s="1"/>
  <c r="G99" i="54"/>
  <c r="I99" i="54" s="1"/>
  <c r="K99" i="54" s="1"/>
  <c r="G98" i="54"/>
  <c r="I98" i="54" s="1"/>
  <c r="K98" i="54" s="1"/>
  <c r="G97" i="54"/>
  <c r="I97" i="54" s="1"/>
  <c r="K97" i="54" s="1"/>
  <c r="G96" i="54"/>
  <c r="I96" i="54" s="1"/>
  <c r="G95" i="54"/>
  <c r="I95" i="54" s="1"/>
  <c r="K95" i="54" s="1"/>
  <c r="G94" i="54"/>
  <c r="I94" i="54" s="1"/>
  <c r="K94" i="54" s="1"/>
  <c r="G93" i="54"/>
  <c r="I93" i="54" s="1"/>
  <c r="K93" i="54" s="1"/>
  <c r="G92" i="54"/>
  <c r="I92" i="54" s="1"/>
  <c r="G91" i="54"/>
  <c r="I91" i="54" s="1"/>
  <c r="K91" i="54" s="1"/>
  <c r="G90" i="54"/>
  <c r="I90" i="54" s="1"/>
  <c r="K90" i="54" s="1"/>
  <c r="G89" i="54"/>
  <c r="I89" i="54" s="1"/>
  <c r="K89" i="54" s="1"/>
  <c r="G88" i="54"/>
  <c r="I88" i="54" s="1"/>
  <c r="G87" i="54"/>
  <c r="I87" i="54" s="1"/>
  <c r="K87" i="54" s="1"/>
  <c r="G86" i="54"/>
  <c r="I86" i="54" s="1"/>
  <c r="K86" i="54" s="1"/>
  <c r="G85" i="54"/>
  <c r="I85" i="54" s="1"/>
  <c r="K85" i="54" s="1"/>
  <c r="G84" i="54"/>
  <c r="I84" i="54" s="1"/>
  <c r="G83" i="54"/>
  <c r="I83" i="54" s="1"/>
  <c r="K83" i="54" s="1"/>
  <c r="G82" i="54"/>
  <c r="I82" i="54" s="1"/>
  <c r="K82" i="54" s="1"/>
  <c r="G81" i="54"/>
  <c r="I81" i="54" s="1"/>
  <c r="K81" i="54" s="1"/>
  <c r="G80" i="54"/>
  <c r="I80" i="54" s="1"/>
  <c r="G79" i="54"/>
  <c r="I79" i="54" s="1"/>
  <c r="K79" i="54" s="1"/>
  <c r="G78" i="54"/>
  <c r="I78" i="54" s="1"/>
  <c r="K78" i="54" s="1"/>
  <c r="G77" i="54"/>
  <c r="I77" i="54" s="1"/>
  <c r="K77" i="54" s="1"/>
  <c r="G76" i="54"/>
  <c r="I76" i="54" s="1"/>
  <c r="G75" i="54"/>
  <c r="I75" i="54" s="1"/>
  <c r="K75" i="54" s="1"/>
  <c r="G74" i="54"/>
  <c r="I74" i="54" s="1"/>
  <c r="K74" i="54" s="1"/>
  <c r="G73" i="54"/>
  <c r="I73" i="54" s="1"/>
  <c r="K73" i="54" s="1"/>
  <c r="G72" i="54"/>
  <c r="I72" i="54" s="1"/>
  <c r="G71" i="54"/>
  <c r="I71" i="54" s="1"/>
  <c r="K71" i="54" s="1"/>
  <c r="G70" i="54"/>
  <c r="I70" i="54" s="1"/>
  <c r="K70" i="54" s="1"/>
  <c r="G69" i="54"/>
  <c r="I69" i="54" s="1"/>
  <c r="K69" i="54" s="1"/>
  <c r="G68" i="54"/>
  <c r="I68" i="54" s="1"/>
  <c r="G67" i="54"/>
  <c r="I67" i="54" s="1"/>
  <c r="K67" i="54" s="1"/>
  <c r="G66" i="54"/>
  <c r="I66" i="54" s="1"/>
  <c r="K66" i="54" s="1"/>
  <c r="G65" i="54"/>
  <c r="I65" i="54" s="1"/>
  <c r="K65" i="54" s="1"/>
  <c r="G64" i="54"/>
  <c r="I64" i="54" s="1"/>
  <c r="G63" i="54"/>
  <c r="I63" i="54" s="1"/>
  <c r="K63" i="54" s="1"/>
  <c r="G62" i="54"/>
  <c r="I62" i="54" s="1"/>
  <c r="K62" i="54" s="1"/>
  <c r="G61" i="54"/>
  <c r="I61" i="54" s="1"/>
  <c r="K61" i="54" s="1"/>
  <c r="G60" i="54"/>
  <c r="I60" i="54" s="1"/>
  <c r="G59" i="54"/>
  <c r="I59" i="54" s="1"/>
  <c r="K59" i="54" s="1"/>
  <c r="G58" i="54"/>
  <c r="I58" i="54" s="1"/>
  <c r="K58" i="54" s="1"/>
  <c r="G57" i="54"/>
  <c r="I57" i="54" s="1"/>
  <c r="K57" i="54" s="1"/>
  <c r="G56" i="54"/>
  <c r="I56" i="54" s="1"/>
  <c r="G55" i="54"/>
  <c r="I55" i="54" s="1"/>
  <c r="K55" i="54" s="1"/>
  <c r="G54" i="54"/>
  <c r="I54" i="54" s="1"/>
  <c r="K54" i="54" s="1"/>
  <c r="G53" i="54"/>
  <c r="I53" i="54" s="1"/>
  <c r="K53" i="54" s="1"/>
  <c r="G52" i="54"/>
  <c r="I52" i="54" s="1"/>
  <c r="G51" i="54"/>
  <c r="I51" i="54" s="1"/>
  <c r="K51" i="54" s="1"/>
  <c r="G50" i="54"/>
  <c r="I50" i="54" s="1"/>
  <c r="K50" i="54" s="1"/>
  <c r="G49" i="54"/>
  <c r="I49" i="54" s="1"/>
  <c r="K49" i="54" s="1"/>
  <c r="G48" i="54"/>
  <c r="I48" i="54" s="1"/>
  <c r="G47" i="54"/>
  <c r="I47" i="54" s="1"/>
  <c r="K47" i="54" s="1"/>
  <c r="G46" i="54"/>
  <c r="I46" i="54" s="1"/>
  <c r="K46" i="54" s="1"/>
  <c r="G45" i="54"/>
  <c r="I45" i="54" s="1"/>
  <c r="K45" i="54" s="1"/>
  <c r="G44" i="54"/>
  <c r="I44" i="54" s="1"/>
  <c r="G43" i="54"/>
  <c r="I43" i="54" s="1"/>
  <c r="K43" i="54" s="1"/>
  <c r="G42" i="54"/>
  <c r="I42" i="54" s="1"/>
  <c r="K42" i="54" s="1"/>
  <c r="G41" i="54"/>
  <c r="I41" i="54" s="1"/>
  <c r="K41" i="54" s="1"/>
  <c r="G40" i="54"/>
  <c r="I40" i="54" s="1"/>
  <c r="G39" i="54"/>
  <c r="I39" i="54" s="1"/>
  <c r="K39" i="54" s="1"/>
  <c r="G38" i="54"/>
  <c r="I38" i="54" s="1"/>
  <c r="K38" i="54" s="1"/>
  <c r="G37" i="54"/>
  <c r="I37" i="54" s="1"/>
  <c r="K37" i="54" s="1"/>
  <c r="G36" i="54"/>
  <c r="I36" i="54" s="1"/>
  <c r="G35" i="54"/>
  <c r="I35" i="54" s="1"/>
  <c r="K35" i="54" s="1"/>
  <c r="G34" i="54"/>
  <c r="I34" i="54" s="1"/>
  <c r="K34" i="54" s="1"/>
  <c r="G33" i="54"/>
  <c r="I33" i="54" s="1"/>
  <c r="K33" i="54" s="1"/>
  <c r="G32" i="54"/>
  <c r="I32" i="54" s="1"/>
  <c r="G31" i="54"/>
  <c r="I31" i="54" s="1"/>
  <c r="K31" i="54" s="1"/>
  <c r="G30" i="54"/>
  <c r="I30" i="54" s="1"/>
  <c r="K30" i="54" s="1"/>
  <c r="G29" i="54"/>
  <c r="I29" i="54" s="1"/>
  <c r="K29" i="54" s="1"/>
  <c r="G28" i="54"/>
  <c r="I28" i="54" s="1"/>
  <c r="K28" i="54" s="1"/>
  <c r="G27" i="54"/>
  <c r="G26" i="54"/>
  <c r="I26" i="54" s="1"/>
  <c r="K26" i="54" s="1"/>
  <c r="G25" i="54"/>
  <c r="G24" i="54"/>
  <c r="I24" i="54" s="1"/>
  <c r="K24" i="54" s="1"/>
  <c r="G23" i="54"/>
  <c r="I23" i="54" s="1"/>
  <c r="K23" i="54" s="1"/>
  <c r="G22" i="54"/>
  <c r="I22" i="54" s="1"/>
  <c r="K22" i="54" s="1"/>
  <c r="G21" i="54"/>
  <c r="G20" i="54"/>
  <c r="G19" i="54"/>
  <c r="G18" i="54"/>
  <c r="I18" i="54" s="1"/>
  <c r="K18" i="54" s="1"/>
  <c r="G17" i="54"/>
  <c r="G16" i="54"/>
  <c r="G15" i="54"/>
  <c r="I15" i="54" s="1"/>
  <c r="K15" i="54" s="1"/>
  <c r="G14" i="54"/>
  <c r="I14" i="54" s="1"/>
  <c r="K14" i="54" s="1"/>
  <c r="G13" i="54"/>
  <c r="G12" i="54"/>
  <c r="G11" i="54"/>
  <c r="G10" i="54"/>
  <c r="I10" i="54" s="1"/>
  <c r="K10" i="54" s="1"/>
  <c r="G9" i="54"/>
  <c r="G8" i="54"/>
  <c r="G7" i="54"/>
  <c r="I7" i="54" s="1"/>
  <c r="K7" i="54" s="1"/>
  <c r="G6" i="54"/>
  <c r="I6" i="54" s="1"/>
  <c r="K6" i="54" s="1"/>
  <c r="G5" i="54"/>
  <c r="M304" i="20"/>
  <c r="M301" i="20"/>
  <c r="H36" i="10" s="1"/>
  <c r="E301" i="20"/>
  <c r="G300" i="20"/>
  <c r="G299" i="20"/>
  <c r="G298" i="20"/>
  <c r="I298" i="20" s="1"/>
  <c r="G297" i="20"/>
  <c r="I297" i="20" s="1"/>
  <c r="K297" i="20" s="1"/>
  <c r="G296" i="20"/>
  <c r="I296" i="20" s="1"/>
  <c r="K296" i="20" s="1"/>
  <c r="G295" i="20"/>
  <c r="G294" i="20"/>
  <c r="I294" i="20" s="1"/>
  <c r="G293" i="20"/>
  <c r="I293" i="20" s="1"/>
  <c r="K293" i="20" s="1"/>
  <c r="L292" i="20"/>
  <c r="G292" i="20"/>
  <c r="I292" i="20" s="1"/>
  <c r="K292" i="20" s="1"/>
  <c r="G291" i="20"/>
  <c r="G290" i="20"/>
  <c r="I290" i="20" s="1"/>
  <c r="K289" i="20"/>
  <c r="G289" i="20"/>
  <c r="I289" i="20" s="1"/>
  <c r="G288" i="20"/>
  <c r="G287" i="20"/>
  <c r="G286" i="20"/>
  <c r="I286" i="20" s="1"/>
  <c r="G285" i="20"/>
  <c r="I285" i="20" s="1"/>
  <c r="K285" i="20" s="1"/>
  <c r="G284" i="20"/>
  <c r="G283" i="20"/>
  <c r="G282" i="20"/>
  <c r="I282" i="20" s="1"/>
  <c r="G281" i="20"/>
  <c r="I281" i="20" s="1"/>
  <c r="K281" i="20" s="1"/>
  <c r="L280" i="20"/>
  <c r="G280" i="20"/>
  <c r="I280" i="20" s="1"/>
  <c r="K280" i="20" s="1"/>
  <c r="G279" i="20"/>
  <c r="G278" i="20"/>
  <c r="I278" i="20" s="1"/>
  <c r="G277" i="20"/>
  <c r="I277" i="20" s="1"/>
  <c r="G276" i="20"/>
  <c r="I276" i="20" s="1"/>
  <c r="K276" i="20" s="1"/>
  <c r="G275" i="20"/>
  <c r="G274" i="20"/>
  <c r="I274" i="20" s="1"/>
  <c r="G273" i="20"/>
  <c r="I273" i="20" s="1"/>
  <c r="G272" i="20"/>
  <c r="I272" i="20" s="1"/>
  <c r="K272" i="20" s="1"/>
  <c r="G271" i="20"/>
  <c r="G270" i="20"/>
  <c r="I270" i="20" s="1"/>
  <c r="G269" i="20"/>
  <c r="I269" i="20" s="1"/>
  <c r="G268" i="20"/>
  <c r="I268" i="20" s="1"/>
  <c r="K268" i="20" s="1"/>
  <c r="G267" i="20"/>
  <c r="G266" i="20"/>
  <c r="I266" i="20" s="1"/>
  <c r="G265" i="20"/>
  <c r="I265" i="20" s="1"/>
  <c r="G264" i="20"/>
  <c r="I264" i="20" s="1"/>
  <c r="K264" i="20" s="1"/>
  <c r="G263" i="20"/>
  <c r="G262" i="20"/>
  <c r="I262" i="20" s="1"/>
  <c r="G261" i="20"/>
  <c r="I261" i="20" s="1"/>
  <c r="G260" i="20"/>
  <c r="G259" i="20"/>
  <c r="G258" i="20"/>
  <c r="I258" i="20" s="1"/>
  <c r="G257" i="20"/>
  <c r="I257" i="20" s="1"/>
  <c r="G256" i="20"/>
  <c r="I256" i="20" s="1"/>
  <c r="K256" i="20" s="1"/>
  <c r="G255" i="20"/>
  <c r="I254" i="20"/>
  <c r="G254" i="20"/>
  <c r="G253" i="20"/>
  <c r="I253" i="20" s="1"/>
  <c r="G252" i="20"/>
  <c r="I252" i="20" s="1"/>
  <c r="K252" i="20" s="1"/>
  <c r="G251" i="20"/>
  <c r="G250" i="20"/>
  <c r="I250" i="20" s="1"/>
  <c r="G249" i="20"/>
  <c r="I249" i="20" s="1"/>
  <c r="G248" i="20"/>
  <c r="I248" i="20" s="1"/>
  <c r="K248" i="20" s="1"/>
  <c r="G247" i="20"/>
  <c r="G246" i="20"/>
  <c r="I246" i="20" s="1"/>
  <c r="K246" i="20" s="1"/>
  <c r="G245" i="20"/>
  <c r="I245" i="20" s="1"/>
  <c r="G244" i="20"/>
  <c r="I244" i="20" s="1"/>
  <c r="K244" i="20" s="1"/>
  <c r="G243" i="20"/>
  <c r="G242" i="20"/>
  <c r="I242" i="20" s="1"/>
  <c r="K242" i="20" s="1"/>
  <c r="G241" i="20"/>
  <c r="I241" i="20" s="1"/>
  <c r="G240" i="20"/>
  <c r="I240" i="20" s="1"/>
  <c r="K240" i="20" s="1"/>
  <c r="G239" i="20"/>
  <c r="I238" i="20"/>
  <c r="K238" i="20" s="1"/>
  <c r="G238" i="20"/>
  <c r="G237" i="20"/>
  <c r="I237" i="20" s="1"/>
  <c r="G236" i="20"/>
  <c r="I236" i="20" s="1"/>
  <c r="K236" i="20" s="1"/>
  <c r="G235" i="20"/>
  <c r="G234" i="20"/>
  <c r="I234" i="20" s="1"/>
  <c r="G233" i="20"/>
  <c r="I233" i="20" s="1"/>
  <c r="G232" i="20"/>
  <c r="I232" i="20" s="1"/>
  <c r="K232" i="20" s="1"/>
  <c r="G231" i="20"/>
  <c r="G230" i="20"/>
  <c r="I230" i="20" s="1"/>
  <c r="K230" i="20" s="1"/>
  <c r="G229" i="20"/>
  <c r="I229" i="20" s="1"/>
  <c r="G228" i="20"/>
  <c r="I228" i="20" s="1"/>
  <c r="K228" i="20" s="1"/>
  <c r="G227" i="20"/>
  <c r="G226" i="20"/>
  <c r="I226" i="20" s="1"/>
  <c r="K226" i="20" s="1"/>
  <c r="G225" i="20"/>
  <c r="I225" i="20" s="1"/>
  <c r="G224" i="20"/>
  <c r="I224" i="20" s="1"/>
  <c r="K224" i="20" s="1"/>
  <c r="G223" i="20"/>
  <c r="I222" i="20"/>
  <c r="K222" i="20" s="1"/>
  <c r="G222" i="20"/>
  <c r="G221" i="20"/>
  <c r="I221" i="20" s="1"/>
  <c r="G220" i="20"/>
  <c r="I220" i="20" s="1"/>
  <c r="K220" i="20" s="1"/>
  <c r="G219" i="20"/>
  <c r="G218" i="20"/>
  <c r="I218" i="20" s="1"/>
  <c r="K218" i="20" s="1"/>
  <c r="G217" i="20"/>
  <c r="I217" i="20" s="1"/>
  <c r="G216" i="20"/>
  <c r="I215" i="20"/>
  <c r="K215" i="20" s="1"/>
  <c r="G215" i="20"/>
  <c r="G214" i="20"/>
  <c r="G213" i="20"/>
  <c r="I213" i="20" s="1"/>
  <c r="G212" i="20"/>
  <c r="G211" i="20"/>
  <c r="I211" i="20" s="1"/>
  <c r="K211" i="20" s="1"/>
  <c r="G210" i="20"/>
  <c r="G209" i="20"/>
  <c r="I209" i="20" s="1"/>
  <c r="G208" i="20"/>
  <c r="G207" i="20"/>
  <c r="G206" i="20"/>
  <c r="G205" i="20"/>
  <c r="I205" i="20" s="1"/>
  <c r="G204" i="20"/>
  <c r="G203" i="20"/>
  <c r="I203" i="20" s="1"/>
  <c r="K203" i="20" s="1"/>
  <c r="G202" i="20"/>
  <c r="G201" i="20"/>
  <c r="I201" i="20" s="1"/>
  <c r="G200" i="20"/>
  <c r="G199" i="20"/>
  <c r="I199" i="20" s="1"/>
  <c r="G198" i="20"/>
  <c r="G197" i="20"/>
  <c r="I197" i="20" s="1"/>
  <c r="G196" i="20"/>
  <c r="G195" i="20"/>
  <c r="I195" i="20" s="1"/>
  <c r="G194" i="20"/>
  <c r="G193" i="20"/>
  <c r="I193" i="20" s="1"/>
  <c r="G192" i="20"/>
  <c r="L191" i="20"/>
  <c r="G191" i="20"/>
  <c r="I191" i="20" s="1"/>
  <c r="K191" i="20" s="1"/>
  <c r="G190" i="20"/>
  <c r="G189" i="20"/>
  <c r="I189" i="20" s="1"/>
  <c r="G188" i="20"/>
  <c r="G187" i="20"/>
  <c r="I187" i="20" s="1"/>
  <c r="G186" i="20"/>
  <c r="G185" i="20"/>
  <c r="I185" i="20" s="1"/>
  <c r="G184" i="20"/>
  <c r="G183" i="20"/>
  <c r="G182" i="20"/>
  <c r="G181" i="20"/>
  <c r="I181" i="20" s="1"/>
  <c r="G180" i="20"/>
  <c r="G179" i="20"/>
  <c r="I179" i="20" s="1"/>
  <c r="G178" i="20"/>
  <c r="I177" i="20"/>
  <c r="G177" i="20"/>
  <c r="G176" i="20"/>
  <c r="G175" i="20"/>
  <c r="G174" i="20"/>
  <c r="G173" i="20"/>
  <c r="I173" i="20" s="1"/>
  <c r="G172" i="20"/>
  <c r="G171" i="20"/>
  <c r="I171" i="20" s="1"/>
  <c r="G170" i="20"/>
  <c r="G169" i="20"/>
  <c r="I169" i="20" s="1"/>
  <c r="G168" i="20"/>
  <c r="G167" i="20"/>
  <c r="I167" i="20" s="1"/>
  <c r="K167" i="20" s="1"/>
  <c r="G166" i="20"/>
  <c r="G165" i="20"/>
  <c r="I165" i="20" s="1"/>
  <c r="G164" i="20"/>
  <c r="G163" i="20"/>
  <c r="I163" i="20" s="1"/>
  <c r="K163" i="20" s="1"/>
  <c r="G162" i="20"/>
  <c r="G161" i="20"/>
  <c r="I161" i="20" s="1"/>
  <c r="K161" i="20" s="1"/>
  <c r="G160" i="20"/>
  <c r="I160" i="20" s="1"/>
  <c r="K160" i="20" s="1"/>
  <c r="G159" i="20"/>
  <c r="I159" i="20" s="1"/>
  <c r="K159" i="20" s="1"/>
  <c r="G158" i="20"/>
  <c r="G157" i="20"/>
  <c r="I157" i="20" s="1"/>
  <c r="K157" i="20" s="1"/>
  <c r="L157" i="20" s="1"/>
  <c r="G156" i="20"/>
  <c r="G155" i="20"/>
  <c r="I155" i="20" s="1"/>
  <c r="K155" i="20" s="1"/>
  <c r="G154" i="20"/>
  <c r="I153" i="20"/>
  <c r="K153" i="20" s="1"/>
  <c r="L153" i="20" s="1"/>
  <c r="G153" i="20"/>
  <c r="G152" i="20"/>
  <c r="I152" i="20" s="1"/>
  <c r="K152" i="20" s="1"/>
  <c r="G151" i="20"/>
  <c r="G150" i="20"/>
  <c r="G149" i="20"/>
  <c r="I149" i="20" s="1"/>
  <c r="K149" i="20" s="1"/>
  <c r="G148" i="20"/>
  <c r="I148" i="20" s="1"/>
  <c r="G147" i="20"/>
  <c r="I147" i="20" s="1"/>
  <c r="K147" i="20" s="1"/>
  <c r="G146" i="20"/>
  <c r="G145" i="20"/>
  <c r="I145" i="20" s="1"/>
  <c r="K145" i="20" s="1"/>
  <c r="G144" i="20"/>
  <c r="I144" i="20" s="1"/>
  <c r="K144" i="20" s="1"/>
  <c r="G143" i="20"/>
  <c r="I143" i="20" s="1"/>
  <c r="K143" i="20" s="1"/>
  <c r="G142" i="20"/>
  <c r="G141" i="20"/>
  <c r="I141" i="20" s="1"/>
  <c r="K141" i="20" s="1"/>
  <c r="L141" i="20" s="1"/>
  <c r="G140" i="20"/>
  <c r="G139" i="20"/>
  <c r="I139" i="20" s="1"/>
  <c r="K139" i="20" s="1"/>
  <c r="G138" i="20"/>
  <c r="I137" i="20"/>
  <c r="K137" i="20" s="1"/>
  <c r="L137" i="20" s="1"/>
  <c r="G137" i="20"/>
  <c r="G136" i="20"/>
  <c r="I136" i="20" s="1"/>
  <c r="K136" i="20" s="1"/>
  <c r="G135" i="20"/>
  <c r="G134" i="20"/>
  <c r="G133" i="20"/>
  <c r="I133" i="20" s="1"/>
  <c r="K133" i="20" s="1"/>
  <c r="G132" i="20"/>
  <c r="G131" i="20"/>
  <c r="I131" i="20" s="1"/>
  <c r="K131" i="20" s="1"/>
  <c r="G130" i="20"/>
  <c r="G129" i="20"/>
  <c r="I129" i="20" s="1"/>
  <c r="K129" i="20" s="1"/>
  <c r="G128" i="20"/>
  <c r="I128" i="20" s="1"/>
  <c r="K128" i="20" s="1"/>
  <c r="G127" i="20"/>
  <c r="I127" i="20" s="1"/>
  <c r="K127" i="20" s="1"/>
  <c r="G126" i="20"/>
  <c r="G125" i="20"/>
  <c r="I125" i="20" s="1"/>
  <c r="K125" i="20" s="1"/>
  <c r="L125" i="20" s="1"/>
  <c r="G124" i="20"/>
  <c r="G123" i="20"/>
  <c r="I123" i="20" s="1"/>
  <c r="K123" i="20" s="1"/>
  <c r="G122" i="20"/>
  <c r="I121" i="20"/>
  <c r="K121" i="20" s="1"/>
  <c r="L121" i="20" s="1"/>
  <c r="G121" i="20"/>
  <c r="G120" i="20"/>
  <c r="I120" i="20" s="1"/>
  <c r="K120" i="20" s="1"/>
  <c r="G119" i="20"/>
  <c r="I119" i="20" s="1"/>
  <c r="K119" i="20" s="1"/>
  <c r="G118" i="20"/>
  <c r="G117" i="20"/>
  <c r="I117" i="20" s="1"/>
  <c r="K117" i="20" s="1"/>
  <c r="L117" i="20" s="1"/>
  <c r="G116" i="20"/>
  <c r="I116" i="20" s="1"/>
  <c r="K116" i="20" s="1"/>
  <c r="G115" i="20"/>
  <c r="I115" i="20" s="1"/>
  <c r="K115" i="20" s="1"/>
  <c r="G114" i="20"/>
  <c r="G113" i="20"/>
  <c r="I113" i="20" s="1"/>
  <c r="G112" i="20"/>
  <c r="G111" i="20"/>
  <c r="G110" i="20"/>
  <c r="G109" i="20"/>
  <c r="I109" i="20" s="1"/>
  <c r="K109" i="20" s="1"/>
  <c r="L109" i="20" s="1"/>
  <c r="G108" i="20"/>
  <c r="I108" i="20" s="1"/>
  <c r="K108" i="20" s="1"/>
  <c r="G107" i="20"/>
  <c r="G106" i="20"/>
  <c r="I106" i="20" s="1"/>
  <c r="K106" i="20" s="1"/>
  <c r="G105" i="20"/>
  <c r="G104" i="20"/>
  <c r="G103" i="20"/>
  <c r="G102" i="20"/>
  <c r="I102" i="20" s="1"/>
  <c r="K102" i="20" s="1"/>
  <c r="G101" i="20"/>
  <c r="G100" i="20"/>
  <c r="G99" i="20"/>
  <c r="G98" i="20"/>
  <c r="I98" i="20" s="1"/>
  <c r="K98" i="20" s="1"/>
  <c r="G97" i="20"/>
  <c r="I97" i="20" s="1"/>
  <c r="K97" i="20" s="1"/>
  <c r="G96" i="20"/>
  <c r="G95" i="20"/>
  <c r="G94" i="20"/>
  <c r="I94" i="20" s="1"/>
  <c r="K94" i="20" s="1"/>
  <c r="G93" i="20"/>
  <c r="I93" i="20" s="1"/>
  <c r="G92" i="20"/>
  <c r="G91" i="20"/>
  <c r="G90" i="20"/>
  <c r="I90" i="20" s="1"/>
  <c r="K90" i="20" s="1"/>
  <c r="G89" i="20"/>
  <c r="G88" i="20"/>
  <c r="G87" i="20"/>
  <c r="G86" i="20"/>
  <c r="I86" i="20" s="1"/>
  <c r="K86" i="20" s="1"/>
  <c r="G85" i="20"/>
  <c r="G84" i="20"/>
  <c r="G83" i="20"/>
  <c r="G82" i="20"/>
  <c r="I82" i="20" s="1"/>
  <c r="K82" i="20" s="1"/>
  <c r="G81" i="20"/>
  <c r="I81" i="20" s="1"/>
  <c r="K81" i="20" s="1"/>
  <c r="G80" i="20"/>
  <c r="G79" i="20"/>
  <c r="G78" i="20"/>
  <c r="I78" i="20" s="1"/>
  <c r="K78" i="20" s="1"/>
  <c r="G77" i="20"/>
  <c r="I77" i="20" s="1"/>
  <c r="G76" i="20"/>
  <c r="G75" i="20"/>
  <c r="G74" i="20"/>
  <c r="I74" i="20" s="1"/>
  <c r="K74" i="20" s="1"/>
  <c r="G73" i="20"/>
  <c r="G72" i="20"/>
  <c r="G71" i="20"/>
  <c r="G70" i="20"/>
  <c r="I70" i="20" s="1"/>
  <c r="K70" i="20" s="1"/>
  <c r="G69" i="20"/>
  <c r="I69" i="20" s="1"/>
  <c r="K69" i="20" s="1"/>
  <c r="G68" i="20"/>
  <c r="G67" i="20"/>
  <c r="G66" i="20"/>
  <c r="I66" i="20" s="1"/>
  <c r="K66" i="20" s="1"/>
  <c r="L65" i="20"/>
  <c r="G65" i="20"/>
  <c r="I65" i="20" s="1"/>
  <c r="K65" i="20" s="1"/>
  <c r="G64" i="20"/>
  <c r="G63" i="20"/>
  <c r="G62" i="20"/>
  <c r="I62" i="20" s="1"/>
  <c r="K62" i="20" s="1"/>
  <c r="G61" i="20"/>
  <c r="I61" i="20" s="1"/>
  <c r="G60" i="20"/>
  <c r="I60" i="20" s="1"/>
  <c r="K60" i="20" s="1"/>
  <c r="G59" i="20"/>
  <c r="G58" i="20"/>
  <c r="I58" i="20" s="1"/>
  <c r="K58" i="20" s="1"/>
  <c r="G57" i="20"/>
  <c r="I57" i="20" s="1"/>
  <c r="G56" i="20"/>
  <c r="I56" i="20" s="1"/>
  <c r="K56" i="20" s="1"/>
  <c r="G55" i="20"/>
  <c r="G54" i="20"/>
  <c r="I54" i="20" s="1"/>
  <c r="K54" i="20" s="1"/>
  <c r="G53" i="20"/>
  <c r="I53" i="20" s="1"/>
  <c r="G52" i="20"/>
  <c r="I52" i="20" s="1"/>
  <c r="K52" i="20" s="1"/>
  <c r="G51" i="20"/>
  <c r="G50" i="20"/>
  <c r="I50" i="20" s="1"/>
  <c r="K50" i="20" s="1"/>
  <c r="G49" i="20"/>
  <c r="I49" i="20" s="1"/>
  <c r="G48" i="20"/>
  <c r="I48" i="20" s="1"/>
  <c r="K48" i="20" s="1"/>
  <c r="G47" i="20"/>
  <c r="G46" i="20"/>
  <c r="I46" i="20" s="1"/>
  <c r="K46" i="20" s="1"/>
  <c r="G45" i="20"/>
  <c r="I45" i="20" s="1"/>
  <c r="G44" i="20"/>
  <c r="I44" i="20" s="1"/>
  <c r="K44" i="20" s="1"/>
  <c r="G43" i="20"/>
  <c r="I43" i="20" s="1"/>
  <c r="K43" i="20" s="1"/>
  <c r="L43" i="20" s="1"/>
  <c r="G42" i="20"/>
  <c r="G41" i="20"/>
  <c r="I41" i="20" s="1"/>
  <c r="G40" i="20"/>
  <c r="I40" i="20" s="1"/>
  <c r="K40" i="20" s="1"/>
  <c r="G39" i="20"/>
  <c r="I39" i="20" s="1"/>
  <c r="K39" i="20" s="1"/>
  <c r="L39" i="20" s="1"/>
  <c r="G38" i="20"/>
  <c r="G37" i="20"/>
  <c r="I37" i="20" s="1"/>
  <c r="G36" i="20"/>
  <c r="I36" i="20" s="1"/>
  <c r="K36" i="20" s="1"/>
  <c r="G35" i="20"/>
  <c r="I35" i="20" s="1"/>
  <c r="K35" i="20" s="1"/>
  <c r="L35" i="20" s="1"/>
  <c r="G34" i="20"/>
  <c r="G33" i="20"/>
  <c r="I33" i="20" s="1"/>
  <c r="G32" i="20"/>
  <c r="I32" i="20" s="1"/>
  <c r="K32" i="20" s="1"/>
  <c r="I31" i="20"/>
  <c r="K31" i="20" s="1"/>
  <c r="L31" i="20" s="1"/>
  <c r="G31" i="20"/>
  <c r="G30" i="20"/>
  <c r="G29" i="20"/>
  <c r="I29" i="20" s="1"/>
  <c r="G28" i="20"/>
  <c r="I28" i="20" s="1"/>
  <c r="K28" i="20" s="1"/>
  <c r="G27" i="20"/>
  <c r="I27" i="20" s="1"/>
  <c r="K27" i="20" s="1"/>
  <c r="L27" i="20" s="1"/>
  <c r="G26" i="20"/>
  <c r="G25" i="20"/>
  <c r="I25" i="20" s="1"/>
  <c r="G24" i="20"/>
  <c r="I24" i="20" s="1"/>
  <c r="K24" i="20" s="1"/>
  <c r="G23" i="20"/>
  <c r="I23" i="20" s="1"/>
  <c r="K23" i="20" s="1"/>
  <c r="L23" i="20" s="1"/>
  <c r="G22" i="20"/>
  <c r="G21" i="20"/>
  <c r="I21" i="20" s="1"/>
  <c r="G20" i="20"/>
  <c r="I20" i="20" s="1"/>
  <c r="K20" i="20" s="1"/>
  <c r="G19" i="20"/>
  <c r="I19" i="20" s="1"/>
  <c r="K19" i="20" s="1"/>
  <c r="L19" i="20" s="1"/>
  <c r="G18" i="20"/>
  <c r="G17" i="20"/>
  <c r="I17" i="20" s="1"/>
  <c r="G16" i="20"/>
  <c r="I16" i="20" s="1"/>
  <c r="K16" i="20" s="1"/>
  <c r="I15" i="20"/>
  <c r="K15" i="20" s="1"/>
  <c r="L15" i="20" s="1"/>
  <c r="G15" i="20"/>
  <c r="G14" i="20"/>
  <c r="G13" i="20"/>
  <c r="I13" i="20" s="1"/>
  <c r="G12" i="20"/>
  <c r="I12" i="20" s="1"/>
  <c r="K12" i="20" s="1"/>
  <c r="G11" i="20"/>
  <c r="I11" i="20" s="1"/>
  <c r="K11" i="20" s="1"/>
  <c r="L11" i="20" s="1"/>
  <c r="G10" i="20"/>
  <c r="G9" i="20"/>
  <c r="I9" i="20" s="1"/>
  <c r="G8" i="20"/>
  <c r="I8" i="20" s="1"/>
  <c r="K8" i="20" s="1"/>
  <c r="G7" i="20"/>
  <c r="I7" i="20" s="1"/>
  <c r="K7" i="20" s="1"/>
  <c r="L7" i="20" s="1"/>
  <c r="G6" i="20"/>
  <c r="G5" i="20"/>
  <c r="I5" i="20" s="1"/>
  <c r="M304" i="36"/>
  <c r="M301" i="36"/>
  <c r="H39" i="10" s="1"/>
  <c r="E301" i="36"/>
  <c r="G300" i="36"/>
  <c r="I300" i="36" s="1"/>
  <c r="K300" i="36" s="1"/>
  <c r="G299" i="36"/>
  <c r="I298" i="36"/>
  <c r="G298" i="36"/>
  <c r="G297" i="36"/>
  <c r="I297" i="36" s="1"/>
  <c r="K297" i="36" s="1"/>
  <c r="G296" i="36"/>
  <c r="I296" i="36" s="1"/>
  <c r="K296" i="36" s="1"/>
  <c r="L296" i="36" s="1"/>
  <c r="G295" i="36"/>
  <c r="G294" i="36"/>
  <c r="I294" i="36" s="1"/>
  <c r="G293" i="36"/>
  <c r="I293" i="36" s="1"/>
  <c r="K293" i="36" s="1"/>
  <c r="G292" i="36"/>
  <c r="G291" i="36"/>
  <c r="G290" i="36"/>
  <c r="I290" i="36" s="1"/>
  <c r="G289" i="36"/>
  <c r="I289" i="36" s="1"/>
  <c r="K289" i="36" s="1"/>
  <c r="G288" i="36"/>
  <c r="I288" i="36" s="1"/>
  <c r="K288" i="36" s="1"/>
  <c r="L288" i="36" s="1"/>
  <c r="G287" i="36"/>
  <c r="G286" i="36"/>
  <c r="I286" i="36" s="1"/>
  <c r="G285" i="36"/>
  <c r="I285" i="36" s="1"/>
  <c r="K285" i="36" s="1"/>
  <c r="G284" i="36"/>
  <c r="I284" i="36" s="1"/>
  <c r="K284" i="36" s="1"/>
  <c r="G283" i="36"/>
  <c r="G282" i="36"/>
  <c r="I282" i="36" s="1"/>
  <c r="G281" i="36"/>
  <c r="I281" i="36" s="1"/>
  <c r="K281" i="36" s="1"/>
  <c r="G280" i="36"/>
  <c r="I280" i="36" s="1"/>
  <c r="K280" i="36" s="1"/>
  <c r="L280" i="36" s="1"/>
  <c r="G279" i="36"/>
  <c r="I278" i="36"/>
  <c r="G278" i="36"/>
  <c r="G277" i="36"/>
  <c r="I277" i="36" s="1"/>
  <c r="K277" i="36" s="1"/>
  <c r="G276" i="36"/>
  <c r="G275" i="36"/>
  <c r="G274" i="36"/>
  <c r="I274" i="36" s="1"/>
  <c r="G273" i="36"/>
  <c r="I273" i="36" s="1"/>
  <c r="K273" i="36" s="1"/>
  <c r="G272" i="36"/>
  <c r="I272" i="36" s="1"/>
  <c r="K272" i="36" s="1"/>
  <c r="L272" i="36" s="1"/>
  <c r="G271" i="36"/>
  <c r="I270" i="36"/>
  <c r="G270" i="36"/>
  <c r="G269" i="36"/>
  <c r="I269" i="36" s="1"/>
  <c r="K269" i="36" s="1"/>
  <c r="G268" i="36"/>
  <c r="I268" i="36" s="1"/>
  <c r="K268" i="36" s="1"/>
  <c r="G267" i="36"/>
  <c r="G266" i="36"/>
  <c r="I266" i="36" s="1"/>
  <c r="G265" i="36"/>
  <c r="I265" i="36" s="1"/>
  <c r="K265" i="36" s="1"/>
  <c r="G264" i="36"/>
  <c r="I264" i="36" s="1"/>
  <c r="K264" i="36" s="1"/>
  <c r="L264" i="36" s="1"/>
  <c r="G263" i="36"/>
  <c r="G262" i="36"/>
  <c r="I262" i="36" s="1"/>
  <c r="G261" i="36"/>
  <c r="G260" i="36"/>
  <c r="I260" i="36" s="1"/>
  <c r="G259" i="36"/>
  <c r="I258" i="36"/>
  <c r="G258" i="36"/>
  <c r="G257" i="36"/>
  <c r="G256" i="36"/>
  <c r="I256" i="36" s="1"/>
  <c r="G255" i="36"/>
  <c r="G254" i="36"/>
  <c r="G253" i="36"/>
  <c r="G252" i="36"/>
  <c r="I252" i="36" s="1"/>
  <c r="G251" i="36"/>
  <c r="I250" i="36"/>
  <c r="K250" i="36" s="1"/>
  <c r="G250" i="36"/>
  <c r="G249" i="36"/>
  <c r="G248" i="36"/>
  <c r="I248" i="36" s="1"/>
  <c r="G247" i="36"/>
  <c r="G246" i="36"/>
  <c r="I246" i="36" s="1"/>
  <c r="K246" i="36" s="1"/>
  <c r="G245" i="36"/>
  <c r="I244" i="36"/>
  <c r="G244" i="36"/>
  <c r="G243" i="36"/>
  <c r="G242" i="36"/>
  <c r="I242" i="36" s="1"/>
  <c r="G241" i="36"/>
  <c r="G240" i="36"/>
  <c r="I240" i="36" s="1"/>
  <c r="G239" i="36"/>
  <c r="G238" i="36"/>
  <c r="G237" i="36"/>
  <c r="G236" i="36"/>
  <c r="I236" i="36" s="1"/>
  <c r="G235" i="36"/>
  <c r="G234" i="36"/>
  <c r="I234" i="36" s="1"/>
  <c r="K234" i="36" s="1"/>
  <c r="G233" i="36"/>
  <c r="G232" i="36"/>
  <c r="I232" i="36" s="1"/>
  <c r="G231" i="36"/>
  <c r="G230" i="36"/>
  <c r="I230" i="36" s="1"/>
  <c r="K230" i="36" s="1"/>
  <c r="G229" i="36"/>
  <c r="G228" i="36"/>
  <c r="I228" i="36" s="1"/>
  <c r="G227" i="36"/>
  <c r="G226" i="36"/>
  <c r="I226" i="36" s="1"/>
  <c r="G225" i="36"/>
  <c r="G224" i="36"/>
  <c r="I224" i="36" s="1"/>
  <c r="G223" i="36"/>
  <c r="G222" i="36"/>
  <c r="G221" i="36"/>
  <c r="I220" i="36"/>
  <c r="G220" i="36"/>
  <c r="G219" i="36"/>
  <c r="G218" i="36"/>
  <c r="I218" i="36" s="1"/>
  <c r="K218" i="36" s="1"/>
  <c r="L218" i="36" s="1"/>
  <c r="L217" i="36"/>
  <c r="G217" i="36"/>
  <c r="I217" i="36" s="1"/>
  <c r="K217" i="36" s="1"/>
  <c r="G216" i="36"/>
  <c r="G215" i="36"/>
  <c r="I215" i="36" s="1"/>
  <c r="K215" i="36" s="1"/>
  <c r="L214" i="36"/>
  <c r="G214" i="36"/>
  <c r="I214" i="36" s="1"/>
  <c r="K214" i="36" s="1"/>
  <c r="G213" i="36"/>
  <c r="I213" i="36" s="1"/>
  <c r="K213" i="36" s="1"/>
  <c r="G212" i="36"/>
  <c r="K211" i="36"/>
  <c r="G211" i="36"/>
  <c r="I211" i="36" s="1"/>
  <c r="G210" i="36"/>
  <c r="G209" i="36"/>
  <c r="I209" i="36" s="1"/>
  <c r="G208" i="36"/>
  <c r="G207" i="36"/>
  <c r="I207" i="36" s="1"/>
  <c r="G206" i="36"/>
  <c r="I206" i="36" s="1"/>
  <c r="K206" i="36" s="1"/>
  <c r="L206" i="36" s="1"/>
  <c r="G205" i="36"/>
  <c r="G204" i="36"/>
  <c r="G203" i="36"/>
  <c r="I203" i="36" s="1"/>
  <c r="K203" i="36" s="1"/>
  <c r="G202" i="36"/>
  <c r="I202" i="36" s="1"/>
  <c r="K202" i="36" s="1"/>
  <c r="L202" i="36" s="1"/>
  <c r="G201" i="36"/>
  <c r="I201" i="36" s="1"/>
  <c r="K201" i="36" s="1"/>
  <c r="G200" i="36"/>
  <c r="G199" i="36"/>
  <c r="I199" i="36" s="1"/>
  <c r="K199" i="36" s="1"/>
  <c r="G198" i="36"/>
  <c r="I198" i="36" s="1"/>
  <c r="K198" i="36" s="1"/>
  <c r="G197" i="36"/>
  <c r="I197" i="36" s="1"/>
  <c r="K197" i="36" s="1"/>
  <c r="G196" i="36"/>
  <c r="G195" i="36"/>
  <c r="I195" i="36" s="1"/>
  <c r="G194" i="36"/>
  <c r="G193" i="36"/>
  <c r="I193" i="36" s="1"/>
  <c r="G192" i="36"/>
  <c r="G191" i="36"/>
  <c r="I191" i="36" s="1"/>
  <c r="G190" i="36"/>
  <c r="I190" i="36" s="1"/>
  <c r="K190" i="36" s="1"/>
  <c r="L190" i="36" s="1"/>
  <c r="G189" i="36"/>
  <c r="G188" i="36"/>
  <c r="G187" i="36"/>
  <c r="I187" i="36" s="1"/>
  <c r="K187" i="36" s="1"/>
  <c r="G186" i="36"/>
  <c r="I186" i="36" s="1"/>
  <c r="K186" i="36" s="1"/>
  <c r="L186" i="36" s="1"/>
  <c r="G185" i="36"/>
  <c r="I185" i="36" s="1"/>
  <c r="K185" i="36" s="1"/>
  <c r="G184" i="36"/>
  <c r="G183" i="36"/>
  <c r="I183" i="36" s="1"/>
  <c r="K183" i="36" s="1"/>
  <c r="G182" i="36"/>
  <c r="I182" i="36" s="1"/>
  <c r="K182" i="36" s="1"/>
  <c r="G181" i="36"/>
  <c r="G180" i="36"/>
  <c r="G179" i="36"/>
  <c r="I179" i="36" s="1"/>
  <c r="G178" i="36"/>
  <c r="G177" i="36"/>
  <c r="I177" i="36" s="1"/>
  <c r="K177" i="36" s="1"/>
  <c r="G176" i="36"/>
  <c r="G175" i="36"/>
  <c r="I175" i="36" s="1"/>
  <c r="K175" i="36" s="1"/>
  <c r="G174" i="36"/>
  <c r="G173" i="36"/>
  <c r="I173" i="36" s="1"/>
  <c r="K173" i="36" s="1"/>
  <c r="G172" i="36"/>
  <c r="I171" i="36"/>
  <c r="K171" i="36" s="1"/>
  <c r="G171" i="36"/>
  <c r="G170" i="36"/>
  <c r="I170" i="36" s="1"/>
  <c r="K170" i="36" s="1"/>
  <c r="G169" i="36"/>
  <c r="G168" i="36"/>
  <c r="G167" i="36"/>
  <c r="I167" i="36" s="1"/>
  <c r="K167" i="36" s="1"/>
  <c r="G166" i="36"/>
  <c r="I166" i="36" s="1"/>
  <c r="K166" i="36" s="1"/>
  <c r="G165" i="36"/>
  <c r="I165" i="36" s="1"/>
  <c r="G164" i="36"/>
  <c r="G163" i="36"/>
  <c r="G162" i="36"/>
  <c r="G161" i="36"/>
  <c r="I161" i="36" s="1"/>
  <c r="G160" i="36"/>
  <c r="I159" i="36"/>
  <c r="K159" i="36" s="1"/>
  <c r="G159" i="36"/>
  <c r="G158" i="36"/>
  <c r="G157" i="36"/>
  <c r="I157" i="36" s="1"/>
  <c r="G156" i="36"/>
  <c r="G155" i="36"/>
  <c r="I155" i="36" s="1"/>
  <c r="K155" i="36" s="1"/>
  <c r="G154" i="36"/>
  <c r="I154" i="36" s="1"/>
  <c r="K154" i="36" s="1"/>
  <c r="G153" i="36"/>
  <c r="I153" i="36" s="1"/>
  <c r="G152" i="36"/>
  <c r="G151" i="36"/>
  <c r="I151" i="36" s="1"/>
  <c r="K151" i="36" s="1"/>
  <c r="G150" i="36"/>
  <c r="I150" i="36" s="1"/>
  <c r="K150" i="36" s="1"/>
  <c r="G149" i="36"/>
  <c r="I149" i="36" s="1"/>
  <c r="K149" i="36" s="1"/>
  <c r="G148" i="36"/>
  <c r="I148" i="36" s="1"/>
  <c r="K148" i="36" s="1"/>
  <c r="L148" i="36" s="1"/>
  <c r="G147" i="36"/>
  <c r="I146" i="36"/>
  <c r="K146" i="36" s="1"/>
  <c r="G146" i="36"/>
  <c r="I145" i="36"/>
  <c r="K145" i="36" s="1"/>
  <c r="L145" i="36" s="1"/>
  <c r="G145" i="36"/>
  <c r="G144" i="36"/>
  <c r="I144" i="36" s="1"/>
  <c r="K144" i="36" s="1"/>
  <c r="L144" i="36" s="1"/>
  <c r="G143" i="36"/>
  <c r="I143" i="36" s="1"/>
  <c r="G142" i="36"/>
  <c r="I142" i="36" s="1"/>
  <c r="K142" i="36" s="1"/>
  <c r="G141" i="36"/>
  <c r="G140" i="36"/>
  <c r="I140" i="36" s="1"/>
  <c r="K140" i="36" s="1"/>
  <c r="G139" i="36"/>
  <c r="I139" i="36" s="1"/>
  <c r="K139" i="36" s="1"/>
  <c r="I138" i="36"/>
  <c r="K138" i="36" s="1"/>
  <c r="G138" i="36"/>
  <c r="I137" i="36"/>
  <c r="G137" i="36"/>
  <c r="G136" i="36"/>
  <c r="G135" i="36"/>
  <c r="I135" i="36" s="1"/>
  <c r="K135" i="36" s="1"/>
  <c r="G134" i="36"/>
  <c r="I134" i="36" s="1"/>
  <c r="K134" i="36" s="1"/>
  <c r="G133" i="36"/>
  <c r="I133" i="36" s="1"/>
  <c r="K133" i="36" s="1"/>
  <c r="G132" i="36"/>
  <c r="I132" i="36" s="1"/>
  <c r="K132" i="36" s="1"/>
  <c r="L132" i="36" s="1"/>
  <c r="G131" i="36"/>
  <c r="I130" i="36"/>
  <c r="K130" i="36" s="1"/>
  <c r="G130" i="36"/>
  <c r="G129" i="36"/>
  <c r="I129" i="36" s="1"/>
  <c r="G128" i="36"/>
  <c r="I128" i="36" s="1"/>
  <c r="K128" i="36" s="1"/>
  <c r="L128" i="36" s="1"/>
  <c r="I127" i="36"/>
  <c r="G127" i="36"/>
  <c r="G126" i="36"/>
  <c r="I126" i="36" s="1"/>
  <c r="K126" i="36" s="1"/>
  <c r="G125" i="36"/>
  <c r="K124" i="36"/>
  <c r="G124" i="36"/>
  <c r="I124" i="36" s="1"/>
  <c r="G123" i="36"/>
  <c r="I123" i="36" s="1"/>
  <c r="K123" i="36" s="1"/>
  <c r="G122" i="36"/>
  <c r="I122" i="36" s="1"/>
  <c r="K122" i="36" s="1"/>
  <c r="G121" i="36"/>
  <c r="I121" i="36" s="1"/>
  <c r="G120" i="36"/>
  <c r="G119" i="36"/>
  <c r="I119" i="36" s="1"/>
  <c r="K119" i="36" s="1"/>
  <c r="K118" i="36"/>
  <c r="G118" i="36"/>
  <c r="I118" i="36" s="1"/>
  <c r="G117" i="36"/>
  <c r="I117" i="36" s="1"/>
  <c r="K117" i="36" s="1"/>
  <c r="G116" i="36"/>
  <c r="I116" i="36" s="1"/>
  <c r="K116" i="36" s="1"/>
  <c r="L116" i="36" s="1"/>
  <c r="G115" i="36"/>
  <c r="I114" i="36"/>
  <c r="K114" i="36" s="1"/>
  <c r="G114" i="36"/>
  <c r="G113" i="36"/>
  <c r="G112" i="36"/>
  <c r="I112" i="36" s="1"/>
  <c r="K112" i="36" s="1"/>
  <c r="G111" i="36"/>
  <c r="I111" i="36" s="1"/>
  <c r="G110" i="36"/>
  <c r="I110" i="36" s="1"/>
  <c r="K110" i="36" s="1"/>
  <c r="G109" i="36"/>
  <c r="G108" i="36"/>
  <c r="I108" i="36" s="1"/>
  <c r="K108" i="36" s="1"/>
  <c r="G107" i="36"/>
  <c r="I107" i="36" s="1"/>
  <c r="K107" i="36" s="1"/>
  <c r="G106" i="36"/>
  <c r="I106" i="36" s="1"/>
  <c r="K106" i="36" s="1"/>
  <c r="G105" i="36"/>
  <c r="I105" i="36" s="1"/>
  <c r="G104" i="36"/>
  <c r="I103" i="36"/>
  <c r="K103" i="36" s="1"/>
  <c r="G103" i="36"/>
  <c r="G102" i="36"/>
  <c r="I102" i="36" s="1"/>
  <c r="K102" i="36" s="1"/>
  <c r="G101" i="36"/>
  <c r="I101" i="36" s="1"/>
  <c r="K101" i="36" s="1"/>
  <c r="G100" i="36"/>
  <c r="I100" i="36" s="1"/>
  <c r="K100" i="36" s="1"/>
  <c r="L100" i="36" s="1"/>
  <c r="G99" i="36"/>
  <c r="G98" i="36"/>
  <c r="I98" i="36" s="1"/>
  <c r="K98" i="36" s="1"/>
  <c r="G97" i="36"/>
  <c r="I97" i="36" s="1"/>
  <c r="G96" i="36"/>
  <c r="I96" i="36" s="1"/>
  <c r="K96" i="36" s="1"/>
  <c r="L96" i="36" s="1"/>
  <c r="G95" i="36"/>
  <c r="I95" i="36" s="1"/>
  <c r="K95" i="36" s="1"/>
  <c r="G94" i="36"/>
  <c r="I94" i="36" s="1"/>
  <c r="K94" i="36" s="1"/>
  <c r="G93" i="36"/>
  <c r="I93" i="36" s="1"/>
  <c r="G92" i="36"/>
  <c r="I92" i="36" s="1"/>
  <c r="K92" i="36" s="1"/>
  <c r="L92" i="36" s="1"/>
  <c r="G91" i="36"/>
  <c r="I91" i="36" s="1"/>
  <c r="K91" i="36" s="1"/>
  <c r="G90" i="36"/>
  <c r="I90" i="36" s="1"/>
  <c r="K90" i="36" s="1"/>
  <c r="G89" i="36"/>
  <c r="I89" i="36" s="1"/>
  <c r="G88" i="36"/>
  <c r="I88" i="36" s="1"/>
  <c r="K88" i="36" s="1"/>
  <c r="L88" i="36" s="1"/>
  <c r="G87" i="36"/>
  <c r="I87" i="36" s="1"/>
  <c r="K87" i="36" s="1"/>
  <c r="G86" i="36"/>
  <c r="I86" i="36" s="1"/>
  <c r="K86" i="36" s="1"/>
  <c r="G85" i="36"/>
  <c r="I85" i="36" s="1"/>
  <c r="G84" i="36"/>
  <c r="I84" i="36" s="1"/>
  <c r="K84" i="36" s="1"/>
  <c r="L84" i="36" s="1"/>
  <c r="G83" i="36"/>
  <c r="I83" i="36" s="1"/>
  <c r="K83" i="36" s="1"/>
  <c r="G82" i="36"/>
  <c r="I82" i="36" s="1"/>
  <c r="K82" i="36" s="1"/>
  <c r="G81" i="36"/>
  <c r="I81" i="36" s="1"/>
  <c r="G80" i="36"/>
  <c r="I80" i="36" s="1"/>
  <c r="K80" i="36" s="1"/>
  <c r="L80" i="36" s="1"/>
  <c r="G79" i="36"/>
  <c r="I79" i="36" s="1"/>
  <c r="K79" i="36" s="1"/>
  <c r="G78" i="36"/>
  <c r="I78" i="36" s="1"/>
  <c r="K78" i="36" s="1"/>
  <c r="G77" i="36"/>
  <c r="I77" i="36" s="1"/>
  <c r="G76" i="36"/>
  <c r="I76" i="36" s="1"/>
  <c r="K76" i="36" s="1"/>
  <c r="L76" i="36" s="1"/>
  <c r="G75" i="36"/>
  <c r="I75" i="36" s="1"/>
  <c r="K75" i="36" s="1"/>
  <c r="G74" i="36"/>
  <c r="I74" i="36" s="1"/>
  <c r="K74" i="36" s="1"/>
  <c r="G73" i="36"/>
  <c r="I73" i="36" s="1"/>
  <c r="G72" i="36"/>
  <c r="I72" i="36" s="1"/>
  <c r="K72" i="36" s="1"/>
  <c r="L72" i="36" s="1"/>
  <c r="G71" i="36"/>
  <c r="I71" i="36" s="1"/>
  <c r="K71" i="36" s="1"/>
  <c r="G70" i="36"/>
  <c r="I70" i="36" s="1"/>
  <c r="K70" i="36" s="1"/>
  <c r="G69" i="36"/>
  <c r="I69" i="36" s="1"/>
  <c r="G68" i="36"/>
  <c r="I68" i="36" s="1"/>
  <c r="K68" i="36" s="1"/>
  <c r="L68" i="36" s="1"/>
  <c r="G67" i="36"/>
  <c r="I67" i="36" s="1"/>
  <c r="K67" i="36" s="1"/>
  <c r="G66" i="36"/>
  <c r="I66" i="36" s="1"/>
  <c r="K66" i="36" s="1"/>
  <c r="G65" i="36"/>
  <c r="I65" i="36" s="1"/>
  <c r="G64" i="36"/>
  <c r="I64" i="36" s="1"/>
  <c r="K64" i="36" s="1"/>
  <c r="L64" i="36" s="1"/>
  <c r="G63" i="36"/>
  <c r="I63" i="36" s="1"/>
  <c r="K63" i="36" s="1"/>
  <c r="G62" i="36"/>
  <c r="I62" i="36" s="1"/>
  <c r="K62" i="36" s="1"/>
  <c r="G61" i="36"/>
  <c r="I61" i="36" s="1"/>
  <c r="G60" i="36"/>
  <c r="I60" i="36" s="1"/>
  <c r="K60" i="36" s="1"/>
  <c r="L60" i="36" s="1"/>
  <c r="G59" i="36"/>
  <c r="I59" i="36" s="1"/>
  <c r="K59" i="36" s="1"/>
  <c r="G58" i="36"/>
  <c r="I58" i="36" s="1"/>
  <c r="K58" i="36" s="1"/>
  <c r="G57" i="36"/>
  <c r="I57" i="36" s="1"/>
  <c r="G56" i="36"/>
  <c r="I56" i="36" s="1"/>
  <c r="K56" i="36" s="1"/>
  <c r="G55" i="36"/>
  <c r="G54" i="36"/>
  <c r="I54" i="36" s="1"/>
  <c r="K54" i="36" s="1"/>
  <c r="G53" i="36"/>
  <c r="I53" i="36" s="1"/>
  <c r="G52" i="36"/>
  <c r="I52" i="36" s="1"/>
  <c r="K52" i="36" s="1"/>
  <c r="G51" i="36"/>
  <c r="G50" i="36"/>
  <c r="I50" i="36" s="1"/>
  <c r="K50" i="36" s="1"/>
  <c r="G49" i="36"/>
  <c r="I49" i="36" s="1"/>
  <c r="G48" i="36"/>
  <c r="I48" i="36" s="1"/>
  <c r="K48" i="36" s="1"/>
  <c r="G47" i="36"/>
  <c r="G46" i="36"/>
  <c r="I46" i="36" s="1"/>
  <c r="K46" i="36" s="1"/>
  <c r="G45" i="36"/>
  <c r="I45" i="36" s="1"/>
  <c r="G44" i="36"/>
  <c r="I44" i="36" s="1"/>
  <c r="K44" i="36" s="1"/>
  <c r="G43" i="36"/>
  <c r="G42" i="36"/>
  <c r="I42" i="36" s="1"/>
  <c r="K42" i="36" s="1"/>
  <c r="G41" i="36"/>
  <c r="I41" i="36" s="1"/>
  <c r="G40" i="36"/>
  <c r="I40" i="36" s="1"/>
  <c r="K40" i="36" s="1"/>
  <c r="G39" i="36"/>
  <c r="G38" i="36"/>
  <c r="I38" i="36" s="1"/>
  <c r="K38" i="36" s="1"/>
  <c r="G37" i="36"/>
  <c r="I37" i="36" s="1"/>
  <c r="G36" i="36"/>
  <c r="I36" i="36" s="1"/>
  <c r="K36" i="36" s="1"/>
  <c r="G35" i="36"/>
  <c r="G34" i="36"/>
  <c r="I34" i="36" s="1"/>
  <c r="K34" i="36" s="1"/>
  <c r="G33" i="36"/>
  <c r="I33" i="36" s="1"/>
  <c r="G32" i="36"/>
  <c r="I32" i="36" s="1"/>
  <c r="K32" i="36" s="1"/>
  <c r="G31" i="36"/>
  <c r="G30" i="36"/>
  <c r="I30" i="36" s="1"/>
  <c r="K30" i="36" s="1"/>
  <c r="G29" i="36"/>
  <c r="I29" i="36" s="1"/>
  <c r="G28" i="36"/>
  <c r="I28" i="36" s="1"/>
  <c r="K28" i="36" s="1"/>
  <c r="G27" i="36"/>
  <c r="I27" i="36" s="1"/>
  <c r="K27" i="36" s="1"/>
  <c r="L27" i="36" s="1"/>
  <c r="G26" i="36"/>
  <c r="G25" i="36"/>
  <c r="I25" i="36" s="1"/>
  <c r="G24" i="36"/>
  <c r="I24" i="36" s="1"/>
  <c r="K24" i="36" s="1"/>
  <c r="G23" i="36"/>
  <c r="I23" i="36" s="1"/>
  <c r="K23" i="36" s="1"/>
  <c r="L23" i="36" s="1"/>
  <c r="G22" i="36"/>
  <c r="G21" i="36"/>
  <c r="I21" i="36" s="1"/>
  <c r="G20" i="36"/>
  <c r="I20" i="36" s="1"/>
  <c r="K20" i="36" s="1"/>
  <c r="G19" i="36"/>
  <c r="I19" i="36" s="1"/>
  <c r="K19" i="36" s="1"/>
  <c r="L19" i="36" s="1"/>
  <c r="G18" i="36"/>
  <c r="G17" i="36"/>
  <c r="I17" i="36" s="1"/>
  <c r="G16" i="36"/>
  <c r="I16" i="36" s="1"/>
  <c r="K16" i="36" s="1"/>
  <c r="I15" i="36"/>
  <c r="K15" i="36" s="1"/>
  <c r="L15" i="36" s="1"/>
  <c r="G15" i="36"/>
  <c r="G14" i="36"/>
  <c r="G13" i="36"/>
  <c r="I13" i="36" s="1"/>
  <c r="G12" i="36"/>
  <c r="I12" i="36" s="1"/>
  <c r="K12" i="36" s="1"/>
  <c r="G11" i="36"/>
  <c r="I11" i="36" s="1"/>
  <c r="K11" i="36" s="1"/>
  <c r="L11" i="36" s="1"/>
  <c r="G10" i="36"/>
  <c r="G9" i="36"/>
  <c r="I9" i="36" s="1"/>
  <c r="G8" i="36"/>
  <c r="I8" i="36" s="1"/>
  <c r="K8" i="36" s="1"/>
  <c r="G7" i="36"/>
  <c r="I7" i="36" s="1"/>
  <c r="K7" i="36" s="1"/>
  <c r="L7" i="36" s="1"/>
  <c r="G6" i="36"/>
  <c r="G5" i="36"/>
  <c r="I5" i="36" s="1"/>
  <c r="M304" i="55"/>
  <c r="M301" i="55"/>
  <c r="H45" i="10" s="1"/>
  <c r="E301" i="55"/>
  <c r="G300" i="55"/>
  <c r="I300" i="55" s="1"/>
  <c r="K300" i="55" s="1"/>
  <c r="G299" i="55"/>
  <c r="I299" i="55" s="1"/>
  <c r="K299" i="55" s="1"/>
  <c r="L299" i="55" s="1"/>
  <c r="G298" i="55"/>
  <c r="I298" i="55" s="1"/>
  <c r="G297" i="55"/>
  <c r="I297" i="55" s="1"/>
  <c r="K297" i="55" s="1"/>
  <c r="G296" i="55"/>
  <c r="G295" i="55"/>
  <c r="I295" i="55" s="1"/>
  <c r="K295" i="55" s="1"/>
  <c r="L295" i="55" s="1"/>
  <c r="G294" i="55"/>
  <c r="I294" i="55" s="1"/>
  <c r="G293" i="55"/>
  <c r="I293" i="55" s="1"/>
  <c r="K293" i="55" s="1"/>
  <c r="G292" i="55"/>
  <c r="I292" i="55" s="1"/>
  <c r="K292" i="55" s="1"/>
  <c r="G291" i="55"/>
  <c r="I291" i="55" s="1"/>
  <c r="K291" i="55" s="1"/>
  <c r="L291" i="55" s="1"/>
  <c r="G290" i="55"/>
  <c r="I290" i="55" s="1"/>
  <c r="G289" i="55"/>
  <c r="I289" i="55" s="1"/>
  <c r="K289" i="55" s="1"/>
  <c r="G288" i="55"/>
  <c r="I288" i="55" s="1"/>
  <c r="K288" i="55" s="1"/>
  <c r="G287" i="55"/>
  <c r="I287" i="55" s="1"/>
  <c r="K287" i="55" s="1"/>
  <c r="L287" i="55" s="1"/>
  <c r="G286" i="55"/>
  <c r="I286" i="55" s="1"/>
  <c r="G285" i="55"/>
  <c r="I285" i="55" s="1"/>
  <c r="K285" i="55" s="1"/>
  <c r="G284" i="55"/>
  <c r="I284" i="55" s="1"/>
  <c r="K284" i="55" s="1"/>
  <c r="G283" i="55"/>
  <c r="I283" i="55" s="1"/>
  <c r="K283" i="55" s="1"/>
  <c r="L283" i="55" s="1"/>
  <c r="G282" i="55"/>
  <c r="I282" i="55" s="1"/>
  <c r="G281" i="55"/>
  <c r="I281" i="55" s="1"/>
  <c r="K281" i="55" s="1"/>
  <c r="G280" i="55"/>
  <c r="G279" i="55"/>
  <c r="I279" i="55" s="1"/>
  <c r="K279" i="55" s="1"/>
  <c r="L279" i="55" s="1"/>
  <c r="G278" i="55"/>
  <c r="I278" i="55" s="1"/>
  <c r="G277" i="55"/>
  <c r="I277" i="55" s="1"/>
  <c r="K277" i="55" s="1"/>
  <c r="G276" i="55"/>
  <c r="I276" i="55" s="1"/>
  <c r="K276" i="55" s="1"/>
  <c r="G275" i="55"/>
  <c r="I275" i="55" s="1"/>
  <c r="K275" i="55" s="1"/>
  <c r="L275" i="55" s="1"/>
  <c r="G274" i="55"/>
  <c r="I274" i="55" s="1"/>
  <c r="G273" i="55"/>
  <c r="I273" i="55" s="1"/>
  <c r="K273" i="55" s="1"/>
  <c r="G272" i="55"/>
  <c r="I272" i="55" s="1"/>
  <c r="K272" i="55" s="1"/>
  <c r="I271" i="55"/>
  <c r="K271" i="55" s="1"/>
  <c r="L271" i="55" s="1"/>
  <c r="G271" i="55"/>
  <c r="L270" i="55"/>
  <c r="G270" i="55"/>
  <c r="I270" i="55" s="1"/>
  <c r="K270" i="55" s="1"/>
  <c r="G269" i="55"/>
  <c r="G268" i="55"/>
  <c r="I268" i="55" s="1"/>
  <c r="K268" i="55" s="1"/>
  <c r="I267" i="55"/>
  <c r="K267" i="55" s="1"/>
  <c r="L267" i="55" s="1"/>
  <c r="G267" i="55"/>
  <c r="G266" i="55"/>
  <c r="I266" i="55" s="1"/>
  <c r="K266" i="55" s="1"/>
  <c r="G265" i="55"/>
  <c r="I264" i="55"/>
  <c r="K264" i="55" s="1"/>
  <c r="G264" i="55"/>
  <c r="G263" i="55"/>
  <c r="I263" i="55" s="1"/>
  <c r="K263" i="55" s="1"/>
  <c r="L263" i="55" s="1"/>
  <c r="G262" i="55"/>
  <c r="I262" i="55" s="1"/>
  <c r="K262" i="55" s="1"/>
  <c r="G261" i="55"/>
  <c r="G260" i="55"/>
  <c r="I259" i="55"/>
  <c r="K259" i="55" s="1"/>
  <c r="L259" i="55" s="1"/>
  <c r="G259" i="55"/>
  <c r="L258" i="55"/>
  <c r="G258" i="55"/>
  <c r="I258" i="55" s="1"/>
  <c r="K258" i="55" s="1"/>
  <c r="G257" i="55"/>
  <c r="G256" i="55"/>
  <c r="I256" i="55" s="1"/>
  <c r="K256" i="55" s="1"/>
  <c r="I255" i="55"/>
  <c r="K255" i="55" s="1"/>
  <c r="L255" i="55" s="1"/>
  <c r="G255" i="55"/>
  <c r="L254" i="55"/>
  <c r="G254" i="55"/>
  <c r="I254" i="55" s="1"/>
  <c r="K254" i="55" s="1"/>
  <c r="G253" i="55"/>
  <c r="G252" i="55"/>
  <c r="I252" i="55" s="1"/>
  <c r="K252" i="55" s="1"/>
  <c r="G251" i="55"/>
  <c r="I251" i="55" s="1"/>
  <c r="G250" i="55"/>
  <c r="I250" i="55" s="1"/>
  <c r="K250" i="55" s="1"/>
  <c r="G249" i="55"/>
  <c r="G248" i="55"/>
  <c r="I248" i="55" s="1"/>
  <c r="K248" i="55" s="1"/>
  <c r="G247" i="55"/>
  <c r="I247" i="55" s="1"/>
  <c r="G246" i="55"/>
  <c r="I246" i="55" s="1"/>
  <c r="K246" i="55" s="1"/>
  <c r="G245" i="55"/>
  <c r="G244" i="55"/>
  <c r="I244" i="55" s="1"/>
  <c r="K244" i="55" s="1"/>
  <c r="G243" i="55"/>
  <c r="I243" i="55" s="1"/>
  <c r="G242" i="55"/>
  <c r="I242" i="55" s="1"/>
  <c r="K242" i="55" s="1"/>
  <c r="G241" i="55"/>
  <c r="G240" i="55"/>
  <c r="I240" i="55" s="1"/>
  <c r="K240" i="55" s="1"/>
  <c r="G239" i="55"/>
  <c r="I239" i="55" s="1"/>
  <c r="L238" i="55"/>
  <c r="G238" i="55"/>
  <c r="I238" i="55" s="1"/>
  <c r="K238" i="55" s="1"/>
  <c r="G237" i="55"/>
  <c r="G236" i="55"/>
  <c r="I236" i="55" s="1"/>
  <c r="K236" i="55" s="1"/>
  <c r="G235" i="55"/>
  <c r="I235" i="55" s="1"/>
  <c r="G234" i="55"/>
  <c r="I234" i="55" s="1"/>
  <c r="K234" i="55" s="1"/>
  <c r="G233" i="55"/>
  <c r="G232" i="55"/>
  <c r="I232" i="55" s="1"/>
  <c r="K232" i="55" s="1"/>
  <c r="G231" i="55"/>
  <c r="I231" i="55" s="1"/>
  <c r="G230" i="55"/>
  <c r="I230" i="55" s="1"/>
  <c r="K230" i="55" s="1"/>
  <c r="G229" i="55"/>
  <c r="G228" i="55"/>
  <c r="I228" i="55" s="1"/>
  <c r="K228" i="55" s="1"/>
  <c r="G227" i="55"/>
  <c r="I227" i="55" s="1"/>
  <c r="G226" i="55"/>
  <c r="I226" i="55" s="1"/>
  <c r="K226" i="55" s="1"/>
  <c r="G225" i="55"/>
  <c r="I225" i="55" s="1"/>
  <c r="K225" i="55" s="1"/>
  <c r="G224" i="55"/>
  <c r="G223" i="55"/>
  <c r="G222" i="55"/>
  <c r="I222" i="55" s="1"/>
  <c r="K222" i="55" s="1"/>
  <c r="G221" i="55"/>
  <c r="I221" i="55" s="1"/>
  <c r="K221" i="55" s="1"/>
  <c r="G220" i="55"/>
  <c r="I220" i="55" s="1"/>
  <c r="K220" i="55" s="1"/>
  <c r="G219" i="55"/>
  <c r="I219" i="55" s="1"/>
  <c r="G218" i="55"/>
  <c r="I218" i="55" s="1"/>
  <c r="K218" i="55" s="1"/>
  <c r="G217" i="55"/>
  <c r="I217" i="55" s="1"/>
  <c r="K217" i="55" s="1"/>
  <c r="G216" i="55"/>
  <c r="G215" i="55"/>
  <c r="I215" i="55" s="1"/>
  <c r="K215" i="55" s="1"/>
  <c r="G214" i="55"/>
  <c r="G213" i="55"/>
  <c r="I213" i="55" s="1"/>
  <c r="K213" i="55" s="1"/>
  <c r="G212" i="55"/>
  <c r="G211" i="55"/>
  <c r="I211" i="55" s="1"/>
  <c r="K211" i="55" s="1"/>
  <c r="G210" i="55"/>
  <c r="I210" i="55" s="1"/>
  <c r="K210" i="55" s="1"/>
  <c r="G209" i="55"/>
  <c r="G208" i="55"/>
  <c r="I207" i="55"/>
  <c r="K207" i="55" s="1"/>
  <c r="G207" i="55"/>
  <c r="K206" i="55"/>
  <c r="G206" i="55"/>
  <c r="I206" i="55" s="1"/>
  <c r="G205" i="55"/>
  <c r="I205" i="55" s="1"/>
  <c r="K205" i="55" s="1"/>
  <c r="G204" i="55"/>
  <c r="I203" i="55"/>
  <c r="K203" i="55" s="1"/>
  <c r="G203" i="55"/>
  <c r="G202" i="55"/>
  <c r="G201" i="55"/>
  <c r="G200" i="55"/>
  <c r="G199" i="55"/>
  <c r="I199" i="55" s="1"/>
  <c r="K199" i="55" s="1"/>
  <c r="G198" i="55"/>
  <c r="I198" i="55" s="1"/>
  <c r="K198" i="55" s="1"/>
  <c r="G197" i="55"/>
  <c r="I197" i="55" s="1"/>
  <c r="K197" i="55" s="1"/>
  <c r="L197" i="55" s="1"/>
  <c r="G196" i="55"/>
  <c r="I196" i="55" s="1"/>
  <c r="K196" i="55" s="1"/>
  <c r="G195" i="55"/>
  <c r="G194" i="55"/>
  <c r="I194" i="55" s="1"/>
  <c r="K194" i="55" s="1"/>
  <c r="G193" i="55"/>
  <c r="I193" i="55" s="1"/>
  <c r="K193" i="55" s="1"/>
  <c r="L193" i="55" s="1"/>
  <c r="G192" i="55"/>
  <c r="I192" i="55" s="1"/>
  <c r="K192" i="55" s="1"/>
  <c r="G191" i="55"/>
  <c r="I191" i="55" s="1"/>
  <c r="K191" i="55" s="1"/>
  <c r="G190" i="55"/>
  <c r="I190" i="55" s="1"/>
  <c r="K190" i="55" s="1"/>
  <c r="I189" i="55"/>
  <c r="K189" i="55" s="1"/>
  <c r="L189" i="55" s="1"/>
  <c r="G189" i="55"/>
  <c r="G188" i="55"/>
  <c r="I188" i="55" s="1"/>
  <c r="K188" i="55" s="1"/>
  <c r="G187" i="55"/>
  <c r="G186" i="55"/>
  <c r="I186" i="55" s="1"/>
  <c r="K186" i="55" s="1"/>
  <c r="G185" i="55"/>
  <c r="G184" i="55"/>
  <c r="I184" i="55" s="1"/>
  <c r="K184" i="55" s="1"/>
  <c r="G183" i="55"/>
  <c r="I183" i="55" s="1"/>
  <c r="K183" i="55" s="1"/>
  <c r="G182" i="55"/>
  <c r="I182" i="55" s="1"/>
  <c r="K182" i="55" s="1"/>
  <c r="G181" i="55"/>
  <c r="I181" i="55" s="1"/>
  <c r="K181" i="55" s="1"/>
  <c r="L181" i="55" s="1"/>
  <c r="G180" i="55"/>
  <c r="I180" i="55" s="1"/>
  <c r="K180" i="55" s="1"/>
  <c r="G179" i="55"/>
  <c r="G178" i="55"/>
  <c r="I178" i="55" s="1"/>
  <c r="K178" i="55" s="1"/>
  <c r="I177" i="55"/>
  <c r="K177" i="55" s="1"/>
  <c r="L177" i="55" s="1"/>
  <c r="G177" i="55"/>
  <c r="G176" i="55"/>
  <c r="I176" i="55" s="1"/>
  <c r="K176" i="55" s="1"/>
  <c r="G175" i="55"/>
  <c r="I175" i="55" s="1"/>
  <c r="K175" i="55" s="1"/>
  <c r="G174" i="55"/>
  <c r="I174" i="55" s="1"/>
  <c r="K174" i="55" s="1"/>
  <c r="G173" i="55"/>
  <c r="I173" i="55" s="1"/>
  <c r="K173" i="55" s="1"/>
  <c r="L173" i="55" s="1"/>
  <c r="G172" i="55"/>
  <c r="I172" i="55" s="1"/>
  <c r="K172" i="55" s="1"/>
  <c r="G171" i="55"/>
  <c r="G170" i="55"/>
  <c r="I170" i="55" s="1"/>
  <c r="K170" i="55" s="1"/>
  <c r="G169" i="55"/>
  <c r="G168" i="55"/>
  <c r="I168" i="55" s="1"/>
  <c r="K168" i="55" s="1"/>
  <c r="G167" i="55"/>
  <c r="I167" i="55" s="1"/>
  <c r="K167" i="55" s="1"/>
  <c r="G166" i="55"/>
  <c r="I166" i="55" s="1"/>
  <c r="K166" i="55" s="1"/>
  <c r="G165" i="55"/>
  <c r="I165" i="55" s="1"/>
  <c r="K165" i="55" s="1"/>
  <c r="L165" i="55" s="1"/>
  <c r="G164" i="55"/>
  <c r="I164" i="55" s="1"/>
  <c r="K164" i="55" s="1"/>
  <c r="G163" i="55"/>
  <c r="G162" i="55"/>
  <c r="I162" i="55" s="1"/>
  <c r="K162" i="55" s="1"/>
  <c r="G161" i="55"/>
  <c r="I161" i="55" s="1"/>
  <c r="K161" i="55" s="1"/>
  <c r="L161" i="55" s="1"/>
  <c r="G160" i="55"/>
  <c r="I160" i="55" s="1"/>
  <c r="K160" i="55" s="1"/>
  <c r="G159" i="55"/>
  <c r="I159" i="55" s="1"/>
  <c r="K159" i="55" s="1"/>
  <c r="G158" i="55"/>
  <c r="I158" i="55" s="1"/>
  <c r="K158" i="55" s="1"/>
  <c r="I157" i="55"/>
  <c r="K157" i="55" s="1"/>
  <c r="L157" i="55" s="1"/>
  <c r="G157" i="55"/>
  <c r="L156" i="55"/>
  <c r="G156" i="55"/>
  <c r="I156" i="55" s="1"/>
  <c r="K156" i="55" s="1"/>
  <c r="G155" i="55"/>
  <c r="G154" i="55"/>
  <c r="I154" i="55" s="1"/>
  <c r="K154" i="55" s="1"/>
  <c r="G153" i="55"/>
  <c r="G152" i="55"/>
  <c r="I152" i="55" s="1"/>
  <c r="K152" i="55" s="1"/>
  <c r="I151" i="55"/>
  <c r="K151" i="55" s="1"/>
  <c r="G151" i="55"/>
  <c r="I150" i="55"/>
  <c r="K150" i="55" s="1"/>
  <c r="G150" i="55"/>
  <c r="G149" i="55"/>
  <c r="I149" i="55" s="1"/>
  <c r="K149" i="55" s="1"/>
  <c r="L149" i="55" s="1"/>
  <c r="G148" i="55"/>
  <c r="I148" i="55" s="1"/>
  <c r="K148" i="55" s="1"/>
  <c r="G147" i="55"/>
  <c r="G146" i="55"/>
  <c r="I146" i="55" s="1"/>
  <c r="K146" i="55" s="1"/>
  <c r="I145" i="55"/>
  <c r="K145" i="55" s="1"/>
  <c r="L145" i="55" s="1"/>
  <c r="G145" i="55"/>
  <c r="G144" i="55"/>
  <c r="G143" i="55"/>
  <c r="I143" i="55" s="1"/>
  <c r="K143" i="55" s="1"/>
  <c r="G142" i="55"/>
  <c r="I142" i="55" s="1"/>
  <c r="K142" i="55" s="1"/>
  <c r="G141" i="55"/>
  <c r="I141" i="55" s="1"/>
  <c r="K141" i="55" s="1"/>
  <c r="L141" i="55" s="1"/>
  <c r="G140" i="55"/>
  <c r="I140" i="55" s="1"/>
  <c r="K140" i="55" s="1"/>
  <c r="G139" i="55"/>
  <c r="G138" i="55"/>
  <c r="I138" i="55" s="1"/>
  <c r="K138" i="55" s="1"/>
  <c r="G137" i="55"/>
  <c r="G136" i="55"/>
  <c r="I136" i="55" s="1"/>
  <c r="K136" i="55" s="1"/>
  <c r="G135" i="55"/>
  <c r="I135" i="55" s="1"/>
  <c r="K135" i="55" s="1"/>
  <c r="G134" i="55"/>
  <c r="I134" i="55" s="1"/>
  <c r="K134" i="55" s="1"/>
  <c r="G133" i="55"/>
  <c r="I133" i="55" s="1"/>
  <c r="K133" i="55" s="1"/>
  <c r="L133" i="55" s="1"/>
  <c r="G132" i="55"/>
  <c r="I132" i="55" s="1"/>
  <c r="K132" i="55" s="1"/>
  <c r="G131" i="55"/>
  <c r="G130" i="55"/>
  <c r="I130" i="55" s="1"/>
  <c r="K130" i="55" s="1"/>
  <c r="G129" i="55"/>
  <c r="I129" i="55" s="1"/>
  <c r="K129" i="55" s="1"/>
  <c r="L129" i="55" s="1"/>
  <c r="G128" i="55"/>
  <c r="G127" i="55"/>
  <c r="I127" i="55" s="1"/>
  <c r="K127" i="55" s="1"/>
  <c r="G126" i="55"/>
  <c r="I126" i="55" s="1"/>
  <c r="K126" i="55" s="1"/>
  <c r="G125" i="55"/>
  <c r="I125" i="55" s="1"/>
  <c r="K125" i="55" s="1"/>
  <c r="L125" i="55" s="1"/>
  <c r="G124" i="55"/>
  <c r="I124" i="55" s="1"/>
  <c r="K124" i="55" s="1"/>
  <c r="G123" i="55"/>
  <c r="I123" i="55" s="1"/>
  <c r="G122" i="55"/>
  <c r="I122" i="55" s="1"/>
  <c r="K122" i="55" s="1"/>
  <c r="G121" i="55"/>
  <c r="I121" i="55" s="1"/>
  <c r="G120" i="55"/>
  <c r="I120" i="55" s="1"/>
  <c r="K120" i="55" s="1"/>
  <c r="L120" i="55" s="1"/>
  <c r="G119" i="55"/>
  <c r="I119" i="55" s="1"/>
  <c r="G118" i="55"/>
  <c r="I118" i="55" s="1"/>
  <c r="K118" i="55" s="1"/>
  <c r="G117" i="55"/>
  <c r="I117" i="55" s="1"/>
  <c r="G116" i="55"/>
  <c r="I116" i="55" s="1"/>
  <c r="K116" i="55" s="1"/>
  <c r="L116" i="55" s="1"/>
  <c r="G115" i="55"/>
  <c r="I115" i="55" s="1"/>
  <c r="G114" i="55"/>
  <c r="I114" i="55" s="1"/>
  <c r="K114" i="55" s="1"/>
  <c r="G113" i="55"/>
  <c r="I113" i="55" s="1"/>
  <c r="G112" i="55"/>
  <c r="I112" i="55" s="1"/>
  <c r="K112" i="55" s="1"/>
  <c r="G111" i="55"/>
  <c r="I111" i="55" s="1"/>
  <c r="K111" i="55" s="1"/>
  <c r="G110" i="55"/>
  <c r="G109" i="55"/>
  <c r="I109" i="55" s="1"/>
  <c r="G108" i="55"/>
  <c r="I108" i="55" s="1"/>
  <c r="K108" i="55" s="1"/>
  <c r="G107" i="55"/>
  <c r="G106" i="55"/>
  <c r="I105" i="55"/>
  <c r="G105" i="55"/>
  <c r="G104" i="55"/>
  <c r="I104" i="55" s="1"/>
  <c r="K104" i="55" s="1"/>
  <c r="G103" i="55"/>
  <c r="I103" i="55" s="1"/>
  <c r="K103" i="55" s="1"/>
  <c r="G102" i="55"/>
  <c r="G101" i="55"/>
  <c r="I101" i="55" s="1"/>
  <c r="G100" i="55"/>
  <c r="I100" i="55" s="1"/>
  <c r="K100" i="55" s="1"/>
  <c r="G99" i="55"/>
  <c r="G98" i="55"/>
  <c r="G97" i="55"/>
  <c r="I97" i="55" s="1"/>
  <c r="G96" i="55"/>
  <c r="I96" i="55" s="1"/>
  <c r="K96" i="55" s="1"/>
  <c r="G95" i="55"/>
  <c r="I95" i="55" s="1"/>
  <c r="K95" i="55" s="1"/>
  <c r="G94" i="55"/>
  <c r="G93" i="55"/>
  <c r="I93" i="55" s="1"/>
  <c r="G92" i="55"/>
  <c r="I92" i="55" s="1"/>
  <c r="K92" i="55" s="1"/>
  <c r="G91" i="55"/>
  <c r="G90" i="55"/>
  <c r="I89" i="55"/>
  <c r="G89" i="55"/>
  <c r="G88" i="55"/>
  <c r="I88" i="55" s="1"/>
  <c r="K88" i="55" s="1"/>
  <c r="G87" i="55"/>
  <c r="I87" i="55" s="1"/>
  <c r="K87" i="55" s="1"/>
  <c r="G86" i="55"/>
  <c r="G85" i="55"/>
  <c r="I85" i="55" s="1"/>
  <c r="G84" i="55"/>
  <c r="I84" i="55" s="1"/>
  <c r="K84" i="55" s="1"/>
  <c r="G83" i="55"/>
  <c r="G82" i="55"/>
  <c r="G81" i="55"/>
  <c r="I81" i="55" s="1"/>
  <c r="G80" i="55"/>
  <c r="I80" i="55" s="1"/>
  <c r="K80" i="55" s="1"/>
  <c r="G79" i="55"/>
  <c r="I79" i="55" s="1"/>
  <c r="K79" i="55" s="1"/>
  <c r="G78" i="55"/>
  <c r="I78" i="55" s="1"/>
  <c r="K78" i="55" s="1"/>
  <c r="G77" i="55"/>
  <c r="I77" i="55" s="1"/>
  <c r="K77" i="55" s="1"/>
  <c r="G76" i="55"/>
  <c r="I76" i="55" s="1"/>
  <c r="G75" i="55"/>
  <c r="I75" i="55" s="1"/>
  <c r="K75" i="55" s="1"/>
  <c r="G74" i="55"/>
  <c r="I74" i="55" s="1"/>
  <c r="K74" i="55" s="1"/>
  <c r="G73" i="55"/>
  <c r="I73" i="55" s="1"/>
  <c r="K73" i="55" s="1"/>
  <c r="G72" i="55"/>
  <c r="I72" i="55" s="1"/>
  <c r="G71" i="55"/>
  <c r="I71" i="55" s="1"/>
  <c r="K71" i="55" s="1"/>
  <c r="G70" i="55"/>
  <c r="I70" i="55" s="1"/>
  <c r="K70" i="55" s="1"/>
  <c r="G69" i="55"/>
  <c r="I69" i="55" s="1"/>
  <c r="K69" i="55" s="1"/>
  <c r="G68" i="55"/>
  <c r="I68" i="55" s="1"/>
  <c r="G67" i="55"/>
  <c r="I67" i="55" s="1"/>
  <c r="K67" i="55" s="1"/>
  <c r="G66" i="55"/>
  <c r="I66" i="55" s="1"/>
  <c r="K66" i="55" s="1"/>
  <c r="G65" i="55"/>
  <c r="I65" i="55" s="1"/>
  <c r="K65" i="55" s="1"/>
  <c r="G64" i="55"/>
  <c r="I64" i="55" s="1"/>
  <c r="G63" i="55"/>
  <c r="I63" i="55" s="1"/>
  <c r="K63" i="55" s="1"/>
  <c r="G62" i="55"/>
  <c r="I62" i="55" s="1"/>
  <c r="K62" i="55" s="1"/>
  <c r="G61" i="55"/>
  <c r="I61" i="55" s="1"/>
  <c r="K61" i="55" s="1"/>
  <c r="G60" i="55"/>
  <c r="I60" i="55" s="1"/>
  <c r="G59" i="55"/>
  <c r="I59" i="55" s="1"/>
  <c r="K59" i="55" s="1"/>
  <c r="G58" i="55"/>
  <c r="I58" i="55" s="1"/>
  <c r="K58" i="55" s="1"/>
  <c r="G57" i="55"/>
  <c r="I57" i="55" s="1"/>
  <c r="K57" i="55" s="1"/>
  <c r="G56" i="55"/>
  <c r="I56" i="55" s="1"/>
  <c r="G55" i="55"/>
  <c r="I55" i="55" s="1"/>
  <c r="K55" i="55" s="1"/>
  <c r="G54" i="55"/>
  <c r="I54" i="55" s="1"/>
  <c r="K54" i="55" s="1"/>
  <c r="G53" i="55"/>
  <c r="I53" i="55" s="1"/>
  <c r="K53" i="55" s="1"/>
  <c r="G52" i="55"/>
  <c r="I52" i="55" s="1"/>
  <c r="G51" i="55"/>
  <c r="G50" i="55"/>
  <c r="I50" i="55" s="1"/>
  <c r="K50" i="55" s="1"/>
  <c r="G49" i="55"/>
  <c r="I49" i="55" s="1"/>
  <c r="K49" i="55" s="1"/>
  <c r="L49" i="55" s="1"/>
  <c r="G48" i="55"/>
  <c r="I48" i="55" s="1"/>
  <c r="K48" i="55" s="1"/>
  <c r="G47" i="55"/>
  <c r="G46" i="55"/>
  <c r="I46" i="55" s="1"/>
  <c r="K46" i="55" s="1"/>
  <c r="G45" i="55"/>
  <c r="I45" i="55" s="1"/>
  <c r="K45" i="55" s="1"/>
  <c r="L45" i="55" s="1"/>
  <c r="G44" i="55"/>
  <c r="I44" i="55" s="1"/>
  <c r="K44" i="55" s="1"/>
  <c r="G43" i="55"/>
  <c r="G42" i="55"/>
  <c r="I42" i="55" s="1"/>
  <c r="K42" i="55" s="1"/>
  <c r="G41" i="55"/>
  <c r="I41" i="55" s="1"/>
  <c r="K41" i="55" s="1"/>
  <c r="L41" i="55" s="1"/>
  <c r="G40" i="55"/>
  <c r="I40" i="55" s="1"/>
  <c r="K40" i="55" s="1"/>
  <c r="G39" i="55"/>
  <c r="G38" i="55"/>
  <c r="I38" i="55" s="1"/>
  <c r="K38" i="55" s="1"/>
  <c r="I37" i="55"/>
  <c r="K37" i="55" s="1"/>
  <c r="L37" i="55" s="1"/>
  <c r="G37" i="55"/>
  <c r="G36" i="55"/>
  <c r="I36" i="55" s="1"/>
  <c r="K36" i="55" s="1"/>
  <c r="G35" i="55"/>
  <c r="G34" i="55"/>
  <c r="I34" i="55" s="1"/>
  <c r="K34" i="55" s="1"/>
  <c r="G33" i="55"/>
  <c r="I33" i="55" s="1"/>
  <c r="K33" i="55" s="1"/>
  <c r="L33" i="55" s="1"/>
  <c r="G32" i="55"/>
  <c r="I32" i="55" s="1"/>
  <c r="K32" i="55" s="1"/>
  <c r="G31" i="55"/>
  <c r="G30" i="55"/>
  <c r="I30" i="55" s="1"/>
  <c r="K30" i="55" s="1"/>
  <c r="G29" i="55"/>
  <c r="I29" i="55" s="1"/>
  <c r="K29" i="55" s="1"/>
  <c r="L29" i="55" s="1"/>
  <c r="G28" i="55"/>
  <c r="I28" i="55" s="1"/>
  <c r="K28" i="55" s="1"/>
  <c r="G27" i="55"/>
  <c r="I27" i="55" s="1"/>
  <c r="K27" i="55" s="1"/>
  <c r="G26" i="55"/>
  <c r="I26" i="55" s="1"/>
  <c r="G25" i="55"/>
  <c r="I25" i="55" s="1"/>
  <c r="G24" i="55"/>
  <c r="I24" i="55" s="1"/>
  <c r="K24" i="55" s="1"/>
  <c r="G23" i="55"/>
  <c r="I23" i="55" s="1"/>
  <c r="K23" i="55" s="1"/>
  <c r="G22" i="55"/>
  <c r="I22" i="55" s="1"/>
  <c r="G21" i="55"/>
  <c r="I21" i="55" s="1"/>
  <c r="G20" i="55"/>
  <c r="I20" i="55" s="1"/>
  <c r="K20" i="55" s="1"/>
  <c r="G19" i="55"/>
  <c r="I19" i="55" s="1"/>
  <c r="K19" i="55" s="1"/>
  <c r="G18" i="55"/>
  <c r="I18" i="55" s="1"/>
  <c r="G17" i="55"/>
  <c r="I17" i="55" s="1"/>
  <c r="G16" i="55"/>
  <c r="I16" i="55" s="1"/>
  <c r="K16" i="55" s="1"/>
  <c r="G15" i="55"/>
  <c r="I15" i="55" s="1"/>
  <c r="K15" i="55" s="1"/>
  <c r="G14" i="55"/>
  <c r="I14" i="55" s="1"/>
  <c r="G13" i="55"/>
  <c r="I13" i="55" s="1"/>
  <c r="G12" i="55"/>
  <c r="I12" i="55" s="1"/>
  <c r="K12" i="55" s="1"/>
  <c r="G11" i="55"/>
  <c r="I11" i="55" s="1"/>
  <c r="K11" i="55" s="1"/>
  <c r="G10" i="55"/>
  <c r="I10" i="55" s="1"/>
  <c r="G9" i="55"/>
  <c r="I9" i="55" s="1"/>
  <c r="G8" i="55"/>
  <c r="I8" i="55" s="1"/>
  <c r="K8" i="55" s="1"/>
  <c r="G7" i="55"/>
  <c r="I7" i="55" s="1"/>
  <c r="K7" i="55" s="1"/>
  <c r="G6" i="55"/>
  <c r="I6" i="55" s="1"/>
  <c r="G5" i="55"/>
  <c r="I5" i="55" s="1"/>
  <c r="M304" i="56"/>
  <c r="M301" i="56"/>
  <c r="H44" i="10" s="1"/>
  <c r="E301" i="56"/>
  <c r="G300" i="56"/>
  <c r="G299" i="56"/>
  <c r="G298" i="56"/>
  <c r="I298" i="56" s="1"/>
  <c r="G297" i="56"/>
  <c r="I297" i="56" s="1"/>
  <c r="K297" i="56" s="1"/>
  <c r="G296" i="56"/>
  <c r="I296" i="56" s="1"/>
  <c r="K296" i="56" s="1"/>
  <c r="L296" i="56" s="1"/>
  <c r="G295" i="56"/>
  <c r="G294" i="56"/>
  <c r="I294" i="56" s="1"/>
  <c r="G293" i="56"/>
  <c r="I293" i="56" s="1"/>
  <c r="K293" i="56" s="1"/>
  <c r="G292" i="56"/>
  <c r="I292" i="56" s="1"/>
  <c r="G291" i="56"/>
  <c r="G290" i="56"/>
  <c r="I290" i="56" s="1"/>
  <c r="G289" i="56"/>
  <c r="I289" i="56" s="1"/>
  <c r="K289" i="56" s="1"/>
  <c r="G288" i="56"/>
  <c r="I288" i="56" s="1"/>
  <c r="K288" i="56" s="1"/>
  <c r="L288" i="56" s="1"/>
  <c r="G287" i="56"/>
  <c r="G286" i="56"/>
  <c r="I286" i="56" s="1"/>
  <c r="G285" i="56"/>
  <c r="I285" i="56" s="1"/>
  <c r="K285" i="56" s="1"/>
  <c r="G284" i="56"/>
  <c r="G283" i="56"/>
  <c r="G282" i="56"/>
  <c r="I282" i="56" s="1"/>
  <c r="G281" i="56"/>
  <c r="I281" i="56" s="1"/>
  <c r="K281" i="56" s="1"/>
  <c r="I280" i="56"/>
  <c r="K280" i="56" s="1"/>
  <c r="L280" i="56" s="1"/>
  <c r="G280" i="56"/>
  <c r="G279" i="56"/>
  <c r="G278" i="56"/>
  <c r="I278" i="56" s="1"/>
  <c r="G277" i="56"/>
  <c r="I277" i="56" s="1"/>
  <c r="K277" i="56" s="1"/>
  <c r="I276" i="56"/>
  <c r="G276" i="56"/>
  <c r="G275" i="56"/>
  <c r="G274" i="56"/>
  <c r="I274" i="56" s="1"/>
  <c r="G273" i="56"/>
  <c r="G272" i="56"/>
  <c r="I272" i="56" s="1"/>
  <c r="K272" i="56" s="1"/>
  <c r="G271" i="56"/>
  <c r="G270" i="56"/>
  <c r="I270" i="56" s="1"/>
  <c r="G269" i="56"/>
  <c r="G268" i="56"/>
  <c r="I268" i="56" s="1"/>
  <c r="K268" i="56" s="1"/>
  <c r="G267" i="56"/>
  <c r="G266" i="56"/>
  <c r="I266" i="56" s="1"/>
  <c r="G265" i="56"/>
  <c r="G264" i="56"/>
  <c r="I264" i="56" s="1"/>
  <c r="K264" i="56" s="1"/>
  <c r="G263" i="56"/>
  <c r="G262" i="56"/>
  <c r="I262" i="56" s="1"/>
  <c r="G261" i="56"/>
  <c r="I260" i="56"/>
  <c r="K260" i="56" s="1"/>
  <c r="G260" i="56"/>
  <c r="G259" i="56"/>
  <c r="G258" i="56"/>
  <c r="I258" i="56" s="1"/>
  <c r="G257" i="56"/>
  <c r="I256" i="56"/>
  <c r="K256" i="56" s="1"/>
  <c r="G256" i="56"/>
  <c r="G255" i="56"/>
  <c r="G254" i="56"/>
  <c r="I254" i="56" s="1"/>
  <c r="G253" i="56"/>
  <c r="G252" i="56"/>
  <c r="I252" i="56" s="1"/>
  <c r="K252" i="56" s="1"/>
  <c r="G251" i="56"/>
  <c r="G250" i="56"/>
  <c r="I250" i="56" s="1"/>
  <c r="G249" i="56"/>
  <c r="G248" i="56"/>
  <c r="I248" i="56" s="1"/>
  <c r="K248" i="56" s="1"/>
  <c r="G247" i="56"/>
  <c r="G246" i="56"/>
  <c r="I246" i="56" s="1"/>
  <c r="G245" i="56"/>
  <c r="G244" i="56"/>
  <c r="I244" i="56" s="1"/>
  <c r="G243" i="56"/>
  <c r="G242" i="56"/>
  <c r="I242" i="56" s="1"/>
  <c r="G241" i="56"/>
  <c r="I240" i="56"/>
  <c r="G240" i="56"/>
  <c r="G239" i="56"/>
  <c r="G238" i="56"/>
  <c r="G237" i="56"/>
  <c r="G236" i="56"/>
  <c r="I236" i="56" s="1"/>
  <c r="K236" i="56" s="1"/>
  <c r="G235" i="56"/>
  <c r="G234" i="56"/>
  <c r="G233" i="56"/>
  <c r="G232" i="56"/>
  <c r="I232" i="56" s="1"/>
  <c r="K232" i="56" s="1"/>
  <c r="G231" i="56"/>
  <c r="I231" i="56" s="1"/>
  <c r="K231" i="56" s="1"/>
  <c r="L231" i="56" s="1"/>
  <c r="G230" i="56"/>
  <c r="I230" i="56" s="1"/>
  <c r="K230" i="56" s="1"/>
  <c r="G229" i="56"/>
  <c r="G228" i="56"/>
  <c r="I228" i="56" s="1"/>
  <c r="K228" i="56" s="1"/>
  <c r="G227" i="56"/>
  <c r="I227" i="56" s="1"/>
  <c r="K227" i="56" s="1"/>
  <c r="L227" i="56" s="1"/>
  <c r="G226" i="56"/>
  <c r="G225" i="56"/>
  <c r="G224" i="56"/>
  <c r="I224" i="56" s="1"/>
  <c r="G223" i="56"/>
  <c r="I223" i="56" s="1"/>
  <c r="K223" i="56" s="1"/>
  <c r="G222" i="56"/>
  <c r="I222" i="56" s="1"/>
  <c r="K222" i="56" s="1"/>
  <c r="G221" i="56"/>
  <c r="G220" i="56"/>
  <c r="I220" i="56" s="1"/>
  <c r="G219" i="56"/>
  <c r="I219" i="56" s="1"/>
  <c r="K219" i="56" s="1"/>
  <c r="L219" i="56" s="1"/>
  <c r="G218" i="56"/>
  <c r="I218" i="56" s="1"/>
  <c r="K218" i="56" s="1"/>
  <c r="G217" i="56"/>
  <c r="I217" i="56" s="1"/>
  <c r="G216" i="56"/>
  <c r="I216" i="56" s="1"/>
  <c r="K216" i="56" s="1"/>
  <c r="G215" i="56"/>
  <c r="I215" i="56" s="1"/>
  <c r="K215" i="56" s="1"/>
  <c r="G214" i="56"/>
  <c r="I214" i="56" s="1"/>
  <c r="K214" i="56" s="1"/>
  <c r="G213" i="56"/>
  <c r="I213" i="56" s="1"/>
  <c r="G212" i="56"/>
  <c r="I212" i="56" s="1"/>
  <c r="K212" i="56" s="1"/>
  <c r="G211" i="56"/>
  <c r="I211" i="56" s="1"/>
  <c r="K211" i="56" s="1"/>
  <c r="G210" i="56"/>
  <c r="I210" i="56" s="1"/>
  <c r="K210" i="56" s="1"/>
  <c r="G209" i="56"/>
  <c r="I209" i="56" s="1"/>
  <c r="G208" i="56"/>
  <c r="I208" i="56" s="1"/>
  <c r="K208" i="56" s="1"/>
  <c r="G207" i="56"/>
  <c r="I207" i="56" s="1"/>
  <c r="K207" i="56" s="1"/>
  <c r="G206" i="56"/>
  <c r="I206" i="56" s="1"/>
  <c r="K206" i="56" s="1"/>
  <c r="G205" i="56"/>
  <c r="I205" i="56" s="1"/>
  <c r="G204" i="56"/>
  <c r="I204" i="56" s="1"/>
  <c r="K204" i="56" s="1"/>
  <c r="G203" i="56"/>
  <c r="I203" i="56" s="1"/>
  <c r="K203" i="56" s="1"/>
  <c r="G202" i="56"/>
  <c r="I202" i="56" s="1"/>
  <c r="K202" i="56" s="1"/>
  <c r="G201" i="56"/>
  <c r="I201" i="56" s="1"/>
  <c r="G200" i="56"/>
  <c r="I200" i="56" s="1"/>
  <c r="K200" i="56" s="1"/>
  <c r="G199" i="56"/>
  <c r="I199" i="56" s="1"/>
  <c r="K199" i="56" s="1"/>
  <c r="G198" i="56"/>
  <c r="I198" i="56" s="1"/>
  <c r="K198" i="56" s="1"/>
  <c r="G197" i="56"/>
  <c r="I197" i="56" s="1"/>
  <c r="G196" i="56"/>
  <c r="I196" i="56" s="1"/>
  <c r="K196" i="56" s="1"/>
  <c r="G195" i="56"/>
  <c r="I195" i="56" s="1"/>
  <c r="K195" i="56" s="1"/>
  <c r="G194" i="56"/>
  <c r="I194" i="56" s="1"/>
  <c r="K194" i="56" s="1"/>
  <c r="G193" i="56"/>
  <c r="I193" i="56" s="1"/>
  <c r="G192" i="56"/>
  <c r="I192" i="56" s="1"/>
  <c r="K192" i="56" s="1"/>
  <c r="G191" i="56"/>
  <c r="I191" i="56" s="1"/>
  <c r="K191" i="56" s="1"/>
  <c r="G190" i="56"/>
  <c r="I190" i="56" s="1"/>
  <c r="K190" i="56" s="1"/>
  <c r="G189" i="56"/>
  <c r="I189" i="56" s="1"/>
  <c r="G188" i="56"/>
  <c r="I188" i="56" s="1"/>
  <c r="K188" i="56" s="1"/>
  <c r="G187" i="56"/>
  <c r="I187" i="56" s="1"/>
  <c r="K187" i="56" s="1"/>
  <c r="G186" i="56"/>
  <c r="I186" i="56" s="1"/>
  <c r="K186" i="56" s="1"/>
  <c r="G185" i="56"/>
  <c r="I185" i="56" s="1"/>
  <c r="G184" i="56"/>
  <c r="I184" i="56" s="1"/>
  <c r="K184" i="56" s="1"/>
  <c r="G183" i="56"/>
  <c r="I183" i="56" s="1"/>
  <c r="K183" i="56" s="1"/>
  <c r="G182" i="56"/>
  <c r="I182" i="56" s="1"/>
  <c r="K182" i="56" s="1"/>
  <c r="G181" i="56"/>
  <c r="I181" i="56" s="1"/>
  <c r="G180" i="56"/>
  <c r="I180" i="56" s="1"/>
  <c r="K180" i="56" s="1"/>
  <c r="G179" i="56"/>
  <c r="I179" i="56" s="1"/>
  <c r="K179" i="56" s="1"/>
  <c r="G178" i="56"/>
  <c r="I178" i="56" s="1"/>
  <c r="K178" i="56" s="1"/>
  <c r="G177" i="56"/>
  <c r="I177" i="56" s="1"/>
  <c r="G176" i="56"/>
  <c r="I176" i="56" s="1"/>
  <c r="K176" i="56" s="1"/>
  <c r="G175" i="56"/>
  <c r="I175" i="56" s="1"/>
  <c r="K175" i="56" s="1"/>
  <c r="G174" i="56"/>
  <c r="I174" i="56" s="1"/>
  <c r="K174" i="56" s="1"/>
  <c r="G173" i="56"/>
  <c r="I173" i="56" s="1"/>
  <c r="G172" i="56"/>
  <c r="I172" i="56" s="1"/>
  <c r="K172" i="56" s="1"/>
  <c r="G171" i="56"/>
  <c r="I171" i="56" s="1"/>
  <c r="K171" i="56" s="1"/>
  <c r="G170" i="56"/>
  <c r="I170" i="56" s="1"/>
  <c r="K170" i="56" s="1"/>
  <c r="G169" i="56"/>
  <c r="I169" i="56" s="1"/>
  <c r="G168" i="56"/>
  <c r="I168" i="56" s="1"/>
  <c r="K168" i="56" s="1"/>
  <c r="G167" i="56"/>
  <c r="I167" i="56" s="1"/>
  <c r="K167" i="56" s="1"/>
  <c r="G166" i="56"/>
  <c r="I166" i="56" s="1"/>
  <c r="K166" i="56" s="1"/>
  <c r="G165" i="56"/>
  <c r="I165" i="56" s="1"/>
  <c r="G164" i="56"/>
  <c r="G163" i="56"/>
  <c r="I163" i="56" s="1"/>
  <c r="K163" i="56" s="1"/>
  <c r="G162" i="56"/>
  <c r="G161" i="56"/>
  <c r="I161" i="56" s="1"/>
  <c r="G160" i="56"/>
  <c r="G159" i="56"/>
  <c r="G158" i="56"/>
  <c r="G157" i="56"/>
  <c r="I157" i="56" s="1"/>
  <c r="G156" i="56"/>
  <c r="G155" i="56"/>
  <c r="I155" i="56" s="1"/>
  <c r="K155" i="56" s="1"/>
  <c r="G154" i="56"/>
  <c r="G153" i="56"/>
  <c r="I153" i="56" s="1"/>
  <c r="G152" i="56"/>
  <c r="G151" i="56"/>
  <c r="I151" i="56" s="1"/>
  <c r="K151" i="56" s="1"/>
  <c r="G150" i="56"/>
  <c r="I149" i="56"/>
  <c r="G149" i="56"/>
  <c r="G148" i="56"/>
  <c r="G147" i="56"/>
  <c r="G146" i="56"/>
  <c r="G145" i="56"/>
  <c r="I145" i="56" s="1"/>
  <c r="G144" i="56"/>
  <c r="G143" i="56"/>
  <c r="I143" i="56" s="1"/>
  <c r="K143" i="56" s="1"/>
  <c r="G142" i="56"/>
  <c r="I142" i="56" s="1"/>
  <c r="K142" i="56" s="1"/>
  <c r="G141" i="56"/>
  <c r="I141" i="56" s="1"/>
  <c r="K141" i="56" s="1"/>
  <c r="G140" i="56"/>
  <c r="G139" i="56"/>
  <c r="G138" i="56"/>
  <c r="I138" i="56" s="1"/>
  <c r="K138" i="56" s="1"/>
  <c r="G137" i="56"/>
  <c r="I137" i="56" s="1"/>
  <c r="K137" i="56" s="1"/>
  <c r="G136" i="56"/>
  <c r="G135" i="56"/>
  <c r="G134" i="56"/>
  <c r="I134" i="56" s="1"/>
  <c r="K134" i="56" s="1"/>
  <c r="G133" i="56"/>
  <c r="I133" i="56" s="1"/>
  <c r="K133" i="56" s="1"/>
  <c r="G132" i="56"/>
  <c r="G131" i="56"/>
  <c r="G130" i="56"/>
  <c r="I130" i="56" s="1"/>
  <c r="K130" i="56" s="1"/>
  <c r="G129" i="56"/>
  <c r="I129" i="56" s="1"/>
  <c r="K129" i="56" s="1"/>
  <c r="G128" i="56"/>
  <c r="G127" i="56"/>
  <c r="G126" i="56"/>
  <c r="I126" i="56" s="1"/>
  <c r="K126" i="56" s="1"/>
  <c r="G125" i="56"/>
  <c r="I125" i="56" s="1"/>
  <c r="K125" i="56" s="1"/>
  <c r="G124" i="56"/>
  <c r="G123" i="56"/>
  <c r="I123" i="56" s="1"/>
  <c r="K123" i="56" s="1"/>
  <c r="G122" i="56"/>
  <c r="I122" i="56" s="1"/>
  <c r="K122" i="56" s="1"/>
  <c r="G121" i="56"/>
  <c r="I121" i="56" s="1"/>
  <c r="K121" i="56" s="1"/>
  <c r="G120" i="56"/>
  <c r="G119" i="56"/>
  <c r="I119" i="56" s="1"/>
  <c r="K119" i="56" s="1"/>
  <c r="G118" i="56"/>
  <c r="I118" i="56" s="1"/>
  <c r="K118" i="56" s="1"/>
  <c r="G117" i="56"/>
  <c r="I117" i="56" s="1"/>
  <c r="K117" i="56" s="1"/>
  <c r="G116" i="56"/>
  <c r="G115" i="56"/>
  <c r="I115" i="56" s="1"/>
  <c r="K115" i="56" s="1"/>
  <c r="G114" i="56"/>
  <c r="I114" i="56" s="1"/>
  <c r="K114" i="56" s="1"/>
  <c r="G113" i="56"/>
  <c r="I113" i="56" s="1"/>
  <c r="K113" i="56" s="1"/>
  <c r="G112" i="56"/>
  <c r="G111" i="56"/>
  <c r="I111" i="56" s="1"/>
  <c r="K111" i="56" s="1"/>
  <c r="G110" i="56"/>
  <c r="I110" i="56" s="1"/>
  <c r="K110" i="56" s="1"/>
  <c r="G109" i="56"/>
  <c r="I109" i="56" s="1"/>
  <c r="G108" i="56"/>
  <c r="G107" i="56"/>
  <c r="I107" i="56" s="1"/>
  <c r="K107" i="56" s="1"/>
  <c r="G106" i="56"/>
  <c r="I106" i="56" s="1"/>
  <c r="K106" i="56" s="1"/>
  <c r="G105" i="56"/>
  <c r="I105" i="56" s="1"/>
  <c r="K105" i="56" s="1"/>
  <c r="G104" i="56"/>
  <c r="G103" i="56"/>
  <c r="I103" i="56" s="1"/>
  <c r="K103" i="56" s="1"/>
  <c r="G102" i="56"/>
  <c r="I102" i="56" s="1"/>
  <c r="K102" i="56" s="1"/>
  <c r="I101" i="56"/>
  <c r="K101" i="56" s="1"/>
  <c r="G101" i="56"/>
  <c r="G100" i="56"/>
  <c r="G99" i="56"/>
  <c r="I99" i="56" s="1"/>
  <c r="K99" i="56" s="1"/>
  <c r="I98" i="56"/>
  <c r="K98" i="56" s="1"/>
  <c r="G98" i="56"/>
  <c r="G97" i="56"/>
  <c r="I97" i="56" s="1"/>
  <c r="K97" i="56" s="1"/>
  <c r="G96" i="56"/>
  <c r="G95" i="56"/>
  <c r="I95" i="56" s="1"/>
  <c r="K95" i="56" s="1"/>
  <c r="G94" i="56"/>
  <c r="I94" i="56" s="1"/>
  <c r="K94" i="56" s="1"/>
  <c r="G93" i="56"/>
  <c r="I93" i="56" s="1"/>
  <c r="K93" i="56" s="1"/>
  <c r="G92" i="56"/>
  <c r="G91" i="56"/>
  <c r="I91" i="56" s="1"/>
  <c r="K91" i="56" s="1"/>
  <c r="G90" i="56"/>
  <c r="I90" i="56" s="1"/>
  <c r="G89" i="56"/>
  <c r="I89" i="56" s="1"/>
  <c r="K89" i="56" s="1"/>
  <c r="G88" i="56"/>
  <c r="G87" i="56"/>
  <c r="I87" i="56" s="1"/>
  <c r="K87" i="56" s="1"/>
  <c r="G86" i="56"/>
  <c r="I86" i="56" s="1"/>
  <c r="G85" i="56"/>
  <c r="I85" i="56" s="1"/>
  <c r="K85" i="56" s="1"/>
  <c r="G84" i="56"/>
  <c r="G83" i="56"/>
  <c r="I83" i="56" s="1"/>
  <c r="K83" i="56" s="1"/>
  <c r="G82" i="56"/>
  <c r="I82" i="56" s="1"/>
  <c r="G81" i="56"/>
  <c r="I81" i="56" s="1"/>
  <c r="K81" i="56" s="1"/>
  <c r="G80" i="56"/>
  <c r="G79" i="56"/>
  <c r="I79" i="56" s="1"/>
  <c r="K79" i="56" s="1"/>
  <c r="G78" i="56"/>
  <c r="I78" i="56" s="1"/>
  <c r="G77" i="56"/>
  <c r="I77" i="56" s="1"/>
  <c r="K77" i="56" s="1"/>
  <c r="G76" i="56"/>
  <c r="G75" i="56"/>
  <c r="I75" i="56" s="1"/>
  <c r="K75" i="56" s="1"/>
  <c r="G74" i="56"/>
  <c r="I74" i="56" s="1"/>
  <c r="G73" i="56"/>
  <c r="I73" i="56" s="1"/>
  <c r="K73" i="56" s="1"/>
  <c r="G72" i="56"/>
  <c r="G71" i="56"/>
  <c r="I71" i="56" s="1"/>
  <c r="K71" i="56" s="1"/>
  <c r="G70" i="56"/>
  <c r="I70" i="56" s="1"/>
  <c r="G69" i="56"/>
  <c r="I69" i="56" s="1"/>
  <c r="K69" i="56" s="1"/>
  <c r="G68" i="56"/>
  <c r="G67" i="56"/>
  <c r="I67" i="56" s="1"/>
  <c r="K67" i="56" s="1"/>
  <c r="G66" i="56"/>
  <c r="I66" i="56" s="1"/>
  <c r="G65" i="56"/>
  <c r="I65" i="56" s="1"/>
  <c r="K65" i="56" s="1"/>
  <c r="G64" i="56"/>
  <c r="G63" i="56"/>
  <c r="I63" i="56" s="1"/>
  <c r="K63" i="56" s="1"/>
  <c r="G62" i="56"/>
  <c r="I62" i="56" s="1"/>
  <c r="G61" i="56"/>
  <c r="I61" i="56" s="1"/>
  <c r="K61" i="56" s="1"/>
  <c r="G60" i="56"/>
  <c r="G59" i="56"/>
  <c r="I59" i="56" s="1"/>
  <c r="K59" i="56" s="1"/>
  <c r="G58" i="56"/>
  <c r="I58" i="56" s="1"/>
  <c r="G57" i="56"/>
  <c r="I57" i="56" s="1"/>
  <c r="K57" i="56" s="1"/>
  <c r="G56" i="56"/>
  <c r="G55" i="56"/>
  <c r="I55" i="56" s="1"/>
  <c r="K55" i="56" s="1"/>
  <c r="G54" i="56"/>
  <c r="I54" i="56" s="1"/>
  <c r="G53" i="56"/>
  <c r="I53" i="56" s="1"/>
  <c r="K53" i="56" s="1"/>
  <c r="G52" i="56"/>
  <c r="G51" i="56"/>
  <c r="I51" i="56" s="1"/>
  <c r="K51" i="56" s="1"/>
  <c r="G50" i="56"/>
  <c r="I50" i="56" s="1"/>
  <c r="G49" i="56"/>
  <c r="I49" i="56" s="1"/>
  <c r="K49" i="56" s="1"/>
  <c r="G48" i="56"/>
  <c r="G47" i="56"/>
  <c r="I47" i="56" s="1"/>
  <c r="K47" i="56" s="1"/>
  <c r="G46" i="56"/>
  <c r="I46" i="56" s="1"/>
  <c r="G45" i="56"/>
  <c r="I45" i="56" s="1"/>
  <c r="K45" i="56" s="1"/>
  <c r="G44" i="56"/>
  <c r="G43" i="56"/>
  <c r="I43" i="56" s="1"/>
  <c r="K43" i="56" s="1"/>
  <c r="G42" i="56"/>
  <c r="I42" i="56" s="1"/>
  <c r="G41" i="56"/>
  <c r="I41" i="56" s="1"/>
  <c r="K41" i="56" s="1"/>
  <c r="G40" i="56"/>
  <c r="G39" i="56"/>
  <c r="I39" i="56" s="1"/>
  <c r="K39" i="56" s="1"/>
  <c r="G38" i="56"/>
  <c r="I38" i="56" s="1"/>
  <c r="G37" i="56"/>
  <c r="I37" i="56" s="1"/>
  <c r="K37" i="56" s="1"/>
  <c r="G36" i="56"/>
  <c r="G35" i="56"/>
  <c r="I35" i="56" s="1"/>
  <c r="K35" i="56" s="1"/>
  <c r="G34" i="56"/>
  <c r="I34" i="56" s="1"/>
  <c r="G33" i="56"/>
  <c r="I33" i="56" s="1"/>
  <c r="K33" i="56" s="1"/>
  <c r="G32" i="56"/>
  <c r="G31" i="56"/>
  <c r="I31" i="56" s="1"/>
  <c r="K31" i="56" s="1"/>
  <c r="G30" i="56"/>
  <c r="I30" i="56" s="1"/>
  <c r="G29" i="56"/>
  <c r="I29" i="56" s="1"/>
  <c r="K29" i="56" s="1"/>
  <c r="G28" i="56"/>
  <c r="G27" i="56"/>
  <c r="I27" i="56" s="1"/>
  <c r="K27" i="56" s="1"/>
  <c r="G26" i="56"/>
  <c r="I26" i="56" s="1"/>
  <c r="G25" i="56"/>
  <c r="I25" i="56" s="1"/>
  <c r="K25" i="56" s="1"/>
  <c r="G24" i="56"/>
  <c r="G23" i="56"/>
  <c r="I23" i="56" s="1"/>
  <c r="K23" i="56" s="1"/>
  <c r="G22" i="56"/>
  <c r="I22" i="56" s="1"/>
  <c r="G21" i="56"/>
  <c r="I21" i="56" s="1"/>
  <c r="K21" i="56" s="1"/>
  <c r="G20" i="56"/>
  <c r="G19" i="56"/>
  <c r="I19" i="56" s="1"/>
  <c r="K19" i="56" s="1"/>
  <c r="G18" i="56"/>
  <c r="I18" i="56" s="1"/>
  <c r="G17" i="56"/>
  <c r="I17" i="56" s="1"/>
  <c r="K17" i="56" s="1"/>
  <c r="G16" i="56"/>
  <c r="G15" i="56"/>
  <c r="I15" i="56" s="1"/>
  <c r="K15" i="56" s="1"/>
  <c r="G14" i="56"/>
  <c r="I14" i="56" s="1"/>
  <c r="G13" i="56"/>
  <c r="I13" i="56" s="1"/>
  <c r="K13" i="56" s="1"/>
  <c r="G12" i="56"/>
  <c r="G11" i="56"/>
  <c r="I11" i="56" s="1"/>
  <c r="K11" i="56" s="1"/>
  <c r="G10" i="56"/>
  <c r="I10" i="56" s="1"/>
  <c r="G9" i="56"/>
  <c r="I9" i="56" s="1"/>
  <c r="K9" i="56" s="1"/>
  <c r="G8" i="56"/>
  <c r="G7" i="56"/>
  <c r="I7" i="56" s="1"/>
  <c r="K7" i="56" s="1"/>
  <c r="G6" i="56"/>
  <c r="I6" i="56" s="1"/>
  <c r="G5" i="56"/>
  <c r="M304" i="57"/>
  <c r="M301" i="57"/>
  <c r="H43" i="10" s="1"/>
  <c r="E301" i="57"/>
  <c r="G300" i="57"/>
  <c r="I300" i="57" s="1"/>
  <c r="G299" i="57"/>
  <c r="I299" i="57" s="1"/>
  <c r="K299" i="57" s="1"/>
  <c r="L299" i="57" s="1"/>
  <c r="I298" i="57"/>
  <c r="K298" i="57" s="1"/>
  <c r="G298" i="57"/>
  <c r="G297" i="57"/>
  <c r="I297" i="57" s="1"/>
  <c r="K297" i="57" s="1"/>
  <c r="I296" i="57"/>
  <c r="G296" i="57"/>
  <c r="G295" i="57"/>
  <c r="I295" i="57" s="1"/>
  <c r="K295" i="57" s="1"/>
  <c r="L295" i="57" s="1"/>
  <c r="G294" i="57"/>
  <c r="I294" i="57" s="1"/>
  <c r="K294" i="57" s="1"/>
  <c r="G293" i="57"/>
  <c r="I293" i="57" s="1"/>
  <c r="K293" i="57" s="1"/>
  <c r="G292" i="57"/>
  <c r="I292" i="57" s="1"/>
  <c r="G291" i="57"/>
  <c r="I291" i="57" s="1"/>
  <c r="K291" i="57" s="1"/>
  <c r="L291" i="57" s="1"/>
  <c r="I290" i="57"/>
  <c r="G290" i="57"/>
  <c r="G289" i="57"/>
  <c r="I289" i="57" s="1"/>
  <c r="K289" i="57" s="1"/>
  <c r="I288" i="57"/>
  <c r="G288" i="57"/>
  <c r="G287" i="57"/>
  <c r="I287" i="57" s="1"/>
  <c r="K287" i="57" s="1"/>
  <c r="L287" i="57" s="1"/>
  <c r="L286" i="57"/>
  <c r="G286" i="57"/>
  <c r="I286" i="57" s="1"/>
  <c r="K286" i="57" s="1"/>
  <c r="G285" i="57"/>
  <c r="I285" i="57" s="1"/>
  <c r="K285" i="57" s="1"/>
  <c r="G284" i="57"/>
  <c r="I284" i="57" s="1"/>
  <c r="G283" i="57"/>
  <c r="I283" i="57" s="1"/>
  <c r="K283" i="57" s="1"/>
  <c r="L283" i="57" s="1"/>
  <c r="G282" i="57"/>
  <c r="I282" i="57" s="1"/>
  <c r="K282" i="57" s="1"/>
  <c r="G281" i="57"/>
  <c r="I281" i="57" s="1"/>
  <c r="K281" i="57" s="1"/>
  <c r="G280" i="57"/>
  <c r="I280" i="57" s="1"/>
  <c r="G279" i="57"/>
  <c r="I279" i="57" s="1"/>
  <c r="K279" i="57" s="1"/>
  <c r="L279" i="57" s="1"/>
  <c r="G278" i="57"/>
  <c r="I278" i="57" s="1"/>
  <c r="K278" i="57" s="1"/>
  <c r="G277" i="57"/>
  <c r="I277" i="57" s="1"/>
  <c r="K277" i="57" s="1"/>
  <c r="G276" i="57"/>
  <c r="I276" i="57" s="1"/>
  <c r="G275" i="57"/>
  <c r="I275" i="57" s="1"/>
  <c r="K275" i="57" s="1"/>
  <c r="L275" i="57" s="1"/>
  <c r="G274" i="57"/>
  <c r="I274" i="57" s="1"/>
  <c r="G273" i="57"/>
  <c r="I273" i="57" s="1"/>
  <c r="K273" i="57" s="1"/>
  <c r="G272" i="57"/>
  <c r="I272" i="57" s="1"/>
  <c r="G271" i="57"/>
  <c r="I271" i="57" s="1"/>
  <c r="K271" i="57" s="1"/>
  <c r="L271" i="57" s="1"/>
  <c r="G270" i="57"/>
  <c r="I270" i="57" s="1"/>
  <c r="K270" i="57" s="1"/>
  <c r="G269" i="57"/>
  <c r="I269" i="57" s="1"/>
  <c r="K269" i="57" s="1"/>
  <c r="G268" i="57"/>
  <c r="I268" i="57" s="1"/>
  <c r="G267" i="57"/>
  <c r="I267" i="57" s="1"/>
  <c r="K267" i="57" s="1"/>
  <c r="L267" i="57" s="1"/>
  <c r="G266" i="57"/>
  <c r="I266" i="57" s="1"/>
  <c r="K266" i="57" s="1"/>
  <c r="G265" i="57"/>
  <c r="I265" i="57" s="1"/>
  <c r="K265" i="57" s="1"/>
  <c r="G264" i="57"/>
  <c r="I264" i="57" s="1"/>
  <c r="G263" i="57"/>
  <c r="I263" i="57" s="1"/>
  <c r="K263" i="57" s="1"/>
  <c r="L263" i="57" s="1"/>
  <c r="G262" i="57"/>
  <c r="I262" i="57" s="1"/>
  <c r="K262" i="57" s="1"/>
  <c r="G261" i="57"/>
  <c r="I261" i="57" s="1"/>
  <c r="K261" i="57" s="1"/>
  <c r="G260" i="57"/>
  <c r="I260" i="57" s="1"/>
  <c r="G259" i="57"/>
  <c r="I259" i="57" s="1"/>
  <c r="K259" i="57" s="1"/>
  <c r="L259" i="57" s="1"/>
  <c r="G258" i="57"/>
  <c r="I258" i="57" s="1"/>
  <c r="G257" i="57"/>
  <c r="I257" i="57" s="1"/>
  <c r="K257" i="57" s="1"/>
  <c r="I256" i="57"/>
  <c r="G256" i="57"/>
  <c r="G255" i="57"/>
  <c r="I255" i="57" s="1"/>
  <c r="K255" i="57" s="1"/>
  <c r="L255" i="57" s="1"/>
  <c r="G254" i="57"/>
  <c r="I254" i="57" s="1"/>
  <c r="K254" i="57" s="1"/>
  <c r="G253" i="57"/>
  <c r="I253" i="57" s="1"/>
  <c r="K253" i="57" s="1"/>
  <c r="G252" i="57"/>
  <c r="I252" i="57" s="1"/>
  <c r="G251" i="57"/>
  <c r="I251" i="57" s="1"/>
  <c r="K251" i="57" s="1"/>
  <c r="L251" i="57" s="1"/>
  <c r="G250" i="57"/>
  <c r="I250" i="57" s="1"/>
  <c r="K250" i="57" s="1"/>
  <c r="G249" i="57"/>
  <c r="I249" i="57" s="1"/>
  <c r="K249" i="57" s="1"/>
  <c r="G248" i="57"/>
  <c r="I248" i="57" s="1"/>
  <c r="G247" i="57"/>
  <c r="I247" i="57" s="1"/>
  <c r="K247" i="57" s="1"/>
  <c r="L247" i="57" s="1"/>
  <c r="G246" i="57"/>
  <c r="I246" i="57" s="1"/>
  <c r="K246" i="57" s="1"/>
  <c r="G245" i="57"/>
  <c r="I245" i="57" s="1"/>
  <c r="K245" i="57" s="1"/>
  <c r="G244" i="57"/>
  <c r="I244" i="57" s="1"/>
  <c r="G243" i="57"/>
  <c r="I243" i="57" s="1"/>
  <c r="K243" i="57" s="1"/>
  <c r="G242" i="57"/>
  <c r="I242" i="57" s="1"/>
  <c r="K242" i="57" s="1"/>
  <c r="G241" i="57"/>
  <c r="I241" i="57" s="1"/>
  <c r="K241" i="57" s="1"/>
  <c r="G240" i="57"/>
  <c r="I240" i="57" s="1"/>
  <c r="G239" i="57"/>
  <c r="I239" i="57" s="1"/>
  <c r="K239" i="57" s="1"/>
  <c r="L239" i="57" s="1"/>
  <c r="L238" i="57"/>
  <c r="G238" i="57"/>
  <c r="I238" i="57" s="1"/>
  <c r="K238" i="57" s="1"/>
  <c r="G237" i="57"/>
  <c r="I237" i="57" s="1"/>
  <c r="K237" i="57" s="1"/>
  <c r="G236" i="57"/>
  <c r="I236" i="57" s="1"/>
  <c r="K235" i="57"/>
  <c r="G235" i="57"/>
  <c r="I235" i="57" s="1"/>
  <c r="G234" i="57"/>
  <c r="I234" i="57" s="1"/>
  <c r="K234" i="57" s="1"/>
  <c r="G233" i="57"/>
  <c r="I233" i="57" s="1"/>
  <c r="K233" i="57" s="1"/>
  <c r="G232" i="57"/>
  <c r="I232" i="57" s="1"/>
  <c r="G231" i="57"/>
  <c r="I231" i="57" s="1"/>
  <c r="K231" i="57" s="1"/>
  <c r="L231" i="57" s="1"/>
  <c r="G230" i="57"/>
  <c r="I230" i="57" s="1"/>
  <c r="K230" i="57" s="1"/>
  <c r="G229" i="57"/>
  <c r="I229" i="57" s="1"/>
  <c r="K229" i="57" s="1"/>
  <c r="G228" i="57"/>
  <c r="I228" i="57" s="1"/>
  <c r="G227" i="57"/>
  <c r="I227" i="57" s="1"/>
  <c r="K227" i="57" s="1"/>
  <c r="G226" i="57"/>
  <c r="I226" i="57" s="1"/>
  <c r="K226" i="57" s="1"/>
  <c r="G225" i="57"/>
  <c r="I225" i="57" s="1"/>
  <c r="K225" i="57" s="1"/>
  <c r="G224" i="57"/>
  <c r="I224" i="57" s="1"/>
  <c r="G223" i="57"/>
  <c r="I223" i="57" s="1"/>
  <c r="K223" i="57" s="1"/>
  <c r="L223" i="57" s="1"/>
  <c r="G222" i="57"/>
  <c r="I222" i="57" s="1"/>
  <c r="K222" i="57" s="1"/>
  <c r="G221" i="57"/>
  <c r="I221" i="57" s="1"/>
  <c r="K221" i="57" s="1"/>
  <c r="G220" i="57"/>
  <c r="I220" i="57" s="1"/>
  <c r="G219" i="57"/>
  <c r="I219" i="57" s="1"/>
  <c r="K219" i="57" s="1"/>
  <c r="G218" i="57"/>
  <c r="I218" i="57" s="1"/>
  <c r="K218" i="57" s="1"/>
  <c r="G217" i="57"/>
  <c r="I217" i="57" s="1"/>
  <c r="K217" i="57" s="1"/>
  <c r="L217" i="57" s="1"/>
  <c r="G216" i="57"/>
  <c r="I216" i="57" s="1"/>
  <c r="K216" i="57" s="1"/>
  <c r="G215" i="57"/>
  <c r="I215" i="57" s="1"/>
  <c r="K215" i="57" s="1"/>
  <c r="G214" i="57"/>
  <c r="I214" i="57" s="1"/>
  <c r="K214" i="57" s="1"/>
  <c r="G213" i="57"/>
  <c r="I213" i="57" s="1"/>
  <c r="K213" i="57" s="1"/>
  <c r="L213" i="57" s="1"/>
  <c r="G212" i="57"/>
  <c r="I212" i="57" s="1"/>
  <c r="K212" i="57" s="1"/>
  <c r="G211" i="57"/>
  <c r="I211" i="57" s="1"/>
  <c r="K211" i="57" s="1"/>
  <c r="G210" i="57"/>
  <c r="I210" i="57" s="1"/>
  <c r="K210" i="57" s="1"/>
  <c r="G209" i="57"/>
  <c r="I209" i="57" s="1"/>
  <c r="K209" i="57" s="1"/>
  <c r="L209" i="57" s="1"/>
  <c r="G208" i="57"/>
  <c r="I208" i="57" s="1"/>
  <c r="K208" i="57" s="1"/>
  <c r="G207" i="57"/>
  <c r="I207" i="57" s="1"/>
  <c r="K207" i="57" s="1"/>
  <c r="G206" i="57"/>
  <c r="I206" i="57" s="1"/>
  <c r="K206" i="57" s="1"/>
  <c r="G205" i="57"/>
  <c r="I205" i="57" s="1"/>
  <c r="K205" i="57" s="1"/>
  <c r="L205" i="57" s="1"/>
  <c r="G204" i="57"/>
  <c r="I204" i="57" s="1"/>
  <c r="K204" i="57" s="1"/>
  <c r="G203" i="57"/>
  <c r="I203" i="57" s="1"/>
  <c r="K203" i="57" s="1"/>
  <c r="G202" i="57"/>
  <c r="I202" i="57" s="1"/>
  <c r="K202" i="57" s="1"/>
  <c r="G201" i="57"/>
  <c r="I201" i="57" s="1"/>
  <c r="K201" i="57" s="1"/>
  <c r="L201" i="57" s="1"/>
  <c r="G200" i="57"/>
  <c r="I200" i="57" s="1"/>
  <c r="K200" i="57" s="1"/>
  <c r="G199" i="57"/>
  <c r="I199" i="57" s="1"/>
  <c r="K199" i="57" s="1"/>
  <c r="G198" i="57"/>
  <c r="I198" i="57" s="1"/>
  <c r="K198" i="57" s="1"/>
  <c r="G197" i="57"/>
  <c r="I197" i="57" s="1"/>
  <c r="K197" i="57" s="1"/>
  <c r="L197" i="57" s="1"/>
  <c r="G196" i="57"/>
  <c r="I196" i="57" s="1"/>
  <c r="K196" i="57" s="1"/>
  <c r="G195" i="57"/>
  <c r="I195" i="57" s="1"/>
  <c r="K195" i="57" s="1"/>
  <c r="G194" i="57"/>
  <c r="I194" i="57" s="1"/>
  <c r="K194" i="57" s="1"/>
  <c r="G193" i="57"/>
  <c r="I193" i="57" s="1"/>
  <c r="K193" i="57" s="1"/>
  <c r="L193" i="57" s="1"/>
  <c r="G192" i="57"/>
  <c r="I192" i="57" s="1"/>
  <c r="K192" i="57" s="1"/>
  <c r="G191" i="57"/>
  <c r="I191" i="57" s="1"/>
  <c r="K191" i="57" s="1"/>
  <c r="G190" i="57"/>
  <c r="I190" i="57" s="1"/>
  <c r="K190" i="57" s="1"/>
  <c r="G189" i="57"/>
  <c r="I189" i="57" s="1"/>
  <c r="K189" i="57" s="1"/>
  <c r="L189" i="57" s="1"/>
  <c r="G188" i="57"/>
  <c r="I188" i="57" s="1"/>
  <c r="K188" i="57" s="1"/>
  <c r="G187" i="57"/>
  <c r="I187" i="57" s="1"/>
  <c r="K187" i="57" s="1"/>
  <c r="G186" i="57"/>
  <c r="I186" i="57" s="1"/>
  <c r="K186" i="57" s="1"/>
  <c r="G185" i="57"/>
  <c r="I185" i="57" s="1"/>
  <c r="K185" i="57" s="1"/>
  <c r="L185" i="57" s="1"/>
  <c r="G184" i="57"/>
  <c r="I184" i="57" s="1"/>
  <c r="K184" i="57" s="1"/>
  <c r="G183" i="57"/>
  <c r="I183" i="57" s="1"/>
  <c r="K183" i="57" s="1"/>
  <c r="K182" i="57"/>
  <c r="G182" i="57"/>
  <c r="I182" i="57" s="1"/>
  <c r="G181" i="57"/>
  <c r="I181" i="57" s="1"/>
  <c r="K181" i="57" s="1"/>
  <c r="L181" i="57" s="1"/>
  <c r="G180" i="57"/>
  <c r="I180" i="57" s="1"/>
  <c r="K180" i="57" s="1"/>
  <c r="I179" i="57"/>
  <c r="K179" i="57" s="1"/>
  <c r="G179" i="57"/>
  <c r="G178" i="57"/>
  <c r="I178" i="57" s="1"/>
  <c r="K178" i="57" s="1"/>
  <c r="G177" i="57"/>
  <c r="I177" i="57" s="1"/>
  <c r="K177" i="57" s="1"/>
  <c r="L177" i="57" s="1"/>
  <c r="G176" i="57"/>
  <c r="I176" i="57" s="1"/>
  <c r="K176" i="57" s="1"/>
  <c r="G175" i="57"/>
  <c r="I175" i="57" s="1"/>
  <c r="K175" i="57" s="1"/>
  <c r="G174" i="57"/>
  <c r="I174" i="57" s="1"/>
  <c r="K174" i="57" s="1"/>
  <c r="G173" i="57"/>
  <c r="I173" i="57" s="1"/>
  <c r="K173" i="57" s="1"/>
  <c r="L173" i="57" s="1"/>
  <c r="G172" i="57"/>
  <c r="I172" i="57" s="1"/>
  <c r="K172" i="57" s="1"/>
  <c r="G171" i="57"/>
  <c r="I171" i="57" s="1"/>
  <c r="K171" i="57" s="1"/>
  <c r="G170" i="57"/>
  <c r="I170" i="57" s="1"/>
  <c r="K170" i="57" s="1"/>
  <c r="G169" i="57"/>
  <c r="I169" i="57" s="1"/>
  <c r="K169" i="57" s="1"/>
  <c r="L169" i="57" s="1"/>
  <c r="G168" i="57"/>
  <c r="I168" i="57" s="1"/>
  <c r="K168" i="57" s="1"/>
  <c r="G167" i="57"/>
  <c r="I167" i="57" s="1"/>
  <c r="K167" i="57" s="1"/>
  <c r="G166" i="57"/>
  <c r="I166" i="57" s="1"/>
  <c r="K166" i="57" s="1"/>
  <c r="G165" i="57"/>
  <c r="I165" i="57" s="1"/>
  <c r="K165" i="57" s="1"/>
  <c r="L165" i="57" s="1"/>
  <c r="G164" i="57"/>
  <c r="I164" i="57" s="1"/>
  <c r="K164" i="57" s="1"/>
  <c r="G163" i="57"/>
  <c r="I163" i="57" s="1"/>
  <c r="K163" i="57" s="1"/>
  <c r="G162" i="57"/>
  <c r="I162" i="57" s="1"/>
  <c r="K162" i="57" s="1"/>
  <c r="G161" i="57"/>
  <c r="I161" i="57" s="1"/>
  <c r="K161" i="57" s="1"/>
  <c r="L161" i="57" s="1"/>
  <c r="G160" i="57"/>
  <c r="I160" i="57" s="1"/>
  <c r="K160" i="57" s="1"/>
  <c r="I159" i="57"/>
  <c r="K159" i="57" s="1"/>
  <c r="G159" i="57"/>
  <c r="G158" i="57"/>
  <c r="I158" i="57" s="1"/>
  <c r="K158" i="57" s="1"/>
  <c r="G157" i="57"/>
  <c r="I157" i="57" s="1"/>
  <c r="K157" i="57" s="1"/>
  <c r="L157" i="57" s="1"/>
  <c r="G156" i="57"/>
  <c r="I156" i="57" s="1"/>
  <c r="K156" i="57" s="1"/>
  <c r="G155" i="57"/>
  <c r="I155" i="57" s="1"/>
  <c r="K155" i="57" s="1"/>
  <c r="G154" i="57"/>
  <c r="I154" i="57" s="1"/>
  <c r="K154" i="57" s="1"/>
  <c r="G153" i="57"/>
  <c r="I153" i="57" s="1"/>
  <c r="K153" i="57" s="1"/>
  <c r="L153" i="57" s="1"/>
  <c r="G152" i="57"/>
  <c r="I152" i="57" s="1"/>
  <c r="K152" i="57" s="1"/>
  <c r="G151" i="57"/>
  <c r="I151" i="57" s="1"/>
  <c r="K151" i="57" s="1"/>
  <c r="G150" i="57"/>
  <c r="I150" i="57" s="1"/>
  <c r="K150" i="57" s="1"/>
  <c r="G149" i="57"/>
  <c r="I149" i="57" s="1"/>
  <c r="K149" i="57" s="1"/>
  <c r="L149" i="57" s="1"/>
  <c r="G148" i="57"/>
  <c r="I148" i="57" s="1"/>
  <c r="K148" i="57" s="1"/>
  <c r="G147" i="57"/>
  <c r="I147" i="57" s="1"/>
  <c r="K147" i="57" s="1"/>
  <c r="G146" i="57"/>
  <c r="I146" i="57" s="1"/>
  <c r="K146" i="57" s="1"/>
  <c r="G145" i="57"/>
  <c r="I145" i="57" s="1"/>
  <c r="K145" i="57" s="1"/>
  <c r="L145" i="57" s="1"/>
  <c r="G144" i="57"/>
  <c r="I144" i="57" s="1"/>
  <c r="K144" i="57" s="1"/>
  <c r="G143" i="57"/>
  <c r="I143" i="57" s="1"/>
  <c r="K143" i="57" s="1"/>
  <c r="K142" i="57"/>
  <c r="G142" i="57"/>
  <c r="I142" i="57" s="1"/>
  <c r="G141" i="57"/>
  <c r="I141" i="57" s="1"/>
  <c r="K141" i="57" s="1"/>
  <c r="L141" i="57" s="1"/>
  <c r="G140" i="57"/>
  <c r="I140" i="57" s="1"/>
  <c r="K140" i="57" s="1"/>
  <c r="I139" i="57"/>
  <c r="K139" i="57" s="1"/>
  <c r="G139" i="57"/>
  <c r="G138" i="57"/>
  <c r="I138" i="57" s="1"/>
  <c r="K138" i="57" s="1"/>
  <c r="G137" i="57"/>
  <c r="I137" i="57" s="1"/>
  <c r="K137" i="57" s="1"/>
  <c r="L137" i="57" s="1"/>
  <c r="G136" i="57"/>
  <c r="I136" i="57" s="1"/>
  <c r="K136" i="57" s="1"/>
  <c r="G135" i="57"/>
  <c r="I135" i="57" s="1"/>
  <c r="K135" i="57" s="1"/>
  <c r="G134" i="57"/>
  <c r="I134" i="57" s="1"/>
  <c r="K134" i="57" s="1"/>
  <c r="G133" i="57"/>
  <c r="I133" i="57" s="1"/>
  <c r="K133" i="57" s="1"/>
  <c r="L133" i="57" s="1"/>
  <c r="G132" i="57"/>
  <c r="I132" i="57" s="1"/>
  <c r="K132" i="57" s="1"/>
  <c r="G131" i="57"/>
  <c r="I131" i="57" s="1"/>
  <c r="K131" i="57" s="1"/>
  <c r="G130" i="57"/>
  <c r="I130" i="57" s="1"/>
  <c r="K130" i="57" s="1"/>
  <c r="G129" i="57"/>
  <c r="I129" i="57" s="1"/>
  <c r="K129" i="57" s="1"/>
  <c r="G128" i="57"/>
  <c r="I128" i="57" s="1"/>
  <c r="G127" i="57"/>
  <c r="I127" i="57" s="1"/>
  <c r="K127" i="57" s="1"/>
  <c r="G126" i="57"/>
  <c r="G125" i="57"/>
  <c r="I125" i="57" s="1"/>
  <c r="K125" i="57" s="1"/>
  <c r="G124" i="57"/>
  <c r="I124" i="57" s="1"/>
  <c r="K124" i="57" s="1"/>
  <c r="G123" i="57"/>
  <c r="I123" i="57" s="1"/>
  <c r="K123" i="57" s="1"/>
  <c r="G122" i="57"/>
  <c r="G121" i="57"/>
  <c r="I121" i="57" s="1"/>
  <c r="K121" i="57" s="1"/>
  <c r="G120" i="57"/>
  <c r="I120" i="57" s="1"/>
  <c r="K120" i="57" s="1"/>
  <c r="G119" i="57"/>
  <c r="I119" i="57" s="1"/>
  <c r="K119" i="57" s="1"/>
  <c r="G118" i="57"/>
  <c r="G117" i="57"/>
  <c r="I117" i="57" s="1"/>
  <c r="K117" i="57" s="1"/>
  <c r="L117" i="57" s="1"/>
  <c r="G116" i="57"/>
  <c r="I116" i="57" s="1"/>
  <c r="K116" i="57" s="1"/>
  <c r="G115" i="57"/>
  <c r="I115" i="57" s="1"/>
  <c r="K115" i="57" s="1"/>
  <c r="G114" i="57"/>
  <c r="I114" i="57" s="1"/>
  <c r="G113" i="57"/>
  <c r="I113" i="57" s="1"/>
  <c r="K113" i="57" s="1"/>
  <c r="I112" i="57"/>
  <c r="G112" i="57"/>
  <c r="G111" i="57"/>
  <c r="I111" i="57" s="1"/>
  <c r="K111" i="57" s="1"/>
  <c r="G110" i="57"/>
  <c r="G109" i="57"/>
  <c r="I109" i="57" s="1"/>
  <c r="K109" i="57" s="1"/>
  <c r="G108" i="57"/>
  <c r="I108" i="57" s="1"/>
  <c r="K108" i="57" s="1"/>
  <c r="I107" i="57"/>
  <c r="K107" i="57" s="1"/>
  <c r="G107" i="57"/>
  <c r="G106" i="57"/>
  <c r="I106" i="57" s="1"/>
  <c r="K106" i="57" s="1"/>
  <c r="G105" i="57"/>
  <c r="I105" i="57" s="1"/>
  <c r="K105" i="57" s="1"/>
  <c r="G104" i="57"/>
  <c r="K103" i="57"/>
  <c r="G103" i="57"/>
  <c r="I103" i="57" s="1"/>
  <c r="G102" i="57"/>
  <c r="G101" i="57"/>
  <c r="I101" i="57" s="1"/>
  <c r="K101" i="57" s="1"/>
  <c r="L101" i="57" s="1"/>
  <c r="G100" i="57"/>
  <c r="I100" i="57" s="1"/>
  <c r="K100" i="57" s="1"/>
  <c r="G99" i="57"/>
  <c r="I99" i="57" s="1"/>
  <c r="K99" i="57" s="1"/>
  <c r="G98" i="57"/>
  <c r="I98" i="57" s="1"/>
  <c r="K98" i="57" s="1"/>
  <c r="G97" i="57"/>
  <c r="I97" i="57" s="1"/>
  <c r="K97" i="57" s="1"/>
  <c r="I96" i="57"/>
  <c r="G96" i="57"/>
  <c r="G95" i="57"/>
  <c r="I95" i="57" s="1"/>
  <c r="K95" i="57" s="1"/>
  <c r="G94" i="57"/>
  <c r="K93" i="57"/>
  <c r="G93" i="57"/>
  <c r="I93" i="57" s="1"/>
  <c r="G92" i="57"/>
  <c r="I92" i="57" s="1"/>
  <c r="K92" i="57" s="1"/>
  <c r="G91" i="57"/>
  <c r="I91" i="57" s="1"/>
  <c r="K91" i="57" s="1"/>
  <c r="G90" i="57"/>
  <c r="G89" i="57"/>
  <c r="I89" i="57" s="1"/>
  <c r="K89" i="57" s="1"/>
  <c r="G88" i="57"/>
  <c r="I88" i="57" s="1"/>
  <c r="K88" i="57" s="1"/>
  <c r="G87" i="57"/>
  <c r="I87" i="57" s="1"/>
  <c r="K87" i="57" s="1"/>
  <c r="G86" i="57"/>
  <c r="G85" i="57"/>
  <c r="I85" i="57" s="1"/>
  <c r="K85" i="57" s="1"/>
  <c r="L85" i="57" s="1"/>
  <c r="G84" i="57"/>
  <c r="I84" i="57" s="1"/>
  <c r="K84" i="57" s="1"/>
  <c r="G83" i="57"/>
  <c r="G82" i="57"/>
  <c r="G81" i="57"/>
  <c r="G80" i="57"/>
  <c r="I80" i="57" s="1"/>
  <c r="K80" i="57" s="1"/>
  <c r="G79" i="57"/>
  <c r="G78" i="57"/>
  <c r="I77" i="57"/>
  <c r="K77" i="57" s="1"/>
  <c r="G77" i="57"/>
  <c r="G76" i="57"/>
  <c r="I76" i="57" s="1"/>
  <c r="K76" i="57" s="1"/>
  <c r="G75" i="57"/>
  <c r="G74" i="57"/>
  <c r="G73" i="57"/>
  <c r="G72" i="57"/>
  <c r="I72" i="57" s="1"/>
  <c r="K72" i="57" s="1"/>
  <c r="G71" i="57"/>
  <c r="G70" i="57"/>
  <c r="G69" i="57"/>
  <c r="I69" i="57" s="1"/>
  <c r="G68" i="57"/>
  <c r="I68" i="57" s="1"/>
  <c r="K68" i="57" s="1"/>
  <c r="G67" i="57"/>
  <c r="G66" i="57"/>
  <c r="G65" i="57"/>
  <c r="G64" i="57"/>
  <c r="I64" i="57" s="1"/>
  <c r="K64" i="57" s="1"/>
  <c r="G63" i="57"/>
  <c r="G62" i="57"/>
  <c r="G61" i="57"/>
  <c r="I61" i="57" s="1"/>
  <c r="K61" i="57" s="1"/>
  <c r="G60" i="57"/>
  <c r="I60" i="57" s="1"/>
  <c r="K60" i="57" s="1"/>
  <c r="G59" i="57"/>
  <c r="G58" i="57"/>
  <c r="G57" i="57"/>
  <c r="G56" i="57"/>
  <c r="I56" i="57" s="1"/>
  <c r="K56" i="57" s="1"/>
  <c r="G55" i="57"/>
  <c r="G54" i="57"/>
  <c r="G53" i="57"/>
  <c r="I53" i="57" s="1"/>
  <c r="K53" i="57" s="1"/>
  <c r="G52" i="57"/>
  <c r="I52" i="57" s="1"/>
  <c r="K52" i="57" s="1"/>
  <c r="G51" i="57"/>
  <c r="G50" i="57"/>
  <c r="G49" i="57"/>
  <c r="G48" i="57"/>
  <c r="I48" i="57" s="1"/>
  <c r="K48" i="57" s="1"/>
  <c r="G47" i="57"/>
  <c r="G46" i="57"/>
  <c r="G45" i="57"/>
  <c r="I45" i="57" s="1"/>
  <c r="G44" i="57"/>
  <c r="I44" i="57" s="1"/>
  <c r="K44" i="57" s="1"/>
  <c r="G43" i="57"/>
  <c r="G42" i="57"/>
  <c r="G41" i="57"/>
  <c r="G40" i="57"/>
  <c r="I40" i="57" s="1"/>
  <c r="K40" i="57" s="1"/>
  <c r="G39" i="57"/>
  <c r="G38" i="57"/>
  <c r="I37" i="57"/>
  <c r="K37" i="57" s="1"/>
  <c r="G37" i="57"/>
  <c r="G36" i="57"/>
  <c r="I36" i="57" s="1"/>
  <c r="K36" i="57" s="1"/>
  <c r="G35" i="57"/>
  <c r="G34" i="57"/>
  <c r="G33" i="57"/>
  <c r="G32" i="57"/>
  <c r="I32" i="57" s="1"/>
  <c r="K32" i="57" s="1"/>
  <c r="G31" i="57"/>
  <c r="G30" i="57"/>
  <c r="G29" i="57"/>
  <c r="I29" i="57" s="1"/>
  <c r="K29" i="57" s="1"/>
  <c r="G28" i="57"/>
  <c r="I28" i="57" s="1"/>
  <c r="K28" i="57" s="1"/>
  <c r="G27" i="57"/>
  <c r="G26" i="57"/>
  <c r="G25" i="57"/>
  <c r="G24" i="57"/>
  <c r="I24" i="57" s="1"/>
  <c r="K24" i="57" s="1"/>
  <c r="G23" i="57"/>
  <c r="G22" i="57"/>
  <c r="G21" i="57"/>
  <c r="I21" i="57" s="1"/>
  <c r="K21" i="57" s="1"/>
  <c r="G20" i="57"/>
  <c r="I20" i="57" s="1"/>
  <c r="K20" i="57" s="1"/>
  <c r="G19" i="57"/>
  <c r="G18" i="57"/>
  <c r="G17" i="57"/>
  <c r="G16" i="57"/>
  <c r="I16" i="57" s="1"/>
  <c r="K16" i="57" s="1"/>
  <c r="G15" i="57"/>
  <c r="G14" i="57"/>
  <c r="I13" i="57"/>
  <c r="K13" i="57" s="1"/>
  <c r="G13" i="57"/>
  <c r="G12" i="57"/>
  <c r="I12" i="57" s="1"/>
  <c r="K12" i="57" s="1"/>
  <c r="G11" i="57"/>
  <c r="G10" i="57"/>
  <c r="G9" i="57"/>
  <c r="G8" i="57"/>
  <c r="I8" i="57" s="1"/>
  <c r="K8" i="57" s="1"/>
  <c r="G7" i="57"/>
  <c r="G6" i="57"/>
  <c r="G5" i="57"/>
  <c r="M304" i="58"/>
  <c r="M301" i="58"/>
  <c r="H42" i="10" s="1"/>
  <c r="E301" i="58"/>
  <c r="G300" i="58"/>
  <c r="G299" i="58"/>
  <c r="G298" i="58"/>
  <c r="I298" i="58" s="1"/>
  <c r="G297" i="58"/>
  <c r="I297" i="58" s="1"/>
  <c r="K297" i="58" s="1"/>
  <c r="G296" i="58"/>
  <c r="I296" i="58" s="1"/>
  <c r="K296" i="58" s="1"/>
  <c r="L296" i="58" s="1"/>
  <c r="G295" i="58"/>
  <c r="G294" i="58"/>
  <c r="I294" i="58" s="1"/>
  <c r="G293" i="58"/>
  <c r="I293" i="58" s="1"/>
  <c r="K293" i="58" s="1"/>
  <c r="G292" i="58"/>
  <c r="I292" i="58" s="1"/>
  <c r="K292" i="58" s="1"/>
  <c r="G291" i="58"/>
  <c r="G290" i="58"/>
  <c r="I290" i="58" s="1"/>
  <c r="G289" i="58"/>
  <c r="I289" i="58" s="1"/>
  <c r="K289" i="58" s="1"/>
  <c r="G288" i="58"/>
  <c r="I288" i="58" s="1"/>
  <c r="K288" i="58" s="1"/>
  <c r="L288" i="58" s="1"/>
  <c r="G287" i="58"/>
  <c r="G286" i="58"/>
  <c r="I286" i="58" s="1"/>
  <c r="G285" i="58"/>
  <c r="I285" i="58" s="1"/>
  <c r="K285" i="58" s="1"/>
  <c r="G284" i="58"/>
  <c r="I284" i="58" s="1"/>
  <c r="K284" i="58" s="1"/>
  <c r="G283" i="58"/>
  <c r="I282" i="58"/>
  <c r="G282" i="58"/>
  <c r="G281" i="58"/>
  <c r="I281" i="58" s="1"/>
  <c r="K281" i="58" s="1"/>
  <c r="G280" i="58"/>
  <c r="I280" i="58" s="1"/>
  <c r="K280" i="58" s="1"/>
  <c r="L280" i="58" s="1"/>
  <c r="G279" i="58"/>
  <c r="G278" i="58"/>
  <c r="I278" i="58" s="1"/>
  <c r="G277" i="58"/>
  <c r="I277" i="58" s="1"/>
  <c r="K277" i="58" s="1"/>
  <c r="G276" i="58"/>
  <c r="I276" i="58" s="1"/>
  <c r="K276" i="58" s="1"/>
  <c r="L276" i="58" s="1"/>
  <c r="G275" i="58"/>
  <c r="G274" i="58"/>
  <c r="I274" i="58" s="1"/>
  <c r="G273" i="58"/>
  <c r="I273" i="58" s="1"/>
  <c r="K273" i="58" s="1"/>
  <c r="G272" i="58"/>
  <c r="I272" i="58" s="1"/>
  <c r="K272" i="58" s="1"/>
  <c r="G271" i="58"/>
  <c r="G270" i="58"/>
  <c r="I270" i="58" s="1"/>
  <c r="G269" i="58"/>
  <c r="I269" i="58" s="1"/>
  <c r="K269" i="58" s="1"/>
  <c r="G268" i="58"/>
  <c r="I268" i="58" s="1"/>
  <c r="K268" i="58" s="1"/>
  <c r="G267" i="58"/>
  <c r="G266" i="58"/>
  <c r="I266" i="58" s="1"/>
  <c r="G265" i="58"/>
  <c r="I265" i="58" s="1"/>
  <c r="K265" i="58" s="1"/>
  <c r="G264" i="58"/>
  <c r="I264" i="58" s="1"/>
  <c r="K264" i="58" s="1"/>
  <c r="L264" i="58" s="1"/>
  <c r="G263" i="58"/>
  <c r="G262" i="58"/>
  <c r="I262" i="58" s="1"/>
  <c r="G261" i="58"/>
  <c r="I261" i="58" s="1"/>
  <c r="K261" i="58" s="1"/>
  <c r="G260" i="58"/>
  <c r="I260" i="58" s="1"/>
  <c r="K260" i="58" s="1"/>
  <c r="G259" i="58"/>
  <c r="G258" i="58"/>
  <c r="I258" i="58" s="1"/>
  <c r="G257" i="58"/>
  <c r="I257" i="58" s="1"/>
  <c r="K257" i="58" s="1"/>
  <c r="G256" i="58"/>
  <c r="I256" i="58" s="1"/>
  <c r="K256" i="58" s="1"/>
  <c r="L256" i="58" s="1"/>
  <c r="G255" i="58"/>
  <c r="G254" i="58"/>
  <c r="I254" i="58" s="1"/>
  <c r="G253" i="58"/>
  <c r="I253" i="58" s="1"/>
  <c r="K253" i="58" s="1"/>
  <c r="G252" i="58"/>
  <c r="I252" i="58" s="1"/>
  <c r="K252" i="58" s="1"/>
  <c r="G251" i="58"/>
  <c r="G250" i="58"/>
  <c r="I250" i="58" s="1"/>
  <c r="G249" i="58"/>
  <c r="I249" i="58" s="1"/>
  <c r="K249" i="58" s="1"/>
  <c r="G248" i="58"/>
  <c r="I248" i="58" s="1"/>
  <c r="K248" i="58" s="1"/>
  <c r="L248" i="58" s="1"/>
  <c r="G247" i="58"/>
  <c r="I246" i="58"/>
  <c r="G246" i="58"/>
  <c r="G245" i="58"/>
  <c r="I245" i="58" s="1"/>
  <c r="K245" i="58" s="1"/>
  <c r="G244" i="58"/>
  <c r="I244" i="58" s="1"/>
  <c r="K244" i="58" s="1"/>
  <c r="L244" i="58" s="1"/>
  <c r="G243" i="58"/>
  <c r="G242" i="58"/>
  <c r="I242" i="58" s="1"/>
  <c r="G241" i="58"/>
  <c r="I241" i="58" s="1"/>
  <c r="K241" i="58" s="1"/>
  <c r="G240" i="58"/>
  <c r="I240" i="58" s="1"/>
  <c r="K240" i="58" s="1"/>
  <c r="G239" i="58"/>
  <c r="I238" i="58"/>
  <c r="G238" i="58"/>
  <c r="G237" i="58"/>
  <c r="I237" i="58" s="1"/>
  <c r="K237" i="58" s="1"/>
  <c r="G236" i="58"/>
  <c r="I236" i="58" s="1"/>
  <c r="K236" i="58" s="1"/>
  <c r="G235" i="58"/>
  <c r="G234" i="58"/>
  <c r="I234" i="58" s="1"/>
  <c r="G233" i="58"/>
  <c r="G232" i="58"/>
  <c r="I232" i="58" s="1"/>
  <c r="K232" i="58" s="1"/>
  <c r="G231" i="58"/>
  <c r="G230" i="58"/>
  <c r="I230" i="58" s="1"/>
  <c r="K230" i="58" s="1"/>
  <c r="G229" i="58"/>
  <c r="L228" i="58"/>
  <c r="G228" i="58"/>
  <c r="I228" i="58" s="1"/>
  <c r="K228" i="58" s="1"/>
  <c r="G227" i="58"/>
  <c r="G226" i="58"/>
  <c r="I226" i="58" s="1"/>
  <c r="K226" i="58" s="1"/>
  <c r="G225" i="58"/>
  <c r="G224" i="58"/>
  <c r="I224" i="58" s="1"/>
  <c r="G223" i="58"/>
  <c r="G222" i="58"/>
  <c r="I222" i="58" s="1"/>
  <c r="G221" i="58"/>
  <c r="I220" i="58"/>
  <c r="G220" i="58"/>
  <c r="G219" i="58"/>
  <c r="G218" i="58"/>
  <c r="I218" i="58" s="1"/>
  <c r="G217" i="58"/>
  <c r="I217" i="58" s="1"/>
  <c r="K217" i="58" s="1"/>
  <c r="G216" i="58"/>
  <c r="I216" i="58" s="1"/>
  <c r="K216" i="58" s="1"/>
  <c r="G215" i="58"/>
  <c r="I214" i="58"/>
  <c r="G214" i="58"/>
  <c r="G213" i="58"/>
  <c r="I213" i="58" s="1"/>
  <c r="K213" i="58" s="1"/>
  <c r="G212" i="58"/>
  <c r="G211" i="58"/>
  <c r="G210" i="58"/>
  <c r="I210" i="58" s="1"/>
  <c r="K210" i="58" s="1"/>
  <c r="G209" i="58"/>
  <c r="I209" i="58" s="1"/>
  <c r="K209" i="58" s="1"/>
  <c r="G208" i="58"/>
  <c r="I208" i="58" s="1"/>
  <c r="K208" i="58" s="1"/>
  <c r="G207" i="58"/>
  <c r="G206" i="58"/>
  <c r="I206" i="58" s="1"/>
  <c r="G205" i="58"/>
  <c r="G204" i="58"/>
  <c r="I204" i="58" s="1"/>
  <c r="K204" i="58" s="1"/>
  <c r="G203" i="58"/>
  <c r="G202" i="58"/>
  <c r="I202" i="58" s="1"/>
  <c r="G201" i="58"/>
  <c r="I201" i="58" s="1"/>
  <c r="K201" i="58" s="1"/>
  <c r="G200" i="58"/>
  <c r="I200" i="58" s="1"/>
  <c r="K200" i="58" s="1"/>
  <c r="G199" i="58"/>
  <c r="G198" i="58"/>
  <c r="I198" i="58" s="1"/>
  <c r="G197" i="58"/>
  <c r="I197" i="58" s="1"/>
  <c r="K197" i="58" s="1"/>
  <c r="G196" i="58"/>
  <c r="G195" i="58"/>
  <c r="G194" i="58"/>
  <c r="I194" i="58" s="1"/>
  <c r="K194" i="58" s="1"/>
  <c r="G193" i="58"/>
  <c r="I193" i="58" s="1"/>
  <c r="K193" i="58" s="1"/>
  <c r="G192" i="58"/>
  <c r="I192" i="58" s="1"/>
  <c r="K192" i="58" s="1"/>
  <c r="G191" i="58"/>
  <c r="G190" i="58"/>
  <c r="I190" i="58" s="1"/>
  <c r="G189" i="58"/>
  <c r="G188" i="58"/>
  <c r="I188" i="58" s="1"/>
  <c r="K188" i="58" s="1"/>
  <c r="G187" i="58"/>
  <c r="G186" i="58"/>
  <c r="I186" i="58" s="1"/>
  <c r="G185" i="58"/>
  <c r="I185" i="58" s="1"/>
  <c r="K185" i="58" s="1"/>
  <c r="G184" i="58"/>
  <c r="I184" i="58" s="1"/>
  <c r="K184" i="58" s="1"/>
  <c r="G183" i="58"/>
  <c r="G182" i="58"/>
  <c r="I182" i="58" s="1"/>
  <c r="G181" i="58"/>
  <c r="I181" i="58" s="1"/>
  <c r="K181" i="58" s="1"/>
  <c r="G180" i="58"/>
  <c r="G179" i="58"/>
  <c r="G178" i="58"/>
  <c r="I178" i="58" s="1"/>
  <c r="K178" i="58" s="1"/>
  <c r="G177" i="58"/>
  <c r="I177" i="58" s="1"/>
  <c r="K177" i="58" s="1"/>
  <c r="G176" i="58"/>
  <c r="I176" i="58" s="1"/>
  <c r="K176" i="58" s="1"/>
  <c r="G175" i="58"/>
  <c r="G174" i="58"/>
  <c r="I174" i="58" s="1"/>
  <c r="G173" i="58"/>
  <c r="G172" i="58"/>
  <c r="I172" i="58" s="1"/>
  <c r="K172" i="58" s="1"/>
  <c r="G171" i="58"/>
  <c r="G170" i="58"/>
  <c r="I170" i="58" s="1"/>
  <c r="G169" i="58"/>
  <c r="I169" i="58" s="1"/>
  <c r="K169" i="58" s="1"/>
  <c r="G168" i="58"/>
  <c r="I168" i="58" s="1"/>
  <c r="K168" i="58" s="1"/>
  <c r="G167" i="58"/>
  <c r="G166" i="58"/>
  <c r="I166" i="58" s="1"/>
  <c r="G165" i="58"/>
  <c r="I165" i="58" s="1"/>
  <c r="K165" i="58" s="1"/>
  <c r="G164" i="58"/>
  <c r="G163" i="58"/>
  <c r="G162" i="58"/>
  <c r="I162" i="58" s="1"/>
  <c r="K162" i="58" s="1"/>
  <c r="G161" i="58"/>
  <c r="I161" i="58" s="1"/>
  <c r="K161" i="58" s="1"/>
  <c r="G160" i="58"/>
  <c r="I160" i="58" s="1"/>
  <c r="K160" i="58" s="1"/>
  <c r="G159" i="58"/>
  <c r="G158" i="58"/>
  <c r="I158" i="58" s="1"/>
  <c r="G157" i="58"/>
  <c r="I157" i="58" s="1"/>
  <c r="K157" i="58" s="1"/>
  <c r="L157" i="58" s="1"/>
  <c r="I156" i="58"/>
  <c r="K156" i="58" s="1"/>
  <c r="G156" i="58"/>
  <c r="G155" i="58"/>
  <c r="I155" i="58" s="1"/>
  <c r="K155" i="58" s="1"/>
  <c r="G154" i="58"/>
  <c r="I154" i="58" s="1"/>
  <c r="G153" i="58"/>
  <c r="I153" i="58" s="1"/>
  <c r="K153" i="58" s="1"/>
  <c r="L153" i="58" s="1"/>
  <c r="G152" i="58"/>
  <c r="I152" i="58" s="1"/>
  <c r="K152" i="58" s="1"/>
  <c r="L152" i="58" s="1"/>
  <c r="G151" i="58"/>
  <c r="G150" i="58"/>
  <c r="G149" i="58"/>
  <c r="G148" i="58"/>
  <c r="I148" i="58" s="1"/>
  <c r="K148" i="58" s="1"/>
  <c r="L148" i="58" s="1"/>
  <c r="G147" i="58"/>
  <c r="G146" i="58"/>
  <c r="I146" i="58" s="1"/>
  <c r="K146" i="58" s="1"/>
  <c r="G145" i="58"/>
  <c r="G144" i="58"/>
  <c r="I144" i="58" s="1"/>
  <c r="K144" i="58" s="1"/>
  <c r="L144" i="58" s="1"/>
  <c r="G143" i="58"/>
  <c r="I143" i="58" s="1"/>
  <c r="K143" i="58" s="1"/>
  <c r="L143" i="58" s="1"/>
  <c r="L142" i="58"/>
  <c r="G142" i="58"/>
  <c r="I142" i="58" s="1"/>
  <c r="K142" i="58" s="1"/>
  <c r="G141" i="58"/>
  <c r="G140" i="58"/>
  <c r="I140" i="58" s="1"/>
  <c r="K140" i="58" s="1"/>
  <c r="L140" i="58" s="1"/>
  <c r="G139" i="58"/>
  <c r="I139" i="58" s="1"/>
  <c r="K139" i="58" s="1"/>
  <c r="L139" i="58" s="1"/>
  <c r="G138" i="58"/>
  <c r="G137" i="58"/>
  <c r="G136" i="58"/>
  <c r="I136" i="58" s="1"/>
  <c r="K136" i="58" s="1"/>
  <c r="L136" i="58" s="1"/>
  <c r="G135" i="58"/>
  <c r="G134" i="58"/>
  <c r="G133" i="58"/>
  <c r="G132" i="58"/>
  <c r="I132" i="58" s="1"/>
  <c r="K132" i="58" s="1"/>
  <c r="L132" i="58" s="1"/>
  <c r="G131" i="58"/>
  <c r="G130" i="58"/>
  <c r="I130" i="58" s="1"/>
  <c r="K130" i="58" s="1"/>
  <c r="G129" i="58"/>
  <c r="I128" i="58"/>
  <c r="K128" i="58" s="1"/>
  <c r="L128" i="58" s="1"/>
  <c r="G128" i="58"/>
  <c r="G127" i="58"/>
  <c r="I127" i="58" s="1"/>
  <c r="K127" i="58" s="1"/>
  <c r="G126" i="58"/>
  <c r="I126" i="58" s="1"/>
  <c r="K126" i="58" s="1"/>
  <c r="G125" i="58"/>
  <c r="G124" i="58"/>
  <c r="I124" i="58" s="1"/>
  <c r="K124" i="58" s="1"/>
  <c r="L124" i="58" s="1"/>
  <c r="G123" i="58"/>
  <c r="I123" i="58" s="1"/>
  <c r="K123" i="58" s="1"/>
  <c r="L123" i="58" s="1"/>
  <c r="G122" i="58"/>
  <c r="G121" i="58"/>
  <c r="G120" i="58"/>
  <c r="I120" i="58" s="1"/>
  <c r="K120" i="58" s="1"/>
  <c r="L120" i="58" s="1"/>
  <c r="G119" i="58"/>
  <c r="G118" i="58"/>
  <c r="G117" i="58"/>
  <c r="G116" i="58"/>
  <c r="I116" i="58" s="1"/>
  <c r="K116" i="58" s="1"/>
  <c r="L116" i="58" s="1"/>
  <c r="G115" i="58"/>
  <c r="G114" i="58"/>
  <c r="I114" i="58" s="1"/>
  <c r="K114" i="58" s="1"/>
  <c r="G113" i="58"/>
  <c r="I112" i="58"/>
  <c r="K112" i="58" s="1"/>
  <c r="L112" i="58" s="1"/>
  <c r="G112" i="58"/>
  <c r="G111" i="58"/>
  <c r="I111" i="58" s="1"/>
  <c r="K111" i="58" s="1"/>
  <c r="G110" i="58"/>
  <c r="I110" i="58" s="1"/>
  <c r="K110" i="58" s="1"/>
  <c r="G109" i="58"/>
  <c r="G108" i="58"/>
  <c r="I108" i="58" s="1"/>
  <c r="K108" i="58" s="1"/>
  <c r="L108" i="58" s="1"/>
  <c r="G107" i="58"/>
  <c r="I107" i="58" s="1"/>
  <c r="K107" i="58" s="1"/>
  <c r="L107" i="58" s="1"/>
  <c r="G106" i="58"/>
  <c r="G105" i="58"/>
  <c r="G104" i="58"/>
  <c r="I104" i="58" s="1"/>
  <c r="K104" i="58" s="1"/>
  <c r="L104" i="58" s="1"/>
  <c r="G103" i="58"/>
  <c r="G102" i="58"/>
  <c r="G101" i="58"/>
  <c r="G100" i="58"/>
  <c r="I100" i="58" s="1"/>
  <c r="K100" i="58" s="1"/>
  <c r="L100" i="58" s="1"/>
  <c r="G99" i="58"/>
  <c r="G98" i="58"/>
  <c r="I98" i="58" s="1"/>
  <c r="K98" i="58" s="1"/>
  <c r="G97" i="58"/>
  <c r="G96" i="58"/>
  <c r="I96" i="58" s="1"/>
  <c r="K96" i="58" s="1"/>
  <c r="L96" i="58" s="1"/>
  <c r="L95" i="58"/>
  <c r="G95" i="58"/>
  <c r="I95" i="58" s="1"/>
  <c r="K95" i="58" s="1"/>
  <c r="G94" i="58"/>
  <c r="I94" i="58" s="1"/>
  <c r="K94" i="58" s="1"/>
  <c r="G93" i="58"/>
  <c r="G92" i="58"/>
  <c r="I92" i="58" s="1"/>
  <c r="K92" i="58" s="1"/>
  <c r="L92" i="58" s="1"/>
  <c r="G91" i="58"/>
  <c r="I91" i="58" s="1"/>
  <c r="K91" i="58" s="1"/>
  <c r="L91" i="58" s="1"/>
  <c r="G90" i="58"/>
  <c r="G89" i="58"/>
  <c r="G88" i="58"/>
  <c r="I88" i="58" s="1"/>
  <c r="K88" i="58" s="1"/>
  <c r="L88" i="58" s="1"/>
  <c r="G87" i="58"/>
  <c r="G86" i="58"/>
  <c r="G85" i="58"/>
  <c r="G84" i="58"/>
  <c r="I84" i="58" s="1"/>
  <c r="K84" i="58" s="1"/>
  <c r="L84" i="58" s="1"/>
  <c r="G83" i="58"/>
  <c r="G82" i="58"/>
  <c r="I82" i="58" s="1"/>
  <c r="K82" i="58" s="1"/>
  <c r="G81" i="58"/>
  <c r="I80" i="58"/>
  <c r="K80" i="58" s="1"/>
  <c r="L80" i="58" s="1"/>
  <c r="G80" i="58"/>
  <c r="G79" i="58"/>
  <c r="I79" i="58" s="1"/>
  <c r="K79" i="58" s="1"/>
  <c r="G78" i="58"/>
  <c r="I78" i="58" s="1"/>
  <c r="K78" i="58" s="1"/>
  <c r="G77" i="58"/>
  <c r="G76" i="58"/>
  <c r="I76" i="58" s="1"/>
  <c r="K76" i="58" s="1"/>
  <c r="L76" i="58" s="1"/>
  <c r="G75" i="58"/>
  <c r="I75" i="58" s="1"/>
  <c r="K75" i="58" s="1"/>
  <c r="L75" i="58" s="1"/>
  <c r="G74" i="58"/>
  <c r="G73" i="58"/>
  <c r="G72" i="58"/>
  <c r="I72" i="58" s="1"/>
  <c r="K72" i="58" s="1"/>
  <c r="L72" i="58" s="1"/>
  <c r="G71" i="58"/>
  <c r="G70" i="58"/>
  <c r="G69" i="58"/>
  <c r="G68" i="58"/>
  <c r="I68" i="58" s="1"/>
  <c r="K68" i="58" s="1"/>
  <c r="L68" i="58" s="1"/>
  <c r="G67" i="58"/>
  <c r="G66" i="58"/>
  <c r="I66" i="58" s="1"/>
  <c r="K66" i="58" s="1"/>
  <c r="G65" i="58"/>
  <c r="I64" i="58"/>
  <c r="K64" i="58" s="1"/>
  <c r="L64" i="58" s="1"/>
  <c r="G64" i="58"/>
  <c r="G63" i="58"/>
  <c r="I63" i="58" s="1"/>
  <c r="K63" i="58" s="1"/>
  <c r="G62" i="58"/>
  <c r="I62" i="58" s="1"/>
  <c r="K62" i="58" s="1"/>
  <c r="G61" i="58"/>
  <c r="I61" i="58" s="1"/>
  <c r="K61" i="58" s="1"/>
  <c r="G60" i="58"/>
  <c r="G59" i="58"/>
  <c r="I59" i="58" s="1"/>
  <c r="G58" i="58"/>
  <c r="I58" i="58" s="1"/>
  <c r="K58" i="58" s="1"/>
  <c r="G57" i="58"/>
  <c r="I57" i="58" s="1"/>
  <c r="K57" i="58" s="1"/>
  <c r="L57" i="58" s="1"/>
  <c r="G56" i="58"/>
  <c r="G55" i="58"/>
  <c r="I55" i="58" s="1"/>
  <c r="G54" i="58"/>
  <c r="I54" i="58" s="1"/>
  <c r="K54" i="58" s="1"/>
  <c r="G53" i="58"/>
  <c r="I53" i="58" s="1"/>
  <c r="K53" i="58" s="1"/>
  <c r="G52" i="58"/>
  <c r="G51" i="58"/>
  <c r="I51" i="58" s="1"/>
  <c r="G50" i="58"/>
  <c r="I50" i="58" s="1"/>
  <c r="K50" i="58" s="1"/>
  <c r="G49" i="58"/>
  <c r="I49" i="58" s="1"/>
  <c r="K49" i="58" s="1"/>
  <c r="G48" i="58"/>
  <c r="G47" i="58"/>
  <c r="I47" i="58" s="1"/>
  <c r="G46" i="58"/>
  <c r="I46" i="58" s="1"/>
  <c r="K46" i="58" s="1"/>
  <c r="G45" i="58"/>
  <c r="I45" i="58" s="1"/>
  <c r="K45" i="58" s="1"/>
  <c r="G44" i="58"/>
  <c r="G43" i="58"/>
  <c r="I43" i="58" s="1"/>
  <c r="G42" i="58"/>
  <c r="I42" i="58" s="1"/>
  <c r="K42" i="58" s="1"/>
  <c r="I41" i="58"/>
  <c r="K41" i="58" s="1"/>
  <c r="L41" i="58" s="1"/>
  <c r="G41" i="58"/>
  <c r="G40" i="58"/>
  <c r="G39" i="58"/>
  <c r="I39" i="58" s="1"/>
  <c r="G38" i="58"/>
  <c r="I38" i="58" s="1"/>
  <c r="K38" i="58" s="1"/>
  <c r="G37" i="58"/>
  <c r="I37" i="58" s="1"/>
  <c r="G36" i="58"/>
  <c r="G35" i="58"/>
  <c r="I35" i="58" s="1"/>
  <c r="G34" i="58"/>
  <c r="I34" i="58" s="1"/>
  <c r="K34" i="58" s="1"/>
  <c r="G33" i="58"/>
  <c r="I33" i="58" s="1"/>
  <c r="K33" i="58" s="1"/>
  <c r="G32" i="58"/>
  <c r="G31" i="58"/>
  <c r="I31" i="58" s="1"/>
  <c r="G30" i="58"/>
  <c r="I30" i="58" s="1"/>
  <c r="K30" i="58" s="1"/>
  <c r="G29" i="58"/>
  <c r="I29" i="58" s="1"/>
  <c r="K29" i="58" s="1"/>
  <c r="G28" i="58"/>
  <c r="G27" i="58"/>
  <c r="I27" i="58" s="1"/>
  <c r="G26" i="58"/>
  <c r="I26" i="58" s="1"/>
  <c r="K26" i="58" s="1"/>
  <c r="G25" i="58"/>
  <c r="I25" i="58" s="1"/>
  <c r="K25" i="58" s="1"/>
  <c r="L25" i="58" s="1"/>
  <c r="G24" i="58"/>
  <c r="G23" i="58"/>
  <c r="I23" i="58" s="1"/>
  <c r="G22" i="58"/>
  <c r="I22" i="58" s="1"/>
  <c r="K22" i="58" s="1"/>
  <c r="G21" i="58"/>
  <c r="I21" i="58" s="1"/>
  <c r="G20" i="58"/>
  <c r="G19" i="58"/>
  <c r="I19" i="58" s="1"/>
  <c r="G18" i="58"/>
  <c r="I18" i="58" s="1"/>
  <c r="K18" i="58" s="1"/>
  <c r="G17" i="58"/>
  <c r="I17" i="58" s="1"/>
  <c r="K17" i="58" s="1"/>
  <c r="G16" i="58"/>
  <c r="G15" i="58"/>
  <c r="I15" i="58" s="1"/>
  <c r="G14" i="58"/>
  <c r="I14" i="58" s="1"/>
  <c r="K14" i="58" s="1"/>
  <c r="G13" i="58"/>
  <c r="I13" i="58" s="1"/>
  <c r="K13" i="58" s="1"/>
  <c r="G12" i="58"/>
  <c r="G11" i="58"/>
  <c r="I11" i="58" s="1"/>
  <c r="G10" i="58"/>
  <c r="I10" i="58" s="1"/>
  <c r="K10" i="58" s="1"/>
  <c r="G9" i="58"/>
  <c r="I9" i="58" s="1"/>
  <c r="K9" i="58" s="1"/>
  <c r="L9" i="58" s="1"/>
  <c r="G8" i="58"/>
  <c r="G7" i="58"/>
  <c r="I7" i="58" s="1"/>
  <c r="G6" i="58"/>
  <c r="I6" i="58" s="1"/>
  <c r="K6" i="58" s="1"/>
  <c r="G5" i="58"/>
  <c r="M304" i="26"/>
  <c r="M301" i="26"/>
  <c r="H38" i="10" s="1"/>
  <c r="E301" i="26"/>
  <c r="G300" i="26"/>
  <c r="I300" i="26" s="1"/>
  <c r="G299" i="26"/>
  <c r="G298" i="26"/>
  <c r="I298" i="26" s="1"/>
  <c r="K298" i="26" s="1"/>
  <c r="G297" i="26"/>
  <c r="G296" i="26"/>
  <c r="I296" i="26" s="1"/>
  <c r="G295" i="26"/>
  <c r="G294" i="26"/>
  <c r="I294" i="26" s="1"/>
  <c r="K294" i="26" s="1"/>
  <c r="G293" i="26"/>
  <c r="G292" i="26"/>
  <c r="I292" i="26" s="1"/>
  <c r="G291" i="26"/>
  <c r="G290" i="26"/>
  <c r="I290" i="26" s="1"/>
  <c r="K290" i="26" s="1"/>
  <c r="G289" i="26"/>
  <c r="G288" i="26"/>
  <c r="I288" i="26" s="1"/>
  <c r="G287" i="26"/>
  <c r="G286" i="26"/>
  <c r="I286" i="26" s="1"/>
  <c r="K286" i="26" s="1"/>
  <c r="G285" i="26"/>
  <c r="G284" i="26"/>
  <c r="I284" i="26" s="1"/>
  <c r="G283" i="26"/>
  <c r="G282" i="26"/>
  <c r="I282" i="26" s="1"/>
  <c r="K282" i="26" s="1"/>
  <c r="G281" i="26"/>
  <c r="G280" i="26"/>
  <c r="I280" i="26" s="1"/>
  <c r="G279" i="26"/>
  <c r="G278" i="26"/>
  <c r="I278" i="26" s="1"/>
  <c r="K278" i="26" s="1"/>
  <c r="G277" i="26"/>
  <c r="I276" i="26"/>
  <c r="G276" i="26"/>
  <c r="G275" i="26"/>
  <c r="G274" i="26"/>
  <c r="I274" i="26" s="1"/>
  <c r="K274" i="26" s="1"/>
  <c r="G273" i="26"/>
  <c r="I272" i="26"/>
  <c r="G272" i="26"/>
  <c r="G271" i="26"/>
  <c r="G270" i="26"/>
  <c r="I270" i="26" s="1"/>
  <c r="K270" i="26" s="1"/>
  <c r="G269" i="26"/>
  <c r="G268" i="26"/>
  <c r="I268" i="26" s="1"/>
  <c r="G267" i="26"/>
  <c r="G266" i="26"/>
  <c r="I266" i="26" s="1"/>
  <c r="K266" i="26" s="1"/>
  <c r="G265" i="26"/>
  <c r="G264" i="26"/>
  <c r="I264" i="26" s="1"/>
  <c r="G263" i="26"/>
  <c r="G262" i="26"/>
  <c r="I262" i="26" s="1"/>
  <c r="K262" i="26" s="1"/>
  <c r="G261" i="26"/>
  <c r="G260" i="26"/>
  <c r="I260" i="26" s="1"/>
  <c r="G259" i="26"/>
  <c r="G258" i="26"/>
  <c r="I258" i="26" s="1"/>
  <c r="K258" i="26" s="1"/>
  <c r="G257" i="26"/>
  <c r="G256" i="26"/>
  <c r="I256" i="26" s="1"/>
  <c r="G255" i="26"/>
  <c r="G254" i="26"/>
  <c r="I254" i="26" s="1"/>
  <c r="K254" i="26" s="1"/>
  <c r="G253" i="26"/>
  <c r="G252" i="26"/>
  <c r="I252" i="26" s="1"/>
  <c r="G251" i="26"/>
  <c r="G250" i="26"/>
  <c r="I250" i="26" s="1"/>
  <c r="K250" i="26" s="1"/>
  <c r="G249" i="26"/>
  <c r="G248" i="26"/>
  <c r="I248" i="26" s="1"/>
  <c r="G247" i="26"/>
  <c r="G246" i="26"/>
  <c r="I246" i="26" s="1"/>
  <c r="K246" i="26" s="1"/>
  <c r="G245" i="26"/>
  <c r="I244" i="26"/>
  <c r="G244" i="26"/>
  <c r="G243" i="26"/>
  <c r="G242" i="26"/>
  <c r="I242" i="26" s="1"/>
  <c r="K242" i="26" s="1"/>
  <c r="G241" i="26"/>
  <c r="I240" i="26"/>
  <c r="G240" i="26"/>
  <c r="G239" i="26"/>
  <c r="G238" i="26"/>
  <c r="I238" i="26" s="1"/>
  <c r="K238" i="26" s="1"/>
  <c r="G237" i="26"/>
  <c r="G236" i="26"/>
  <c r="I236" i="26" s="1"/>
  <c r="G235" i="26"/>
  <c r="G234" i="26"/>
  <c r="I234" i="26" s="1"/>
  <c r="K234" i="26" s="1"/>
  <c r="G233" i="26"/>
  <c r="G232" i="26"/>
  <c r="I232" i="26" s="1"/>
  <c r="G231" i="26"/>
  <c r="G230" i="26"/>
  <c r="I230" i="26" s="1"/>
  <c r="K230" i="26" s="1"/>
  <c r="G229" i="26"/>
  <c r="G228" i="26"/>
  <c r="I228" i="26" s="1"/>
  <c r="G227" i="26"/>
  <c r="G226" i="26"/>
  <c r="I226" i="26" s="1"/>
  <c r="K226" i="26" s="1"/>
  <c r="G225" i="26"/>
  <c r="G224" i="26"/>
  <c r="I224" i="26" s="1"/>
  <c r="G223" i="26"/>
  <c r="G222" i="26"/>
  <c r="I222" i="26" s="1"/>
  <c r="K222" i="26" s="1"/>
  <c r="G221" i="26"/>
  <c r="G220" i="26"/>
  <c r="I220" i="26" s="1"/>
  <c r="G219" i="26"/>
  <c r="G218" i="26"/>
  <c r="I218" i="26" s="1"/>
  <c r="K218" i="26" s="1"/>
  <c r="G217" i="26"/>
  <c r="G216" i="26"/>
  <c r="I216" i="26" s="1"/>
  <c r="G215" i="26"/>
  <c r="I215" i="26" s="1"/>
  <c r="K215" i="26" s="1"/>
  <c r="G214" i="26"/>
  <c r="I214" i="26" s="1"/>
  <c r="K214" i="26" s="1"/>
  <c r="G213" i="26"/>
  <c r="G212" i="26"/>
  <c r="I212" i="26" s="1"/>
  <c r="G211" i="26"/>
  <c r="G210" i="26"/>
  <c r="I210" i="26" s="1"/>
  <c r="G209" i="26"/>
  <c r="I208" i="26"/>
  <c r="G208" i="26"/>
  <c r="G207" i="26"/>
  <c r="G206" i="26"/>
  <c r="I206" i="26" s="1"/>
  <c r="G205" i="26"/>
  <c r="G204" i="26"/>
  <c r="I204" i="26" s="1"/>
  <c r="K204" i="26" s="1"/>
  <c r="G203" i="26"/>
  <c r="I202" i="26"/>
  <c r="G202" i="26"/>
  <c r="G201" i="26"/>
  <c r="G200" i="26"/>
  <c r="I200" i="26" s="1"/>
  <c r="G199" i="26"/>
  <c r="G198" i="26"/>
  <c r="I198" i="26" s="1"/>
  <c r="G197" i="26"/>
  <c r="I196" i="26"/>
  <c r="K196" i="26" s="1"/>
  <c r="G196" i="26"/>
  <c r="G195" i="26"/>
  <c r="G194" i="26"/>
  <c r="I194" i="26" s="1"/>
  <c r="K194" i="26" s="1"/>
  <c r="G193" i="26"/>
  <c r="G192" i="26"/>
  <c r="G191" i="26"/>
  <c r="G190" i="26"/>
  <c r="I190" i="26" s="1"/>
  <c r="K190" i="26" s="1"/>
  <c r="G189" i="26"/>
  <c r="G188" i="26"/>
  <c r="I188" i="26" s="1"/>
  <c r="K188" i="26" s="1"/>
  <c r="G187" i="26"/>
  <c r="I186" i="26"/>
  <c r="K186" i="26" s="1"/>
  <c r="G186" i="26"/>
  <c r="G185" i="26"/>
  <c r="G184" i="26"/>
  <c r="G183" i="26"/>
  <c r="G182" i="26"/>
  <c r="I182" i="26" s="1"/>
  <c r="K182" i="26" s="1"/>
  <c r="G181" i="26"/>
  <c r="G180" i="26"/>
  <c r="I180" i="26" s="1"/>
  <c r="K180" i="26" s="1"/>
  <c r="G179" i="26"/>
  <c r="G178" i="26"/>
  <c r="I178" i="26" s="1"/>
  <c r="K178" i="26" s="1"/>
  <c r="G177" i="26"/>
  <c r="G176" i="26"/>
  <c r="G175" i="26"/>
  <c r="G174" i="26"/>
  <c r="I174" i="26" s="1"/>
  <c r="K174" i="26" s="1"/>
  <c r="G173" i="26"/>
  <c r="G172" i="26"/>
  <c r="I172" i="26" s="1"/>
  <c r="K172" i="26" s="1"/>
  <c r="G171" i="26"/>
  <c r="G170" i="26"/>
  <c r="I170" i="26" s="1"/>
  <c r="K170" i="26" s="1"/>
  <c r="G169" i="26"/>
  <c r="G168" i="26"/>
  <c r="G167" i="26"/>
  <c r="G166" i="26"/>
  <c r="I166" i="26" s="1"/>
  <c r="K166" i="26" s="1"/>
  <c r="G165" i="26"/>
  <c r="G164" i="26"/>
  <c r="I164" i="26" s="1"/>
  <c r="K164" i="26" s="1"/>
  <c r="G163" i="26"/>
  <c r="I162" i="26"/>
  <c r="K162" i="26" s="1"/>
  <c r="G162" i="26"/>
  <c r="G161" i="26"/>
  <c r="G160" i="26"/>
  <c r="G159" i="26"/>
  <c r="G158" i="26"/>
  <c r="I158" i="26" s="1"/>
  <c r="K158" i="26" s="1"/>
  <c r="G157" i="26"/>
  <c r="G156" i="26"/>
  <c r="I156" i="26" s="1"/>
  <c r="K156" i="26" s="1"/>
  <c r="G155" i="26"/>
  <c r="I154" i="26"/>
  <c r="K154" i="26" s="1"/>
  <c r="G154" i="26"/>
  <c r="G153" i="26"/>
  <c r="G152" i="26"/>
  <c r="G151" i="26"/>
  <c r="G150" i="26"/>
  <c r="I150" i="26" s="1"/>
  <c r="K150" i="26" s="1"/>
  <c r="G149" i="26"/>
  <c r="G148" i="26"/>
  <c r="I148" i="26" s="1"/>
  <c r="K148" i="26" s="1"/>
  <c r="G147" i="26"/>
  <c r="G146" i="26"/>
  <c r="I146" i="26" s="1"/>
  <c r="K146" i="26" s="1"/>
  <c r="G145" i="26"/>
  <c r="G144" i="26"/>
  <c r="G143" i="26"/>
  <c r="G142" i="26"/>
  <c r="I142" i="26" s="1"/>
  <c r="K142" i="26" s="1"/>
  <c r="G141" i="26"/>
  <c r="G140" i="26"/>
  <c r="I140" i="26" s="1"/>
  <c r="K140" i="26" s="1"/>
  <c r="G139" i="26"/>
  <c r="G138" i="26"/>
  <c r="I138" i="26" s="1"/>
  <c r="K138" i="26" s="1"/>
  <c r="G137" i="26"/>
  <c r="G136" i="26"/>
  <c r="G135" i="26"/>
  <c r="G134" i="26"/>
  <c r="I134" i="26" s="1"/>
  <c r="K134" i="26" s="1"/>
  <c r="G133" i="26"/>
  <c r="G132" i="26"/>
  <c r="I132" i="26" s="1"/>
  <c r="K132" i="26" s="1"/>
  <c r="G131" i="26"/>
  <c r="I130" i="26"/>
  <c r="K130" i="26" s="1"/>
  <c r="G130" i="26"/>
  <c r="G129" i="26"/>
  <c r="G128" i="26"/>
  <c r="G127" i="26"/>
  <c r="G126" i="26"/>
  <c r="I126" i="26" s="1"/>
  <c r="K126" i="26" s="1"/>
  <c r="G125" i="26"/>
  <c r="G124" i="26"/>
  <c r="I124" i="26" s="1"/>
  <c r="K124" i="26" s="1"/>
  <c r="G123" i="26"/>
  <c r="I122" i="26"/>
  <c r="K122" i="26" s="1"/>
  <c r="G122" i="26"/>
  <c r="G121" i="26"/>
  <c r="G120" i="26"/>
  <c r="I120" i="26" s="1"/>
  <c r="K120" i="26" s="1"/>
  <c r="G119" i="26"/>
  <c r="I119" i="26" s="1"/>
  <c r="K119" i="26" s="1"/>
  <c r="G118" i="26"/>
  <c r="I118" i="26" s="1"/>
  <c r="K118" i="26" s="1"/>
  <c r="L118" i="26" s="1"/>
  <c r="G117" i="26"/>
  <c r="I117" i="26" s="1"/>
  <c r="K117" i="26" s="1"/>
  <c r="L117" i="26" s="1"/>
  <c r="G116" i="26"/>
  <c r="I116" i="26" s="1"/>
  <c r="K116" i="26" s="1"/>
  <c r="G115" i="26"/>
  <c r="I115" i="26" s="1"/>
  <c r="K115" i="26" s="1"/>
  <c r="G114" i="26"/>
  <c r="I114" i="26" s="1"/>
  <c r="K114" i="26" s="1"/>
  <c r="L114" i="26" s="1"/>
  <c r="G113" i="26"/>
  <c r="I113" i="26" s="1"/>
  <c r="K113" i="26" s="1"/>
  <c r="L113" i="26" s="1"/>
  <c r="G112" i="26"/>
  <c r="I112" i="26" s="1"/>
  <c r="K112" i="26" s="1"/>
  <c r="G111" i="26"/>
  <c r="I111" i="26" s="1"/>
  <c r="K111" i="26" s="1"/>
  <c r="G110" i="26"/>
  <c r="I110" i="26" s="1"/>
  <c r="K110" i="26" s="1"/>
  <c r="L110" i="26" s="1"/>
  <c r="G109" i="26"/>
  <c r="I109" i="26" s="1"/>
  <c r="K109" i="26" s="1"/>
  <c r="L109" i="26" s="1"/>
  <c r="G108" i="26"/>
  <c r="I108" i="26" s="1"/>
  <c r="K108" i="26" s="1"/>
  <c r="G107" i="26"/>
  <c r="I107" i="26" s="1"/>
  <c r="K107" i="26" s="1"/>
  <c r="G106" i="26"/>
  <c r="I106" i="26" s="1"/>
  <c r="K106" i="26" s="1"/>
  <c r="L106" i="26" s="1"/>
  <c r="G105" i="26"/>
  <c r="I105" i="26" s="1"/>
  <c r="K105" i="26" s="1"/>
  <c r="L105" i="26" s="1"/>
  <c r="G104" i="26"/>
  <c r="I104" i="26" s="1"/>
  <c r="K104" i="26" s="1"/>
  <c r="G103" i="26"/>
  <c r="I103" i="26" s="1"/>
  <c r="K103" i="26" s="1"/>
  <c r="G102" i="26"/>
  <c r="I102" i="26" s="1"/>
  <c r="K102" i="26" s="1"/>
  <c r="L102" i="26" s="1"/>
  <c r="G101" i="26"/>
  <c r="I101" i="26" s="1"/>
  <c r="K101" i="26" s="1"/>
  <c r="L101" i="26" s="1"/>
  <c r="G100" i="26"/>
  <c r="I100" i="26" s="1"/>
  <c r="K100" i="26" s="1"/>
  <c r="G99" i="26"/>
  <c r="I99" i="26" s="1"/>
  <c r="K99" i="26" s="1"/>
  <c r="G98" i="26"/>
  <c r="I98" i="26" s="1"/>
  <c r="K98" i="26" s="1"/>
  <c r="L98" i="26" s="1"/>
  <c r="G97" i="26"/>
  <c r="I97" i="26" s="1"/>
  <c r="K97" i="26" s="1"/>
  <c r="L97" i="26" s="1"/>
  <c r="G96" i="26"/>
  <c r="I96" i="26" s="1"/>
  <c r="K96" i="26" s="1"/>
  <c r="G95" i="26"/>
  <c r="I95" i="26" s="1"/>
  <c r="K95" i="26" s="1"/>
  <c r="G94" i="26"/>
  <c r="I94" i="26" s="1"/>
  <c r="K94" i="26" s="1"/>
  <c r="L94" i="26" s="1"/>
  <c r="G93" i="26"/>
  <c r="I93" i="26" s="1"/>
  <c r="K93" i="26" s="1"/>
  <c r="L93" i="26" s="1"/>
  <c r="G92" i="26"/>
  <c r="I92" i="26" s="1"/>
  <c r="K92" i="26" s="1"/>
  <c r="G91" i="26"/>
  <c r="I91" i="26" s="1"/>
  <c r="K91" i="26" s="1"/>
  <c r="G90" i="26"/>
  <c r="I90" i="26" s="1"/>
  <c r="K90" i="26" s="1"/>
  <c r="L90" i="26" s="1"/>
  <c r="G89" i="26"/>
  <c r="G88" i="26"/>
  <c r="I88" i="26" s="1"/>
  <c r="K87" i="26"/>
  <c r="G87" i="26"/>
  <c r="I87" i="26" s="1"/>
  <c r="G86" i="26"/>
  <c r="I86" i="26" s="1"/>
  <c r="K86" i="26" s="1"/>
  <c r="G85" i="26"/>
  <c r="I84" i="26"/>
  <c r="G84" i="26"/>
  <c r="G83" i="26"/>
  <c r="I83" i="26" s="1"/>
  <c r="K83" i="26" s="1"/>
  <c r="G82" i="26"/>
  <c r="I82" i="26" s="1"/>
  <c r="G81" i="26"/>
  <c r="G80" i="26"/>
  <c r="I80" i="26" s="1"/>
  <c r="G79" i="26"/>
  <c r="I79" i="26" s="1"/>
  <c r="K79" i="26" s="1"/>
  <c r="I78" i="26"/>
  <c r="K78" i="26" s="1"/>
  <c r="G78" i="26"/>
  <c r="G77" i="26"/>
  <c r="G76" i="26"/>
  <c r="I76" i="26" s="1"/>
  <c r="G75" i="26"/>
  <c r="I75" i="26" s="1"/>
  <c r="K75" i="26" s="1"/>
  <c r="G74" i="26"/>
  <c r="I74" i="26" s="1"/>
  <c r="K74" i="26" s="1"/>
  <c r="L74" i="26" s="1"/>
  <c r="G73" i="26"/>
  <c r="G72" i="26"/>
  <c r="I72" i="26" s="1"/>
  <c r="K71" i="26"/>
  <c r="G71" i="26"/>
  <c r="I71" i="26" s="1"/>
  <c r="G70" i="26"/>
  <c r="I70" i="26" s="1"/>
  <c r="K70" i="26" s="1"/>
  <c r="G69" i="26"/>
  <c r="I68" i="26"/>
  <c r="G68" i="26"/>
  <c r="G67" i="26"/>
  <c r="I67" i="26" s="1"/>
  <c r="K67" i="26" s="1"/>
  <c r="I66" i="26"/>
  <c r="K66" i="26" s="1"/>
  <c r="G66" i="26"/>
  <c r="G65" i="26"/>
  <c r="G64" i="26"/>
  <c r="I64" i="26" s="1"/>
  <c r="G63" i="26"/>
  <c r="I63" i="26" s="1"/>
  <c r="K63" i="26" s="1"/>
  <c r="I62" i="26"/>
  <c r="K62" i="26" s="1"/>
  <c r="G62" i="26"/>
  <c r="G61" i="26"/>
  <c r="G60" i="26"/>
  <c r="I60" i="26" s="1"/>
  <c r="G59" i="26"/>
  <c r="I59" i="26" s="1"/>
  <c r="K59" i="26" s="1"/>
  <c r="G58" i="26"/>
  <c r="I58" i="26" s="1"/>
  <c r="K58" i="26" s="1"/>
  <c r="L58" i="26" s="1"/>
  <c r="G57" i="26"/>
  <c r="I56" i="26"/>
  <c r="G56" i="26"/>
  <c r="G55" i="26"/>
  <c r="I55" i="26" s="1"/>
  <c r="K55" i="26" s="1"/>
  <c r="G54" i="26"/>
  <c r="I54" i="26" s="1"/>
  <c r="K54" i="26" s="1"/>
  <c r="G53" i="26"/>
  <c r="G52" i="26"/>
  <c r="I52" i="26" s="1"/>
  <c r="G51" i="26"/>
  <c r="I51" i="26" s="1"/>
  <c r="K51" i="26" s="1"/>
  <c r="G50" i="26"/>
  <c r="I50" i="26" s="1"/>
  <c r="K50" i="26" s="1"/>
  <c r="G49" i="26"/>
  <c r="G48" i="26"/>
  <c r="I48" i="26" s="1"/>
  <c r="G47" i="26"/>
  <c r="I47" i="26" s="1"/>
  <c r="K47" i="26" s="1"/>
  <c r="G46" i="26"/>
  <c r="G45" i="26"/>
  <c r="G44" i="26"/>
  <c r="I44" i="26" s="1"/>
  <c r="G43" i="26"/>
  <c r="I43" i="26" s="1"/>
  <c r="K43" i="26" s="1"/>
  <c r="G42" i="26"/>
  <c r="I42" i="26" s="1"/>
  <c r="K42" i="26" s="1"/>
  <c r="L42" i="26" s="1"/>
  <c r="G41" i="26"/>
  <c r="G40" i="26"/>
  <c r="I40" i="26" s="1"/>
  <c r="G39" i="26"/>
  <c r="I39" i="26" s="1"/>
  <c r="K39" i="26" s="1"/>
  <c r="G38" i="26"/>
  <c r="I38" i="26" s="1"/>
  <c r="K38" i="26" s="1"/>
  <c r="G37" i="26"/>
  <c r="G36" i="26"/>
  <c r="I36" i="26" s="1"/>
  <c r="G35" i="26"/>
  <c r="I35" i="26" s="1"/>
  <c r="K35" i="26" s="1"/>
  <c r="I34" i="26"/>
  <c r="K34" i="26" s="1"/>
  <c r="G34" i="26"/>
  <c r="G33" i="26"/>
  <c r="G32" i="26"/>
  <c r="I32" i="26" s="1"/>
  <c r="G31" i="26"/>
  <c r="I31" i="26" s="1"/>
  <c r="K31" i="26" s="1"/>
  <c r="G30" i="26"/>
  <c r="I30" i="26" s="1"/>
  <c r="K30" i="26" s="1"/>
  <c r="G29" i="26"/>
  <c r="G28" i="26"/>
  <c r="I28" i="26" s="1"/>
  <c r="G27" i="26"/>
  <c r="I27" i="26" s="1"/>
  <c r="K27" i="26" s="1"/>
  <c r="G26" i="26"/>
  <c r="I26" i="26" s="1"/>
  <c r="K26" i="26" s="1"/>
  <c r="L26" i="26" s="1"/>
  <c r="G25" i="26"/>
  <c r="I24" i="26"/>
  <c r="G24" i="26"/>
  <c r="G23" i="26"/>
  <c r="I23" i="26" s="1"/>
  <c r="K23" i="26" s="1"/>
  <c r="G22" i="26"/>
  <c r="I22" i="26" s="1"/>
  <c r="K22" i="26" s="1"/>
  <c r="G21" i="26"/>
  <c r="G20" i="26"/>
  <c r="I20" i="26" s="1"/>
  <c r="G19" i="26"/>
  <c r="G18" i="26"/>
  <c r="I18" i="26" s="1"/>
  <c r="K18" i="26" s="1"/>
  <c r="G17" i="26"/>
  <c r="I16" i="26"/>
  <c r="K16" i="26" s="1"/>
  <c r="G16" i="26"/>
  <c r="G15" i="26"/>
  <c r="G14" i="26"/>
  <c r="G13" i="26"/>
  <c r="G12" i="26"/>
  <c r="I12" i="26" s="1"/>
  <c r="K12" i="26" s="1"/>
  <c r="G11" i="26"/>
  <c r="I10" i="26"/>
  <c r="K10" i="26" s="1"/>
  <c r="G10" i="26"/>
  <c r="G9" i="26"/>
  <c r="G8" i="26"/>
  <c r="I8" i="26" s="1"/>
  <c r="K8" i="26" s="1"/>
  <c r="G7" i="26"/>
  <c r="G6" i="26"/>
  <c r="G5" i="26"/>
  <c r="M304" i="50"/>
  <c r="M301" i="50"/>
  <c r="H37" i="10" s="1"/>
  <c r="E301" i="50"/>
  <c r="G300" i="50"/>
  <c r="I300" i="50" s="1"/>
  <c r="K300" i="50" s="1"/>
  <c r="G299" i="50"/>
  <c r="G298" i="50"/>
  <c r="I298" i="50" s="1"/>
  <c r="K298" i="50" s="1"/>
  <c r="G297" i="50"/>
  <c r="I297" i="50" s="1"/>
  <c r="K297" i="50" s="1"/>
  <c r="G296" i="50"/>
  <c r="G295" i="50"/>
  <c r="G294" i="50"/>
  <c r="G293" i="50"/>
  <c r="I293" i="50" s="1"/>
  <c r="K293" i="50" s="1"/>
  <c r="G292" i="50"/>
  <c r="I292" i="50" s="1"/>
  <c r="K292" i="50" s="1"/>
  <c r="G291" i="50"/>
  <c r="G290" i="50"/>
  <c r="G289" i="50"/>
  <c r="I289" i="50" s="1"/>
  <c r="K289" i="50" s="1"/>
  <c r="G288" i="50"/>
  <c r="I288" i="50" s="1"/>
  <c r="K288" i="50" s="1"/>
  <c r="G287" i="50"/>
  <c r="G286" i="50"/>
  <c r="I286" i="50" s="1"/>
  <c r="K286" i="50" s="1"/>
  <c r="G285" i="50"/>
  <c r="I285" i="50" s="1"/>
  <c r="K285" i="50" s="1"/>
  <c r="G284" i="50"/>
  <c r="I284" i="50" s="1"/>
  <c r="K284" i="50" s="1"/>
  <c r="L284" i="50" s="1"/>
  <c r="G283" i="50"/>
  <c r="G282" i="50"/>
  <c r="G281" i="50"/>
  <c r="I281" i="50" s="1"/>
  <c r="K281" i="50" s="1"/>
  <c r="I280" i="50"/>
  <c r="K280" i="50" s="1"/>
  <c r="L280" i="50" s="1"/>
  <c r="G280" i="50"/>
  <c r="G279" i="50"/>
  <c r="I279" i="50" s="1"/>
  <c r="K279" i="50" s="1"/>
  <c r="G278" i="50"/>
  <c r="G277" i="50"/>
  <c r="I277" i="50" s="1"/>
  <c r="K277" i="50" s="1"/>
  <c r="G276" i="50"/>
  <c r="G275" i="50"/>
  <c r="G274" i="50"/>
  <c r="I273" i="50"/>
  <c r="K273" i="50" s="1"/>
  <c r="G273" i="50"/>
  <c r="G272" i="50"/>
  <c r="I272" i="50" s="1"/>
  <c r="K272" i="50" s="1"/>
  <c r="G271" i="50"/>
  <c r="I271" i="50" s="1"/>
  <c r="K271" i="50" s="1"/>
  <c r="G270" i="50"/>
  <c r="I270" i="50" s="1"/>
  <c r="K270" i="50" s="1"/>
  <c r="G269" i="50"/>
  <c r="I269" i="50" s="1"/>
  <c r="K269" i="50" s="1"/>
  <c r="G268" i="50"/>
  <c r="I268" i="50" s="1"/>
  <c r="K268" i="50" s="1"/>
  <c r="L268" i="50" s="1"/>
  <c r="G267" i="50"/>
  <c r="G266" i="50"/>
  <c r="G265" i="50"/>
  <c r="I265" i="50" s="1"/>
  <c r="K265" i="50" s="1"/>
  <c r="G264" i="50"/>
  <c r="I264" i="50" s="1"/>
  <c r="K264" i="50" s="1"/>
  <c r="L264" i="50" s="1"/>
  <c r="G263" i="50"/>
  <c r="I263" i="50" s="1"/>
  <c r="K263" i="50" s="1"/>
  <c r="G262" i="50"/>
  <c r="G261" i="50"/>
  <c r="I261" i="50" s="1"/>
  <c r="K261" i="50" s="1"/>
  <c r="G260" i="50"/>
  <c r="G259" i="50"/>
  <c r="G258" i="50"/>
  <c r="G257" i="50"/>
  <c r="I257" i="50" s="1"/>
  <c r="K257" i="50" s="1"/>
  <c r="G256" i="50"/>
  <c r="I256" i="50" s="1"/>
  <c r="K256" i="50" s="1"/>
  <c r="G255" i="50"/>
  <c r="I255" i="50" s="1"/>
  <c r="K255" i="50" s="1"/>
  <c r="G254" i="50"/>
  <c r="I254" i="50" s="1"/>
  <c r="K254" i="50" s="1"/>
  <c r="G253" i="50"/>
  <c r="I253" i="50" s="1"/>
  <c r="K253" i="50" s="1"/>
  <c r="G252" i="50"/>
  <c r="I252" i="50" s="1"/>
  <c r="G251" i="50"/>
  <c r="I251" i="50" s="1"/>
  <c r="K251" i="50" s="1"/>
  <c r="L251" i="50" s="1"/>
  <c r="G250" i="50"/>
  <c r="I250" i="50" s="1"/>
  <c r="K250" i="50" s="1"/>
  <c r="G249" i="50"/>
  <c r="I249" i="50" s="1"/>
  <c r="K249" i="50" s="1"/>
  <c r="G248" i="50"/>
  <c r="I248" i="50" s="1"/>
  <c r="G247" i="50"/>
  <c r="I247" i="50" s="1"/>
  <c r="K247" i="50" s="1"/>
  <c r="L247" i="50" s="1"/>
  <c r="G246" i="50"/>
  <c r="I246" i="50" s="1"/>
  <c r="K246" i="50" s="1"/>
  <c r="G245" i="50"/>
  <c r="I245" i="50" s="1"/>
  <c r="K245" i="50" s="1"/>
  <c r="G244" i="50"/>
  <c r="I244" i="50" s="1"/>
  <c r="G243" i="50"/>
  <c r="I243" i="50" s="1"/>
  <c r="K243" i="50" s="1"/>
  <c r="L243" i="50" s="1"/>
  <c r="G242" i="50"/>
  <c r="I242" i="50" s="1"/>
  <c r="K242" i="50" s="1"/>
  <c r="G241" i="50"/>
  <c r="I241" i="50" s="1"/>
  <c r="K241" i="50" s="1"/>
  <c r="G240" i="50"/>
  <c r="I240" i="50" s="1"/>
  <c r="G239" i="50"/>
  <c r="I239" i="50" s="1"/>
  <c r="K239" i="50" s="1"/>
  <c r="L239" i="50" s="1"/>
  <c r="G238" i="50"/>
  <c r="G237" i="50"/>
  <c r="I237" i="50" s="1"/>
  <c r="K237" i="50" s="1"/>
  <c r="G236" i="50"/>
  <c r="I236" i="50" s="1"/>
  <c r="G235" i="50"/>
  <c r="I235" i="50" s="1"/>
  <c r="K235" i="50" s="1"/>
  <c r="L235" i="50" s="1"/>
  <c r="G234" i="50"/>
  <c r="G233" i="50"/>
  <c r="I233" i="50" s="1"/>
  <c r="K233" i="50" s="1"/>
  <c r="G232" i="50"/>
  <c r="I232" i="50" s="1"/>
  <c r="G231" i="50"/>
  <c r="I231" i="50" s="1"/>
  <c r="K231" i="50" s="1"/>
  <c r="L231" i="50" s="1"/>
  <c r="G230" i="50"/>
  <c r="G229" i="50"/>
  <c r="I229" i="50" s="1"/>
  <c r="K229" i="50" s="1"/>
  <c r="G228" i="50"/>
  <c r="I228" i="50" s="1"/>
  <c r="G227" i="50"/>
  <c r="I227" i="50" s="1"/>
  <c r="K227" i="50" s="1"/>
  <c r="L227" i="50" s="1"/>
  <c r="G226" i="50"/>
  <c r="I225" i="50"/>
  <c r="K225" i="50" s="1"/>
  <c r="G225" i="50"/>
  <c r="G224" i="50"/>
  <c r="I224" i="50" s="1"/>
  <c r="G223" i="50"/>
  <c r="I223" i="50" s="1"/>
  <c r="K223" i="50" s="1"/>
  <c r="L223" i="50" s="1"/>
  <c r="G222" i="50"/>
  <c r="G221" i="50"/>
  <c r="I221" i="50" s="1"/>
  <c r="K221" i="50" s="1"/>
  <c r="G220" i="50"/>
  <c r="I220" i="50" s="1"/>
  <c r="G219" i="50"/>
  <c r="I219" i="50" s="1"/>
  <c r="K219" i="50" s="1"/>
  <c r="L219" i="50" s="1"/>
  <c r="G218" i="50"/>
  <c r="K217" i="50"/>
  <c r="L217" i="50" s="1"/>
  <c r="G217" i="50"/>
  <c r="I217" i="50" s="1"/>
  <c r="G216" i="50"/>
  <c r="I216" i="50" s="1"/>
  <c r="K216" i="50" s="1"/>
  <c r="G215" i="50"/>
  <c r="I214" i="50"/>
  <c r="K214" i="50" s="1"/>
  <c r="G214" i="50"/>
  <c r="G213" i="50"/>
  <c r="I213" i="50" s="1"/>
  <c r="K213" i="50" s="1"/>
  <c r="G212" i="50"/>
  <c r="I212" i="50" s="1"/>
  <c r="K212" i="50" s="1"/>
  <c r="G211" i="50"/>
  <c r="G210" i="50"/>
  <c r="I210" i="50" s="1"/>
  <c r="K210" i="50" s="1"/>
  <c r="K209" i="50"/>
  <c r="L209" i="50" s="1"/>
  <c r="G209" i="50"/>
  <c r="I209" i="50" s="1"/>
  <c r="G208" i="50"/>
  <c r="I208" i="50" s="1"/>
  <c r="K208" i="50" s="1"/>
  <c r="G207" i="50"/>
  <c r="I206" i="50"/>
  <c r="K206" i="50" s="1"/>
  <c r="G206" i="50"/>
  <c r="G205" i="50"/>
  <c r="I205" i="50" s="1"/>
  <c r="K205" i="50" s="1"/>
  <c r="G204" i="50"/>
  <c r="G203" i="50"/>
  <c r="G202" i="50"/>
  <c r="I202" i="50" s="1"/>
  <c r="K202" i="50" s="1"/>
  <c r="K201" i="50"/>
  <c r="L201" i="50" s="1"/>
  <c r="G201" i="50"/>
  <c r="I201" i="50" s="1"/>
  <c r="G200" i="50"/>
  <c r="I200" i="50" s="1"/>
  <c r="K200" i="50" s="1"/>
  <c r="G199" i="50"/>
  <c r="G198" i="50"/>
  <c r="I198" i="50" s="1"/>
  <c r="K198" i="50" s="1"/>
  <c r="G197" i="50"/>
  <c r="I197" i="50" s="1"/>
  <c r="K197" i="50" s="1"/>
  <c r="G196" i="50"/>
  <c r="I196" i="50" s="1"/>
  <c r="K196" i="50" s="1"/>
  <c r="G195" i="50"/>
  <c r="G194" i="50"/>
  <c r="I194" i="50" s="1"/>
  <c r="K194" i="50" s="1"/>
  <c r="G193" i="50"/>
  <c r="I193" i="50" s="1"/>
  <c r="K193" i="50" s="1"/>
  <c r="L193" i="50" s="1"/>
  <c r="L192" i="50"/>
  <c r="G192" i="50"/>
  <c r="I192" i="50" s="1"/>
  <c r="K192" i="50" s="1"/>
  <c r="G191" i="50"/>
  <c r="G190" i="50"/>
  <c r="I190" i="50" s="1"/>
  <c r="K190" i="50" s="1"/>
  <c r="G189" i="50"/>
  <c r="I189" i="50" s="1"/>
  <c r="K189" i="50" s="1"/>
  <c r="G188" i="50"/>
  <c r="G187" i="50"/>
  <c r="G186" i="50"/>
  <c r="I186" i="50" s="1"/>
  <c r="K186" i="50" s="1"/>
  <c r="G185" i="50"/>
  <c r="I185" i="50" s="1"/>
  <c r="K185" i="50" s="1"/>
  <c r="L185" i="50" s="1"/>
  <c r="G184" i="50"/>
  <c r="I184" i="50" s="1"/>
  <c r="K184" i="50" s="1"/>
  <c r="L184" i="50" s="1"/>
  <c r="G183" i="50"/>
  <c r="G182" i="50"/>
  <c r="I182" i="50" s="1"/>
  <c r="K182" i="50" s="1"/>
  <c r="G181" i="50"/>
  <c r="I181" i="50" s="1"/>
  <c r="K181" i="50" s="1"/>
  <c r="G180" i="50"/>
  <c r="I180" i="50" s="1"/>
  <c r="K180" i="50" s="1"/>
  <c r="G179" i="50"/>
  <c r="G178" i="50"/>
  <c r="I178" i="50" s="1"/>
  <c r="K178" i="50" s="1"/>
  <c r="G177" i="50"/>
  <c r="I177" i="50" s="1"/>
  <c r="K177" i="50" s="1"/>
  <c r="L177" i="50" s="1"/>
  <c r="L176" i="50"/>
  <c r="G176" i="50"/>
  <c r="I176" i="50" s="1"/>
  <c r="K176" i="50" s="1"/>
  <c r="G175" i="50"/>
  <c r="G174" i="50"/>
  <c r="I174" i="50" s="1"/>
  <c r="K174" i="50" s="1"/>
  <c r="L173" i="50"/>
  <c r="G173" i="50"/>
  <c r="I173" i="50" s="1"/>
  <c r="K173" i="50" s="1"/>
  <c r="G172" i="50"/>
  <c r="G171" i="50"/>
  <c r="I170" i="50"/>
  <c r="K170" i="50" s="1"/>
  <c r="G170" i="50"/>
  <c r="G169" i="50"/>
  <c r="I169" i="50" s="1"/>
  <c r="K169" i="50" s="1"/>
  <c r="L169" i="50" s="1"/>
  <c r="G168" i="50"/>
  <c r="I168" i="50" s="1"/>
  <c r="K168" i="50" s="1"/>
  <c r="G167" i="50"/>
  <c r="G166" i="50"/>
  <c r="I166" i="50" s="1"/>
  <c r="K166" i="50" s="1"/>
  <c r="G165" i="50"/>
  <c r="I165" i="50" s="1"/>
  <c r="K165" i="50" s="1"/>
  <c r="G164" i="50"/>
  <c r="I164" i="50" s="1"/>
  <c r="K164" i="50" s="1"/>
  <c r="G163" i="50"/>
  <c r="G162" i="50"/>
  <c r="G161" i="50"/>
  <c r="G160" i="50"/>
  <c r="I160" i="50" s="1"/>
  <c r="G159" i="50"/>
  <c r="I159" i="50" s="1"/>
  <c r="K159" i="50" s="1"/>
  <c r="L159" i="50" s="1"/>
  <c r="G158" i="50"/>
  <c r="G157" i="50"/>
  <c r="G156" i="50"/>
  <c r="I156" i="50" s="1"/>
  <c r="G155" i="50"/>
  <c r="I155" i="50" s="1"/>
  <c r="K155" i="50" s="1"/>
  <c r="L155" i="50" s="1"/>
  <c r="G154" i="50"/>
  <c r="G153" i="50"/>
  <c r="G152" i="50"/>
  <c r="I152" i="50" s="1"/>
  <c r="L151" i="50"/>
  <c r="G151" i="50"/>
  <c r="I151" i="50" s="1"/>
  <c r="K151" i="50" s="1"/>
  <c r="G150" i="50"/>
  <c r="I150" i="50" s="1"/>
  <c r="K150" i="50" s="1"/>
  <c r="G149" i="50"/>
  <c r="G148" i="50"/>
  <c r="I148" i="50" s="1"/>
  <c r="G147" i="50"/>
  <c r="G146" i="50"/>
  <c r="G145" i="50"/>
  <c r="I144" i="50"/>
  <c r="G144" i="50"/>
  <c r="G143" i="50"/>
  <c r="I143" i="50" s="1"/>
  <c r="K143" i="50" s="1"/>
  <c r="L143" i="50" s="1"/>
  <c r="G142" i="50"/>
  <c r="G141" i="50"/>
  <c r="G140" i="50"/>
  <c r="I140" i="50" s="1"/>
  <c r="G139" i="50"/>
  <c r="I139" i="50" s="1"/>
  <c r="K139" i="50" s="1"/>
  <c r="L139" i="50" s="1"/>
  <c r="G138" i="50"/>
  <c r="G137" i="50"/>
  <c r="G136" i="50"/>
  <c r="I136" i="50" s="1"/>
  <c r="L135" i="50"/>
  <c r="G135" i="50"/>
  <c r="I135" i="50" s="1"/>
  <c r="K135" i="50" s="1"/>
  <c r="G134" i="50"/>
  <c r="I134" i="50" s="1"/>
  <c r="K134" i="50" s="1"/>
  <c r="G133" i="50"/>
  <c r="G132" i="50"/>
  <c r="I132" i="50" s="1"/>
  <c r="G131" i="50"/>
  <c r="G130" i="50"/>
  <c r="G129" i="50"/>
  <c r="G128" i="50"/>
  <c r="I128" i="50" s="1"/>
  <c r="G127" i="50"/>
  <c r="I127" i="50" s="1"/>
  <c r="K127" i="50" s="1"/>
  <c r="L127" i="50" s="1"/>
  <c r="G126" i="50"/>
  <c r="G125" i="50"/>
  <c r="G124" i="50"/>
  <c r="I124" i="50" s="1"/>
  <c r="G123" i="50"/>
  <c r="I123" i="50" s="1"/>
  <c r="K123" i="50" s="1"/>
  <c r="L123" i="50" s="1"/>
  <c r="G122" i="50"/>
  <c r="G121" i="50"/>
  <c r="G120" i="50"/>
  <c r="I120" i="50" s="1"/>
  <c r="G119" i="50"/>
  <c r="I119" i="50" s="1"/>
  <c r="K119" i="50" s="1"/>
  <c r="G118" i="50"/>
  <c r="I118" i="50" s="1"/>
  <c r="K118" i="50" s="1"/>
  <c r="G117" i="50"/>
  <c r="G116" i="50"/>
  <c r="I116" i="50" s="1"/>
  <c r="G115" i="50"/>
  <c r="G114" i="50"/>
  <c r="G113" i="50"/>
  <c r="G112" i="50"/>
  <c r="I112" i="50" s="1"/>
  <c r="G111" i="50"/>
  <c r="I111" i="50" s="1"/>
  <c r="K111" i="50" s="1"/>
  <c r="L111" i="50" s="1"/>
  <c r="G110" i="50"/>
  <c r="G109" i="50"/>
  <c r="I108" i="50"/>
  <c r="G108" i="50"/>
  <c r="G107" i="50"/>
  <c r="I107" i="50" s="1"/>
  <c r="K107" i="50" s="1"/>
  <c r="G106" i="50"/>
  <c r="G105" i="50"/>
  <c r="G104" i="50"/>
  <c r="I104" i="50" s="1"/>
  <c r="G103" i="50"/>
  <c r="I103" i="50" s="1"/>
  <c r="K103" i="50" s="1"/>
  <c r="G102" i="50"/>
  <c r="G101" i="50"/>
  <c r="G100" i="50"/>
  <c r="I100" i="50" s="1"/>
  <c r="G99" i="50"/>
  <c r="I99" i="50" s="1"/>
  <c r="K99" i="50" s="1"/>
  <c r="G98" i="50"/>
  <c r="G97" i="50"/>
  <c r="G96" i="50"/>
  <c r="I96" i="50" s="1"/>
  <c r="G95" i="50"/>
  <c r="I95" i="50" s="1"/>
  <c r="K95" i="50" s="1"/>
  <c r="G94" i="50"/>
  <c r="G93" i="50"/>
  <c r="G92" i="50"/>
  <c r="I92" i="50" s="1"/>
  <c r="G91" i="50"/>
  <c r="I91" i="50" s="1"/>
  <c r="K91" i="50" s="1"/>
  <c r="G90" i="50"/>
  <c r="G89" i="50"/>
  <c r="G88" i="50"/>
  <c r="I88" i="50" s="1"/>
  <c r="G87" i="50"/>
  <c r="I87" i="50" s="1"/>
  <c r="K87" i="50" s="1"/>
  <c r="G86" i="50"/>
  <c r="G85" i="50"/>
  <c r="G84" i="50"/>
  <c r="I84" i="50" s="1"/>
  <c r="G83" i="50"/>
  <c r="I83" i="50" s="1"/>
  <c r="K83" i="50" s="1"/>
  <c r="G82" i="50"/>
  <c r="G81" i="50"/>
  <c r="G80" i="50"/>
  <c r="I80" i="50" s="1"/>
  <c r="G79" i="50"/>
  <c r="I79" i="50" s="1"/>
  <c r="K79" i="50" s="1"/>
  <c r="G78" i="50"/>
  <c r="G77" i="50"/>
  <c r="I76" i="50"/>
  <c r="G76" i="50"/>
  <c r="G75" i="50"/>
  <c r="I75" i="50" s="1"/>
  <c r="K75" i="50" s="1"/>
  <c r="G74" i="50"/>
  <c r="G73" i="50"/>
  <c r="G72" i="50"/>
  <c r="I72" i="50" s="1"/>
  <c r="G71" i="50"/>
  <c r="I71" i="50" s="1"/>
  <c r="K71" i="50" s="1"/>
  <c r="G70" i="50"/>
  <c r="G69" i="50"/>
  <c r="G68" i="50"/>
  <c r="I68" i="50" s="1"/>
  <c r="G67" i="50"/>
  <c r="I67" i="50" s="1"/>
  <c r="K67" i="50" s="1"/>
  <c r="L67" i="50" s="1"/>
  <c r="G66" i="50"/>
  <c r="I66" i="50" s="1"/>
  <c r="G65" i="50"/>
  <c r="I65" i="50" s="1"/>
  <c r="K65" i="50" s="1"/>
  <c r="G64" i="50"/>
  <c r="I64" i="50" s="1"/>
  <c r="K64" i="50" s="1"/>
  <c r="G63" i="50"/>
  <c r="I63" i="50" s="1"/>
  <c r="K63" i="50" s="1"/>
  <c r="L63" i="50" s="1"/>
  <c r="G62" i="50"/>
  <c r="I62" i="50" s="1"/>
  <c r="I61" i="50"/>
  <c r="K61" i="50" s="1"/>
  <c r="G61" i="50"/>
  <c r="G60" i="50"/>
  <c r="I60" i="50" s="1"/>
  <c r="K60" i="50" s="1"/>
  <c r="G59" i="50"/>
  <c r="I59" i="50" s="1"/>
  <c r="K59" i="50" s="1"/>
  <c r="L59" i="50" s="1"/>
  <c r="G58" i="50"/>
  <c r="I58" i="50" s="1"/>
  <c r="I57" i="50"/>
  <c r="K57" i="50" s="1"/>
  <c r="G57" i="50"/>
  <c r="G56" i="50"/>
  <c r="I56" i="50" s="1"/>
  <c r="K56" i="50" s="1"/>
  <c r="G55" i="50"/>
  <c r="I55" i="50" s="1"/>
  <c r="K55" i="50" s="1"/>
  <c r="G54" i="50"/>
  <c r="I54" i="50" s="1"/>
  <c r="K54" i="50" s="1"/>
  <c r="I53" i="50"/>
  <c r="K53" i="50" s="1"/>
  <c r="G53" i="50"/>
  <c r="G52" i="50"/>
  <c r="I52" i="50" s="1"/>
  <c r="K52" i="50" s="1"/>
  <c r="G51" i="50"/>
  <c r="I51" i="50" s="1"/>
  <c r="K51" i="50" s="1"/>
  <c r="G50" i="50"/>
  <c r="I50" i="50" s="1"/>
  <c r="K50" i="50" s="1"/>
  <c r="I49" i="50"/>
  <c r="K49" i="50" s="1"/>
  <c r="G49" i="50"/>
  <c r="G48" i="50"/>
  <c r="I48" i="50" s="1"/>
  <c r="K48" i="50" s="1"/>
  <c r="G47" i="50"/>
  <c r="I47" i="50" s="1"/>
  <c r="K47" i="50" s="1"/>
  <c r="G46" i="50"/>
  <c r="G45" i="50"/>
  <c r="I45" i="50" s="1"/>
  <c r="K45" i="50" s="1"/>
  <c r="I44" i="50"/>
  <c r="K44" i="50" s="1"/>
  <c r="G44" i="50"/>
  <c r="G43" i="50"/>
  <c r="G42" i="50"/>
  <c r="I41" i="50"/>
  <c r="K41" i="50" s="1"/>
  <c r="G41" i="50"/>
  <c r="G40" i="50"/>
  <c r="I40" i="50" s="1"/>
  <c r="K40" i="50" s="1"/>
  <c r="G39" i="50"/>
  <c r="G38" i="50"/>
  <c r="G37" i="50"/>
  <c r="I37" i="50" s="1"/>
  <c r="K37" i="50" s="1"/>
  <c r="G36" i="50"/>
  <c r="I36" i="50" s="1"/>
  <c r="G35" i="50"/>
  <c r="I35" i="50" s="1"/>
  <c r="K35" i="50" s="1"/>
  <c r="G34" i="50"/>
  <c r="G33" i="50"/>
  <c r="I33" i="50" s="1"/>
  <c r="K33" i="50" s="1"/>
  <c r="G32" i="50"/>
  <c r="G31" i="50"/>
  <c r="I31" i="50" s="1"/>
  <c r="K31" i="50" s="1"/>
  <c r="G30" i="50"/>
  <c r="I30" i="50" s="1"/>
  <c r="K30" i="50" s="1"/>
  <c r="L30" i="50" s="1"/>
  <c r="G29" i="50"/>
  <c r="I29" i="50" s="1"/>
  <c r="G28" i="50"/>
  <c r="G27" i="50"/>
  <c r="I27" i="50" s="1"/>
  <c r="K27" i="50" s="1"/>
  <c r="G26" i="50"/>
  <c r="I26" i="50" s="1"/>
  <c r="K26" i="50" s="1"/>
  <c r="L26" i="50" s="1"/>
  <c r="G25" i="50"/>
  <c r="I25" i="50" s="1"/>
  <c r="G24" i="50"/>
  <c r="G23" i="50"/>
  <c r="G22" i="50"/>
  <c r="I22" i="50" s="1"/>
  <c r="K22" i="50" s="1"/>
  <c r="L22" i="50" s="1"/>
  <c r="G21" i="50"/>
  <c r="I21" i="50" s="1"/>
  <c r="G20" i="50"/>
  <c r="G19" i="50"/>
  <c r="I19" i="50" s="1"/>
  <c r="K19" i="50" s="1"/>
  <c r="K18" i="50"/>
  <c r="L18" i="50" s="1"/>
  <c r="G18" i="50"/>
  <c r="I18" i="50" s="1"/>
  <c r="G17" i="50"/>
  <c r="I17" i="50" s="1"/>
  <c r="G16" i="50"/>
  <c r="G15" i="50"/>
  <c r="I15" i="50" s="1"/>
  <c r="K15" i="50" s="1"/>
  <c r="G14" i="50"/>
  <c r="I14" i="50" s="1"/>
  <c r="K14" i="50" s="1"/>
  <c r="L14" i="50" s="1"/>
  <c r="G13" i="50"/>
  <c r="I13" i="50" s="1"/>
  <c r="G12" i="50"/>
  <c r="G11" i="50"/>
  <c r="I11" i="50" s="1"/>
  <c r="K11" i="50" s="1"/>
  <c r="G10" i="50"/>
  <c r="I10" i="50" s="1"/>
  <c r="K10" i="50" s="1"/>
  <c r="L10" i="50" s="1"/>
  <c r="G9" i="50"/>
  <c r="I9" i="50" s="1"/>
  <c r="G8" i="50"/>
  <c r="G7" i="50"/>
  <c r="G6" i="50"/>
  <c r="I6" i="50" s="1"/>
  <c r="K6" i="50" s="1"/>
  <c r="L6" i="50" s="1"/>
  <c r="G5" i="50"/>
  <c r="M304" i="27"/>
  <c r="M301" i="27"/>
  <c r="H47" i="10" s="1"/>
  <c r="E301" i="27"/>
  <c r="G300" i="27"/>
  <c r="I300" i="27" s="1"/>
  <c r="K300" i="27" s="1"/>
  <c r="G299" i="27"/>
  <c r="I299" i="27" s="1"/>
  <c r="K299" i="27" s="1"/>
  <c r="L299" i="27" s="1"/>
  <c r="G298" i="27"/>
  <c r="I298" i="27" s="1"/>
  <c r="G297" i="27"/>
  <c r="I297" i="27" s="1"/>
  <c r="K297" i="27" s="1"/>
  <c r="G296" i="27"/>
  <c r="I295" i="27"/>
  <c r="K295" i="27" s="1"/>
  <c r="L295" i="27" s="1"/>
  <c r="G295" i="27"/>
  <c r="G294" i="27"/>
  <c r="I294" i="27" s="1"/>
  <c r="G293" i="27"/>
  <c r="I293" i="27" s="1"/>
  <c r="K293" i="27" s="1"/>
  <c r="I292" i="27"/>
  <c r="K292" i="27" s="1"/>
  <c r="G292" i="27"/>
  <c r="G291" i="27"/>
  <c r="I291" i="27" s="1"/>
  <c r="K291" i="27" s="1"/>
  <c r="L291" i="27" s="1"/>
  <c r="G290" i="27"/>
  <c r="I290" i="27" s="1"/>
  <c r="G289" i="27"/>
  <c r="I289" i="27" s="1"/>
  <c r="K289" i="27" s="1"/>
  <c r="G288" i="27"/>
  <c r="G287" i="27"/>
  <c r="I287" i="27" s="1"/>
  <c r="K287" i="27" s="1"/>
  <c r="L287" i="27" s="1"/>
  <c r="G286" i="27"/>
  <c r="I286" i="27" s="1"/>
  <c r="G285" i="27"/>
  <c r="I285" i="27" s="1"/>
  <c r="K285" i="27" s="1"/>
  <c r="G284" i="27"/>
  <c r="I284" i="27" s="1"/>
  <c r="K284" i="27" s="1"/>
  <c r="G283" i="27"/>
  <c r="I283" i="27" s="1"/>
  <c r="K283" i="27" s="1"/>
  <c r="L283" i="27" s="1"/>
  <c r="G282" i="27"/>
  <c r="I282" i="27" s="1"/>
  <c r="G281" i="27"/>
  <c r="I281" i="27" s="1"/>
  <c r="K281" i="27" s="1"/>
  <c r="G280" i="27"/>
  <c r="G279" i="27"/>
  <c r="I279" i="27" s="1"/>
  <c r="K279" i="27" s="1"/>
  <c r="L279" i="27" s="1"/>
  <c r="G278" i="27"/>
  <c r="I278" i="27" s="1"/>
  <c r="G277" i="27"/>
  <c r="I277" i="27" s="1"/>
  <c r="K277" i="27" s="1"/>
  <c r="G276" i="27"/>
  <c r="I276" i="27" s="1"/>
  <c r="K276" i="27" s="1"/>
  <c r="G275" i="27"/>
  <c r="I275" i="27" s="1"/>
  <c r="K275" i="27" s="1"/>
  <c r="L275" i="27" s="1"/>
  <c r="G274" i="27"/>
  <c r="I274" i="27" s="1"/>
  <c r="K274" i="27" s="1"/>
  <c r="G273" i="27"/>
  <c r="G272" i="27"/>
  <c r="I271" i="27"/>
  <c r="K271" i="27" s="1"/>
  <c r="L271" i="27" s="1"/>
  <c r="G271" i="27"/>
  <c r="G270" i="27"/>
  <c r="I270" i="27" s="1"/>
  <c r="G269" i="27"/>
  <c r="I268" i="27"/>
  <c r="K268" i="27" s="1"/>
  <c r="G268" i="27"/>
  <c r="G267" i="27"/>
  <c r="I267" i="27" s="1"/>
  <c r="K267" i="27" s="1"/>
  <c r="L267" i="27" s="1"/>
  <c r="G266" i="27"/>
  <c r="I266" i="27" s="1"/>
  <c r="K266" i="27" s="1"/>
  <c r="G265" i="27"/>
  <c r="G264" i="27"/>
  <c r="I264" i="27" s="1"/>
  <c r="K264" i="27" s="1"/>
  <c r="G263" i="27"/>
  <c r="I263" i="27" s="1"/>
  <c r="K263" i="27" s="1"/>
  <c r="L263" i="27" s="1"/>
  <c r="G262" i="27"/>
  <c r="I262" i="27" s="1"/>
  <c r="K262" i="27" s="1"/>
  <c r="G261" i="27"/>
  <c r="G260" i="27"/>
  <c r="I260" i="27" s="1"/>
  <c r="K260" i="27" s="1"/>
  <c r="G259" i="27"/>
  <c r="I259" i="27" s="1"/>
  <c r="K259" i="27" s="1"/>
  <c r="L259" i="27" s="1"/>
  <c r="G258" i="27"/>
  <c r="I258" i="27" s="1"/>
  <c r="K258" i="27" s="1"/>
  <c r="G257" i="27"/>
  <c r="G256" i="27"/>
  <c r="I256" i="27" s="1"/>
  <c r="K256" i="27" s="1"/>
  <c r="G255" i="27"/>
  <c r="I255" i="27" s="1"/>
  <c r="K255" i="27" s="1"/>
  <c r="L255" i="27" s="1"/>
  <c r="G254" i="27"/>
  <c r="I254" i="27" s="1"/>
  <c r="G253" i="27"/>
  <c r="G252" i="27"/>
  <c r="G251" i="27"/>
  <c r="I251" i="27" s="1"/>
  <c r="K251" i="27" s="1"/>
  <c r="L251" i="27" s="1"/>
  <c r="G250" i="27"/>
  <c r="I250" i="27" s="1"/>
  <c r="K250" i="27" s="1"/>
  <c r="G249" i="27"/>
  <c r="G248" i="27"/>
  <c r="I248" i="27" s="1"/>
  <c r="K248" i="27" s="1"/>
  <c r="G247" i="27"/>
  <c r="I247" i="27" s="1"/>
  <c r="K247" i="27" s="1"/>
  <c r="L247" i="27" s="1"/>
  <c r="G246" i="27"/>
  <c r="G245" i="27"/>
  <c r="G244" i="27"/>
  <c r="I244" i="27" s="1"/>
  <c r="K244" i="27" s="1"/>
  <c r="G243" i="27"/>
  <c r="I243" i="27" s="1"/>
  <c r="K243" i="27" s="1"/>
  <c r="L243" i="27" s="1"/>
  <c r="G242" i="27"/>
  <c r="I242" i="27" s="1"/>
  <c r="K242" i="27" s="1"/>
  <c r="G241" i="27"/>
  <c r="G240" i="27"/>
  <c r="G239" i="27"/>
  <c r="I239" i="27" s="1"/>
  <c r="K239" i="27" s="1"/>
  <c r="L239" i="27" s="1"/>
  <c r="G238" i="27"/>
  <c r="G237" i="27"/>
  <c r="G236" i="27"/>
  <c r="I236" i="27" s="1"/>
  <c r="K236" i="27" s="1"/>
  <c r="G235" i="27"/>
  <c r="I235" i="27" s="1"/>
  <c r="K235" i="27" s="1"/>
  <c r="L235" i="27" s="1"/>
  <c r="G234" i="27"/>
  <c r="I234" i="27" s="1"/>
  <c r="K234" i="27" s="1"/>
  <c r="G233" i="27"/>
  <c r="G232" i="27"/>
  <c r="I232" i="27" s="1"/>
  <c r="K232" i="27" s="1"/>
  <c r="K231" i="27"/>
  <c r="G231" i="27"/>
  <c r="I231" i="27" s="1"/>
  <c r="G230" i="27"/>
  <c r="I230" i="27" s="1"/>
  <c r="K230" i="27" s="1"/>
  <c r="G229" i="27"/>
  <c r="G228" i="27"/>
  <c r="G227" i="27"/>
  <c r="I227" i="27" s="1"/>
  <c r="K227" i="27" s="1"/>
  <c r="L227" i="27" s="1"/>
  <c r="G226" i="27"/>
  <c r="G225" i="27"/>
  <c r="G224" i="27"/>
  <c r="G223" i="27"/>
  <c r="I223" i="27" s="1"/>
  <c r="K223" i="27" s="1"/>
  <c r="L223" i="27" s="1"/>
  <c r="G222" i="27"/>
  <c r="G221" i="27"/>
  <c r="G220" i="27"/>
  <c r="G219" i="27"/>
  <c r="I219" i="27" s="1"/>
  <c r="G218" i="27"/>
  <c r="G217" i="27"/>
  <c r="I217" i="27" s="1"/>
  <c r="K217" i="27" s="1"/>
  <c r="G216" i="27"/>
  <c r="I216" i="27" s="1"/>
  <c r="K216" i="27" s="1"/>
  <c r="K215" i="27"/>
  <c r="L215" i="27" s="1"/>
  <c r="G215" i="27"/>
  <c r="I215" i="27" s="1"/>
  <c r="G214" i="27"/>
  <c r="I214" i="27" s="1"/>
  <c r="K214" i="27" s="1"/>
  <c r="G213" i="27"/>
  <c r="I213" i="27" s="1"/>
  <c r="K213" i="27" s="1"/>
  <c r="G212" i="27"/>
  <c r="I212" i="27" s="1"/>
  <c r="K212" i="27" s="1"/>
  <c r="G211" i="27"/>
  <c r="I211" i="27" s="1"/>
  <c r="K211" i="27" s="1"/>
  <c r="L211" i="27" s="1"/>
  <c r="G210" i="27"/>
  <c r="I210" i="27" s="1"/>
  <c r="K210" i="27" s="1"/>
  <c r="G209" i="27"/>
  <c r="I209" i="27" s="1"/>
  <c r="K209" i="27" s="1"/>
  <c r="I208" i="27"/>
  <c r="K208" i="27" s="1"/>
  <c r="G208" i="27"/>
  <c r="G207" i="27"/>
  <c r="I207" i="27" s="1"/>
  <c r="K207" i="27" s="1"/>
  <c r="L207" i="27" s="1"/>
  <c r="G206" i="27"/>
  <c r="I206" i="27" s="1"/>
  <c r="K206" i="27" s="1"/>
  <c r="G205" i="27"/>
  <c r="I205" i="27" s="1"/>
  <c r="K205" i="27" s="1"/>
  <c r="G204" i="27"/>
  <c r="I204" i="27" s="1"/>
  <c r="K204" i="27" s="1"/>
  <c r="G203" i="27"/>
  <c r="I203" i="27" s="1"/>
  <c r="K203" i="27" s="1"/>
  <c r="L203" i="27" s="1"/>
  <c r="G202" i="27"/>
  <c r="I202" i="27" s="1"/>
  <c r="K202" i="27" s="1"/>
  <c r="G201" i="27"/>
  <c r="I201" i="27" s="1"/>
  <c r="K201" i="27" s="1"/>
  <c r="G200" i="27"/>
  <c r="I200" i="27" s="1"/>
  <c r="K200" i="27" s="1"/>
  <c r="G199" i="27"/>
  <c r="I199" i="27" s="1"/>
  <c r="K199" i="27" s="1"/>
  <c r="L199" i="27" s="1"/>
  <c r="G198" i="27"/>
  <c r="I198" i="27" s="1"/>
  <c r="K198" i="27" s="1"/>
  <c r="G197" i="27"/>
  <c r="I197" i="27" s="1"/>
  <c r="K197" i="27" s="1"/>
  <c r="G196" i="27"/>
  <c r="I196" i="27" s="1"/>
  <c r="K196" i="27" s="1"/>
  <c r="G195" i="27"/>
  <c r="I195" i="27" s="1"/>
  <c r="K195" i="27" s="1"/>
  <c r="L195" i="27" s="1"/>
  <c r="G194" i="27"/>
  <c r="I194" i="27" s="1"/>
  <c r="K194" i="27" s="1"/>
  <c r="G193" i="27"/>
  <c r="I193" i="27" s="1"/>
  <c r="K193" i="27" s="1"/>
  <c r="I192" i="27"/>
  <c r="K192" i="27" s="1"/>
  <c r="G192" i="27"/>
  <c r="G191" i="27"/>
  <c r="I191" i="27" s="1"/>
  <c r="K191" i="27" s="1"/>
  <c r="L191" i="27" s="1"/>
  <c r="G190" i="27"/>
  <c r="I190" i="27" s="1"/>
  <c r="K190" i="27" s="1"/>
  <c r="G189" i="27"/>
  <c r="I189" i="27" s="1"/>
  <c r="K189" i="27" s="1"/>
  <c r="G188" i="27"/>
  <c r="I188" i="27" s="1"/>
  <c r="K188" i="27" s="1"/>
  <c r="G187" i="27"/>
  <c r="I187" i="27" s="1"/>
  <c r="K187" i="27" s="1"/>
  <c r="L187" i="27" s="1"/>
  <c r="G186" i="27"/>
  <c r="I186" i="27" s="1"/>
  <c r="K186" i="27" s="1"/>
  <c r="G185" i="27"/>
  <c r="I185" i="27" s="1"/>
  <c r="K185" i="27" s="1"/>
  <c r="G184" i="27"/>
  <c r="I184" i="27" s="1"/>
  <c r="K184" i="27" s="1"/>
  <c r="K183" i="27"/>
  <c r="L183" i="27" s="1"/>
  <c r="G183" i="27"/>
  <c r="I183" i="27" s="1"/>
  <c r="G182" i="27"/>
  <c r="I182" i="27" s="1"/>
  <c r="K182" i="27" s="1"/>
  <c r="G181" i="27"/>
  <c r="I181" i="27" s="1"/>
  <c r="K181" i="27" s="1"/>
  <c r="G180" i="27"/>
  <c r="I180" i="27" s="1"/>
  <c r="K180" i="27" s="1"/>
  <c r="G179" i="27"/>
  <c r="I179" i="27" s="1"/>
  <c r="K179" i="27" s="1"/>
  <c r="L179" i="27" s="1"/>
  <c r="G178" i="27"/>
  <c r="I178" i="27" s="1"/>
  <c r="K178" i="27" s="1"/>
  <c r="G177" i="27"/>
  <c r="I177" i="27" s="1"/>
  <c r="K177" i="27" s="1"/>
  <c r="G176" i="27"/>
  <c r="I176" i="27" s="1"/>
  <c r="K176" i="27" s="1"/>
  <c r="G175" i="27"/>
  <c r="I175" i="27" s="1"/>
  <c r="K175" i="27" s="1"/>
  <c r="L175" i="27" s="1"/>
  <c r="G174" i="27"/>
  <c r="G173" i="27"/>
  <c r="I173" i="27" s="1"/>
  <c r="K173" i="27" s="1"/>
  <c r="G172" i="27"/>
  <c r="I172" i="27" s="1"/>
  <c r="K172" i="27" s="1"/>
  <c r="K171" i="27"/>
  <c r="L171" i="27" s="1"/>
  <c r="G171" i="27"/>
  <c r="I171" i="27" s="1"/>
  <c r="G170" i="27"/>
  <c r="G169" i="27"/>
  <c r="I169" i="27" s="1"/>
  <c r="K169" i="27" s="1"/>
  <c r="G168" i="27"/>
  <c r="G167" i="27"/>
  <c r="I167" i="27" s="1"/>
  <c r="K167" i="27" s="1"/>
  <c r="G166" i="27"/>
  <c r="G165" i="27"/>
  <c r="I165" i="27" s="1"/>
  <c r="K165" i="27" s="1"/>
  <c r="G164" i="27"/>
  <c r="I164" i="27" s="1"/>
  <c r="G163" i="27"/>
  <c r="I163" i="27" s="1"/>
  <c r="K163" i="27" s="1"/>
  <c r="G162" i="27"/>
  <c r="G161" i="27"/>
  <c r="I161" i="27" s="1"/>
  <c r="K161" i="27" s="1"/>
  <c r="G160" i="27"/>
  <c r="I160" i="27" s="1"/>
  <c r="K160" i="27" s="1"/>
  <c r="L160" i="27" s="1"/>
  <c r="G159" i="27"/>
  <c r="I159" i="27" s="1"/>
  <c r="K159" i="27" s="1"/>
  <c r="G158" i="27"/>
  <c r="G157" i="27"/>
  <c r="I157" i="27" s="1"/>
  <c r="K157" i="27" s="1"/>
  <c r="G156" i="27"/>
  <c r="G155" i="27"/>
  <c r="I155" i="27" s="1"/>
  <c r="G154" i="27"/>
  <c r="I154" i="27" s="1"/>
  <c r="G153" i="27"/>
  <c r="I153" i="27" s="1"/>
  <c r="K153" i="27" s="1"/>
  <c r="G152" i="27"/>
  <c r="I151" i="27"/>
  <c r="G151" i="27"/>
  <c r="G150" i="27"/>
  <c r="I150" i="27" s="1"/>
  <c r="G149" i="27"/>
  <c r="I149" i="27" s="1"/>
  <c r="K149" i="27" s="1"/>
  <c r="G148" i="27"/>
  <c r="G147" i="27"/>
  <c r="I147" i="27" s="1"/>
  <c r="G146" i="27"/>
  <c r="I146" i="27" s="1"/>
  <c r="G145" i="27"/>
  <c r="I145" i="27" s="1"/>
  <c r="K145" i="27" s="1"/>
  <c r="G144" i="27"/>
  <c r="I143" i="27"/>
  <c r="G143" i="27"/>
  <c r="G142" i="27"/>
  <c r="I142" i="27" s="1"/>
  <c r="G141" i="27"/>
  <c r="I141" i="27" s="1"/>
  <c r="K141" i="27" s="1"/>
  <c r="G140" i="27"/>
  <c r="G139" i="27"/>
  <c r="I139" i="27" s="1"/>
  <c r="G138" i="27"/>
  <c r="I138" i="27" s="1"/>
  <c r="G137" i="27"/>
  <c r="I137" i="27" s="1"/>
  <c r="K137" i="27" s="1"/>
  <c r="G136" i="27"/>
  <c r="G135" i="27"/>
  <c r="I135" i="27" s="1"/>
  <c r="G134" i="27"/>
  <c r="I134" i="27" s="1"/>
  <c r="G133" i="27"/>
  <c r="I133" i="27" s="1"/>
  <c r="K133" i="27" s="1"/>
  <c r="G132" i="27"/>
  <c r="G131" i="27"/>
  <c r="I131" i="27" s="1"/>
  <c r="G130" i="27"/>
  <c r="I130" i="27" s="1"/>
  <c r="G129" i="27"/>
  <c r="I129" i="27" s="1"/>
  <c r="K129" i="27" s="1"/>
  <c r="G128" i="27"/>
  <c r="G127" i="27"/>
  <c r="I127" i="27" s="1"/>
  <c r="G126" i="27"/>
  <c r="I126" i="27" s="1"/>
  <c r="L125" i="27"/>
  <c r="G125" i="27"/>
  <c r="I125" i="27" s="1"/>
  <c r="K125" i="27" s="1"/>
  <c r="G124" i="27"/>
  <c r="G123" i="27"/>
  <c r="I123" i="27" s="1"/>
  <c r="G122" i="27"/>
  <c r="I122" i="27" s="1"/>
  <c r="G121" i="27"/>
  <c r="I121" i="27" s="1"/>
  <c r="K121" i="27" s="1"/>
  <c r="G120" i="27"/>
  <c r="I119" i="27"/>
  <c r="G119" i="27"/>
  <c r="G118" i="27"/>
  <c r="I118" i="27" s="1"/>
  <c r="K118" i="27" s="1"/>
  <c r="L118" i="27" s="1"/>
  <c r="G117" i="27"/>
  <c r="I117" i="27" s="1"/>
  <c r="K117" i="27" s="1"/>
  <c r="G116" i="27"/>
  <c r="G115" i="27"/>
  <c r="I115" i="27" s="1"/>
  <c r="K115" i="27" s="1"/>
  <c r="G114" i="27"/>
  <c r="I114" i="27" s="1"/>
  <c r="K114" i="27" s="1"/>
  <c r="L114" i="27" s="1"/>
  <c r="G113" i="27"/>
  <c r="I113" i="27" s="1"/>
  <c r="K113" i="27" s="1"/>
  <c r="G112" i="27"/>
  <c r="I111" i="27"/>
  <c r="K111" i="27" s="1"/>
  <c r="G111" i="27"/>
  <c r="G110" i="27"/>
  <c r="I110" i="27" s="1"/>
  <c r="K110" i="27" s="1"/>
  <c r="L110" i="27" s="1"/>
  <c r="G109" i="27"/>
  <c r="I109" i="27" s="1"/>
  <c r="K109" i="27" s="1"/>
  <c r="G108" i="27"/>
  <c r="G107" i="27"/>
  <c r="I107" i="27" s="1"/>
  <c r="K107" i="27" s="1"/>
  <c r="K106" i="27"/>
  <c r="L106" i="27" s="1"/>
  <c r="G106" i="27"/>
  <c r="I106" i="27" s="1"/>
  <c r="G105" i="27"/>
  <c r="I105" i="27" s="1"/>
  <c r="K105" i="27" s="1"/>
  <c r="G104" i="27"/>
  <c r="G103" i="27"/>
  <c r="I103" i="27" s="1"/>
  <c r="K103" i="27" s="1"/>
  <c r="G102" i="27"/>
  <c r="I102" i="27" s="1"/>
  <c r="K102" i="27" s="1"/>
  <c r="L102" i="27" s="1"/>
  <c r="G101" i="27"/>
  <c r="I101" i="27" s="1"/>
  <c r="K101" i="27" s="1"/>
  <c r="G100" i="27"/>
  <c r="I99" i="27"/>
  <c r="K99" i="27" s="1"/>
  <c r="G99" i="27"/>
  <c r="G98" i="27"/>
  <c r="I98" i="27" s="1"/>
  <c r="K98" i="27" s="1"/>
  <c r="L98" i="27" s="1"/>
  <c r="G97" i="27"/>
  <c r="I97" i="27" s="1"/>
  <c r="K97" i="27" s="1"/>
  <c r="G96" i="27"/>
  <c r="G95" i="27"/>
  <c r="I95" i="27" s="1"/>
  <c r="K95" i="27" s="1"/>
  <c r="G94" i="27"/>
  <c r="I94" i="27" s="1"/>
  <c r="K94" i="27" s="1"/>
  <c r="L94" i="27" s="1"/>
  <c r="G93" i="27"/>
  <c r="I93" i="27" s="1"/>
  <c r="K93" i="27" s="1"/>
  <c r="G92" i="27"/>
  <c r="G91" i="27"/>
  <c r="I91" i="27" s="1"/>
  <c r="K91" i="27" s="1"/>
  <c r="G90" i="27"/>
  <c r="I90" i="27" s="1"/>
  <c r="K90" i="27" s="1"/>
  <c r="L90" i="27" s="1"/>
  <c r="G89" i="27"/>
  <c r="I89" i="27" s="1"/>
  <c r="K89" i="27" s="1"/>
  <c r="G88" i="27"/>
  <c r="I87" i="27"/>
  <c r="K87" i="27" s="1"/>
  <c r="G87" i="27"/>
  <c r="G86" i="27"/>
  <c r="I86" i="27" s="1"/>
  <c r="K86" i="27" s="1"/>
  <c r="L86" i="27" s="1"/>
  <c r="G85" i="27"/>
  <c r="I85" i="27" s="1"/>
  <c r="K85" i="27" s="1"/>
  <c r="G84" i="27"/>
  <c r="G83" i="27"/>
  <c r="I83" i="27" s="1"/>
  <c r="K83" i="27" s="1"/>
  <c r="G82" i="27"/>
  <c r="I82" i="27" s="1"/>
  <c r="K82" i="27" s="1"/>
  <c r="L82" i="27" s="1"/>
  <c r="G81" i="27"/>
  <c r="I81" i="27" s="1"/>
  <c r="K81" i="27" s="1"/>
  <c r="G80" i="27"/>
  <c r="I79" i="27"/>
  <c r="K79" i="27" s="1"/>
  <c r="G79" i="27"/>
  <c r="G78" i="27"/>
  <c r="I78" i="27" s="1"/>
  <c r="K78" i="27" s="1"/>
  <c r="L78" i="27" s="1"/>
  <c r="G77" i="27"/>
  <c r="I77" i="27" s="1"/>
  <c r="K77" i="27" s="1"/>
  <c r="G76" i="27"/>
  <c r="G75" i="27"/>
  <c r="I75" i="27" s="1"/>
  <c r="K75" i="27" s="1"/>
  <c r="G74" i="27"/>
  <c r="I74" i="27" s="1"/>
  <c r="K74" i="27" s="1"/>
  <c r="L74" i="27" s="1"/>
  <c r="G73" i="27"/>
  <c r="I73" i="27" s="1"/>
  <c r="K73" i="27" s="1"/>
  <c r="G72" i="27"/>
  <c r="G71" i="27"/>
  <c r="I71" i="27" s="1"/>
  <c r="K71" i="27" s="1"/>
  <c r="K70" i="27"/>
  <c r="L70" i="27" s="1"/>
  <c r="G70" i="27"/>
  <c r="I70" i="27" s="1"/>
  <c r="G69" i="27"/>
  <c r="I69" i="27" s="1"/>
  <c r="K69" i="27" s="1"/>
  <c r="G68" i="27"/>
  <c r="G67" i="27"/>
  <c r="I67" i="27" s="1"/>
  <c r="K67" i="27" s="1"/>
  <c r="G66" i="27"/>
  <c r="I66" i="27" s="1"/>
  <c r="K66" i="27" s="1"/>
  <c r="L66" i="27" s="1"/>
  <c r="G65" i="27"/>
  <c r="I65" i="27" s="1"/>
  <c r="K65" i="27" s="1"/>
  <c r="G64" i="27"/>
  <c r="G63" i="27"/>
  <c r="I63" i="27" s="1"/>
  <c r="K63" i="27" s="1"/>
  <c r="G62" i="27"/>
  <c r="I62" i="27" s="1"/>
  <c r="K62" i="27" s="1"/>
  <c r="L62" i="27" s="1"/>
  <c r="G61" i="27"/>
  <c r="I61" i="27" s="1"/>
  <c r="K61" i="27" s="1"/>
  <c r="G60" i="27"/>
  <c r="G59" i="27"/>
  <c r="I59" i="27" s="1"/>
  <c r="K59" i="27" s="1"/>
  <c r="G58" i="27"/>
  <c r="I58" i="27" s="1"/>
  <c r="K58" i="27" s="1"/>
  <c r="L58" i="27" s="1"/>
  <c r="G57" i="27"/>
  <c r="I57" i="27" s="1"/>
  <c r="K57" i="27" s="1"/>
  <c r="G56" i="27"/>
  <c r="G55" i="27"/>
  <c r="I55" i="27" s="1"/>
  <c r="K55" i="27" s="1"/>
  <c r="K54" i="27"/>
  <c r="L54" i="27" s="1"/>
  <c r="G54" i="27"/>
  <c r="I54" i="27" s="1"/>
  <c r="G53" i="27"/>
  <c r="I53" i="27" s="1"/>
  <c r="K53" i="27" s="1"/>
  <c r="G52" i="27"/>
  <c r="G51" i="27"/>
  <c r="I51" i="27" s="1"/>
  <c r="K51" i="27" s="1"/>
  <c r="G50" i="27"/>
  <c r="I50" i="27" s="1"/>
  <c r="K50" i="27" s="1"/>
  <c r="L50" i="27" s="1"/>
  <c r="G49" i="27"/>
  <c r="I49" i="27" s="1"/>
  <c r="K49" i="27" s="1"/>
  <c r="G48" i="27"/>
  <c r="G47" i="27"/>
  <c r="I47" i="27" s="1"/>
  <c r="K47" i="27" s="1"/>
  <c r="G46" i="27"/>
  <c r="I46" i="27" s="1"/>
  <c r="K46" i="27" s="1"/>
  <c r="L46" i="27" s="1"/>
  <c r="G45" i="27"/>
  <c r="I45" i="27" s="1"/>
  <c r="K45" i="27" s="1"/>
  <c r="G44" i="27"/>
  <c r="I43" i="27"/>
  <c r="K43" i="27" s="1"/>
  <c r="G43" i="27"/>
  <c r="G42" i="27"/>
  <c r="G41" i="27"/>
  <c r="G40" i="27"/>
  <c r="I40" i="27" s="1"/>
  <c r="G39" i="27"/>
  <c r="I39" i="27" s="1"/>
  <c r="G38" i="27"/>
  <c r="G37" i="27"/>
  <c r="G36" i="27"/>
  <c r="I36" i="27" s="1"/>
  <c r="K36" i="27" s="1"/>
  <c r="G35" i="27"/>
  <c r="I35" i="27" s="1"/>
  <c r="G34" i="27"/>
  <c r="G33" i="27"/>
  <c r="I33" i="27" s="1"/>
  <c r="K33" i="27" s="1"/>
  <c r="G32" i="27"/>
  <c r="I32" i="27" s="1"/>
  <c r="G31" i="27"/>
  <c r="I31" i="27" s="1"/>
  <c r="G30" i="27"/>
  <c r="G29" i="27"/>
  <c r="I29" i="27" s="1"/>
  <c r="K29" i="27" s="1"/>
  <c r="G28" i="27"/>
  <c r="I28" i="27" s="1"/>
  <c r="G27" i="27"/>
  <c r="I27" i="27" s="1"/>
  <c r="G26" i="27"/>
  <c r="G25" i="27"/>
  <c r="G24" i="27"/>
  <c r="I24" i="27" s="1"/>
  <c r="G23" i="27"/>
  <c r="I23" i="27" s="1"/>
  <c r="G22" i="27"/>
  <c r="G21" i="27"/>
  <c r="G20" i="27"/>
  <c r="I20" i="27" s="1"/>
  <c r="K20" i="27" s="1"/>
  <c r="G19" i="27"/>
  <c r="I19" i="27" s="1"/>
  <c r="G18" i="27"/>
  <c r="G17" i="27"/>
  <c r="I17" i="27" s="1"/>
  <c r="K17" i="27" s="1"/>
  <c r="G16" i="27"/>
  <c r="I16" i="27" s="1"/>
  <c r="G15" i="27"/>
  <c r="I15" i="27" s="1"/>
  <c r="G14" i="27"/>
  <c r="G13" i="27"/>
  <c r="I13" i="27" s="1"/>
  <c r="K13" i="27" s="1"/>
  <c r="G12" i="27"/>
  <c r="I12" i="27" s="1"/>
  <c r="G11" i="27"/>
  <c r="I11" i="27" s="1"/>
  <c r="G10" i="27"/>
  <c r="G9" i="27"/>
  <c r="G8" i="27"/>
  <c r="I8" i="27" s="1"/>
  <c r="G7" i="27"/>
  <c r="I7" i="27" s="1"/>
  <c r="G6" i="27"/>
  <c r="G5" i="27"/>
  <c r="I5" i="27" s="1"/>
  <c r="M304" i="59"/>
  <c r="M301" i="59"/>
  <c r="H41" i="10" s="1"/>
  <c r="E301" i="59"/>
  <c r="G300" i="59"/>
  <c r="I300" i="59" s="1"/>
  <c r="K300" i="59" s="1"/>
  <c r="G299" i="59"/>
  <c r="G298" i="59"/>
  <c r="I298" i="59" s="1"/>
  <c r="G297" i="59"/>
  <c r="I297" i="59" s="1"/>
  <c r="K297" i="59" s="1"/>
  <c r="G296" i="59"/>
  <c r="I296" i="59" s="1"/>
  <c r="K296" i="59" s="1"/>
  <c r="L296" i="59" s="1"/>
  <c r="G295" i="59"/>
  <c r="G294" i="59"/>
  <c r="I294" i="59" s="1"/>
  <c r="K293" i="59"/>
  <c r="G293" i="59"/>
  <c r="I293" i="59" s="1"/>
  <c r="G292" i="59"/>
  <c r="I292" i="59" s="1"/>
  <c r="K292" i="59" s="1"/>
  <c r="L292" i="59" s="1"/>
  <c r="G291" i="59"/>
  <c r="I290" i="59"/>
  <c r="G290" i="59"/>
  <c r="G289" i="59"/>
  <c r="I289" i="59" s="1"/>
  <c r="K289" i="59" s="1"/>
  <c r="L288" i="59"/>
  <c r="I288" i="59"/>
  <c r="K288" i="59" s="1"/>
  <c r="G288" i="59"/>
  <c r="G287" i="59"/>
  <c r="I286" i="59"/>
  <c r="G286" i="59"/>
  <c r="G285" i="59"/>
  <c r="I285" i="59" s="1"/>
  <c r="K285" i="59" s="1"/>
  <c r="I284" i="59"/>
  <c r="K284" i="59" s="1"/>
  <c r="G284" i="59"/>
  <c r="G283" i="59"/>
  <c r="G282" i="59"/>
  <c r="I282" i="59" s="1"/>
  <c r="G281" i="59"/>
  <c r="I281" i="59" s="1"/>
  <c r="K281" i="59" s="1"/>
  <c r="G280" i="59"/>
  <c r="I280" i="59" s="1"/>
  <c r="K280" i="59" s="1"/>
  <c r="L280" i="59" s="1"/>
  <c r="G279" i="59"/>
  <c r="G278" i="59"/>
  <c r="I278" i="59" s="1"/>
  <c r="G277" i="59"/>
  <c r="I277" i="59" s="1"/>
  <c r="K277" i="59" s="1"/>
  <c r="G276" i="59"/>
  <c r="I276" i="59" s="1"/>
  <c r="K276" i="59" s="1"/>
  <c r="G275" i="59"/>
  <c r="G274" i="59"/>
  <c r="I274" i="59" s="1"/>
  <c r="G273" i="59"/>
  <c r="I273" i="59" s="1"/>
  <c r="K273" i="59" s="1"/>
  <c r="G272" i="59"/>
  <c r="I272" i="59" s="1"/>
  <c r="K272" i="59" s="1"/>
  <c r="L272" i="59" s="1"/>
  <c r="G271" i="59"/>
  <c r="G270" i="59"/>
  <c r="I270" i="59" s="1"/>
  <c r="G269" i="59"/>
  <c r="I269" i="59" s="1"/>
  <c r="K269" i="59" s="1"/>
  <c r="G268" i="59"/>
  <c r="I268" i="59" s="1"/>
  <c r="G267" i="59"/>
  <c r="G266" i="59"/>
  <c r="I266" i="59" s="1"/>
  <c r="G265" i="59"/>
  <c r="I265" i="59" s="1"/>
  <c r="K265" i="59" s="1"/>
  <c r="G264" i="59"/>
  <c r="I264" i="59" s="1"/>
  <c r="K264" i="59" s="1"/>
  <c r="L264" i="59" s="1"/>
  <c r="G263" i="59"/>
  <c r="G262" i="59"/>
  <c r="I262" i="59" s="1"/>
  <c r="G261" i="59"/>
  <c r="I261" i="59" s="1"/>
  <c r="K261" i="59" s="1"/>
  <c r="G260" i="59"/>
  <c r="I260" i="59" s="1"/>
  <c r="K260" i="59" s="1"/>
  <c r="G259" i="59"/>
  <c r="G258" i="59"/>
  <c r="I258" i="59" s="1"/>
  <c r="G257" i="59"/>
  <c r="I257" i="59" s="1"/>
  <c r="K257" i="59" s="1"/>
  <c r="G256" i="59"/>
  <c r="G255" i="59"/>
  <c r="G254" i="59"/>
  <c r="I254" i="59" s="1"/>
  <c r="G253" i="59"/>
  <c r="I253" i="59" s="1"/>
  <c r="K253" i="59" s="1"/>
  <c r="G252" i="59"/>
  <c r="I252" i="59" s="1"/>
  <c r="G251" i="59"/>
  <c r="I250" i="59"/>
  <c r="G250" i="59"/>
  <c r="G249" i="59"/>
  <c r="I249" i="59" s="1"/>
  <c r="K249" i="59" s="1"/>
  <c r="G248" i="59"/>
  <c r="I248" i="59" s="1"/>
  <c r="K248" i="59" s="1"/>
  <c r="L248" i="59" s="1"/>
  <c r="G247" i="59"/>
  <c r="G246" i="59"/>
  <c r="I246" i="59" s="1"/>
  <c r="K246" i="59" s="1"/>
  <c r="G245" i="59"/>
  <c r="G244" i="59"/>
  <c r="I244" i="59" s="1"/>
  <c r="G243" i="59"/>
  <c r="G242" i="59"/>
  <c r="I242" i="59" s="1"/>
  <c r="K242" i="59" s="1"/>
  <c r="G241" i="59"/>
  <c r="G240" i="59"/>
  <c r="I240" i="59" s="1"/>
  <c r="G239" i="59"/>
  <c r="G238" i="59"/>
  <c r="G237" i="59"/>
  <c r="I236" i="59"/>
  <c r="G236" i="59"/>
  <c r="G235" i="59"/>
  <c r="G234" i="59"/>
  <c r="G233" i="59"/>
  <c r="G232" i="59"/>
  <c r="I232" i="59" s="1"/>
  <c r="G231" i="59"/>
  <c r="G230" i="59"/>
  <c r="I230" i="59" s="1"/>
  <c r="K230" i="59" s="1"/>
  <c r="G229" i="59"/>
  <c r="G228" i="59"/>
  <c r="I228" i="59" s="1"/>
  <c r="G227" i="59"/>
  <c r="I226" i="59"/>
  <c r="K226" i="59" s="1"/>
  <c r="G226" i="59"/>
  <c r="G225" i="59"/>
  <c r="G224" i="59"/>
  <c r="I224" i="59" s="1"/>
  <c r="G223" i="59"/>
  <c r="G222" i="59"/>
  <c r="G221" i="59"/>
  <c r="G220" i="59"/>
  <c r="I220" i="59" s="1"/>
  <c r="G219" i="59"/>
  <c r="G218" i="59"/>
  <c r="I218" i="59" s="1"/>
  <c r="K218" i="59" s="1"/>
  <c r="G217" i="59"/>
  <c r="I217" i="59" s="1"/>
  <c r="K217" i="59" s="1"/>
  <c r="G216" i="59"/>
  <c r="I216" i="59" s="1"/>
  <c r="K216" i="59" s="1"/>
  <c r="G215" i="59"/>
  <c r="I215" i="59" s="1"/>
  <c r="K215" i="59" s="1"/>
  <c r="G214" i="59"/>
  <c r="I214" i="59" s="1"/>
  <c r="K214" i="59" s="1"/>
  <c r="L214" i="59" s="1"/>
  <c r="G213" i="59"/>
  <c r="G212" i="59"/>
  <c r="I212" i="59" s="1"/>
  <c r="K212" i="59" s="1"/>
  <c r="G211" i="59"/>
  <c r="I211" i="59" s="1"/>
  <c r="K211" i="59" s="1"/>
  <c r="G210" i="59"/>
  <c r="I210" i="59" s="1"/>
  <c r="K210" i="59" s="1"/>
  <c r="L210" i="59" s="1"/>
  <c r="G209" i="59"/>
  <c r="I209" i="59" s="1"/>
  <c r="G208" i="59"/>
  <c r="I208" i="59" s="1"/>
  <c r="K208" i="59" s="1"/>
  <c r="G207" i="59"/>
  <c r="I207" i="59" s="1"/>
  <c r="K207" i="59" s="1"/>
  <c r="G206" i="59"/>
  <c r="I206" i="59" s="1"/>
  <c r="K206" i="59" s="1"/>
  <c r="G205" i="59"/>
  <c r="I205" i="59" s="1"/>
  <c r="G204" i="59"/>
  <c r="I204" i="59" s="1"/>
  <c r="K204" i="59" s="1"/>
  <c r="G203" i="59"/>
  <c r="I203" i="59" s="1"/>
  <c r="K203" i="59" s="1"/>
  <c r="G202" i="59"/>
  <c r="I202" i="59" s="1"/>
  <c r="K202" i="59" s="1"/>
  <c r="G201" i="59"/>
  <c r="I201" i="59" s="1"/>
  <c r="K201" i="59" s="1"/>
  <c r="G200" i="59"/>
  <c r="I200" i="59" s="1"/>
  <c r="K200" i="59" s="1"/>
  <c r="G199" i="59"/>
  <c r="I199" i="59" s="1"/>
  <c r="K199" i="59" s="1"/>
  <c r="G198" i="59"/>
  <c r="I198" i="59" s="1"/>
  <c r="K198" i="59" s="1"/>
  <c r="L198" i="59" s="1"/>
  <c r="G197" i="59"/>
  <c r="G196" i="59"/>
  <c r="I196" i="59" s="1"/>
  <c r="K196" i="59" s="1"/>
  <c r="G195" i="59"/>
  <c r="I195" i="59" s="1"/>
  <c r="K195" i="59" s="1"/>
  <c r="G194" i="59"/>
  <c r="I194" i="59" s="1"/>
  <c r="K194" i="59" s="1"/>
  <c r="L194" i="59" s="1"/>
  <c r="G193" i="59"/>
  <c r="I193" i="59" s="1"/>
  <c r="K193" i="59" s="1"/>
  <c r="G192" i="59"/>
  <c r="I192" i="59" s="1"/>
  <c r="K192" i="59" s="1"/>
  <c r="G191" i="59"/>
  <c r="I191" i="59" s="1"/>
  <c r="K191" i="59" s="1"/>
  <c r="G190" i="59"/>
  <c r="I190" i="59" s="1"/>
  <c r="K190" i="59" s="1"/>
  <c r="G189" i="59"/>
  <c r="I189" i="59" s="1"/>
  <c r="G188" i="59"/>
  <c r="I188" i="59" s="1"/>
  <c r="K188" i="59" s="1"/>
  <c r="G187" i="59"/>
  <c r="I187" i="59" s="1"/>
  <c r="K187" i="59" s="1"/>
  <c r="G186" i="59"/>
  <c r="I186" i="59" s="1"/>
  <c r="K186" i="59" s="1"/>
  <c r="G185" i="59"/>
  <c r="I185" i="59" s="1"/>
  <c r="K185" i="59" s="1"/>
  <c r="I184" i="59"/>
  <c r="K184" i="59" s="1"/>
  <c r="G184" i="59"/>
  <c r="G183" i="59"/>
  <c r="I183" i="59" s="1"/>
  <c r="K183" i="59" s="1"/>
  <c r="K182" i="59"/>
  <c r="G182" i="59"/>
  <c r="I182" i="59" s="1"/>
  <c r="L182" i="59" s="1"/>
  <c r="G181" i="59"/>
  <c r="G180" i="59"/>
  <c r="I180" i="59" s="1"/>
  <c r="K180" i="59" s="1"/>
  <c r="G179" i="59"/>
  <c r="I179" i="59" s="1"/>
  <c r="K179" i="59" s="1"/>
  <c r="G178" i="59"/>
  <c r="I178" i="59" s="1"/>
  <c r="K178" i="59" s="1"/>
  <c r="L178" i="59" s="1"/>
  <c r="G177" i="59"/>
  <c r="G176" i="59"/>
  <c r="I176" i="59" s="1"/>
  <c r="K176" i="59" s="1"/>
  <c r="G175" i="59"/>
  <c r="I175" i="59" s="1"/>
  <c r="K175" i="59" s="1"/>
  <c r="G174" i="59"/>
  <c r="I174" i="59" s="1"/>
  <c r="K174" i="59" s="1"/>
  <c r="L174" i="59" s="1"/>
  <c r="G173" i="59"/>
  <c r="G172" i="59"/>
  <c r="I172" i="59" s="1"/>
  <c r="K172" i="59" s="1"/>
  <c r="G171" i="59"/>
  <c r="I171" i="59" s="1"/>
  <c r="K171" i="59" s="1"/>
  <c r="G170" i="59"/>
  <c r="I170" i="59" s="1"/>
  <c r="K170" i="59" s="1"/>
  <c r="L170" i="59" s="1"/>
  <c r="G169" i="59"/>
  <c r="G168" i="59"/>
  <c r="I168" i="59" s="1"/>
  <c r="K168" i="59" s="1"/>
  <c r="I167" i="59"/>
  <c r="K167" i="59" s="1"/>
  <c r="G167" i="59"/>
  <c r="G166" i="59"/>
  <c r="I166" i="59" s="1"/>
  <c r="K166" i="59" s="1"/>
  <c r="L166" i="59" s="1"/>
  <c r="I165" i="59"/>
  <c r="K165" i="59" s="1"/>
  <c r="G165" i="59"/>
  <c r="I164" i="59"/>
  <c r="K164" i="59" s="1"/>
  <c r="G164" i="59"/>
  <c r="G163" i="59"/>
  <c r="I163" i="59" s="1"/>
  <c r="K163" i="59" s="1"/>
  <c r="G162" i="59"/>
  <c r="I162" i="59" s="1"/>
  <c r="K162" i="59" s="1"/>
  <c r="L162" i="59" s="1"/>
  <c r="I161" i="59"/>
  <c r="K161" i="59" s="1"/>
  <c r="G161" i="59"/>
  <c r="G160" i="59"/>
  <c r="G159" i="59"/>
  <c r="I159" i="59" s="1"/>
  <c r="K159" i="59" s="1"/>
  <c r="I158" i="59"/>
  <c r="K158" i="59" s="1"/>
  <c r="G158" i="59"/>
  <c r="G157" i="59"/>
  <c r="I157" i="59" s="1"/>
  <c r="K157" i="59" s="1"/>
  <c r="G156" i="59"/>
  <c r="I156" i="59" s="1"/>
  <c r="G155" i="59"/>
  <c r="G154" i="59"/>
  <c r="I154" i="59" s="1"/>
  <c r="K154" i="59" s="1"/>
  <c r="G153" i="59"/>
  <c r="I153" i="59" s="1"/>
  <c r="K153" i="59" s="1"/>
  <c r="G152" i="59"/>
  <c r="I152" i="59" s="1"/>
  <c r="K152" i="59" s="1"/>
  <c r="L152" i="59" s="1"/>
  <c r="G151" i="59"/>
  <c r="I151" i="59" s="1"/>
  <c r="K151" i="59" s="1"/>
  <c r="G150" i="59"/>
  <c r="I149" i="59"/>
  <c r="K149" i="59" s="1"/>
  <c r="G149" i="59"/>
  <c r="G148" i="59"/>
  <c r="I148" i="59" s="1"/>
  <c r="G147" i="59"/>
  <c r="I147" i="59" s="1"/>
  <c r="K147" i="59" s="1"/>
  <c r="I146" i="59"/>
  <c r="K146" i="59" s="1"/>
  <c r="G146" i="59"/>
  <c r="G145" i="59"/>
  <c r="I145" i="59" s="1"/>
  <c r="K145" i="59" s="1"/>
  <c r="I144" i="59"/>
  <c r="K144" i="59" s="1"/>
  <c r="G144" i="59"/>
  <c r="G143" i="59"/>
  <c r="I143" i="59" s="1"/>
  <c r="K143" i="59" s="1"/>
  <c r="G142" i="59"/>
  <c r="I142" i="59" s="1"/>
  <c r="K142" i="59" s="1"/>
  <c r="G141" i="59"/>
  <c r="I141" i="59" s="1"/>
  <c r="K141" i="59" s="1"/>
  <c r="G140" i="59"/>
  <c r="I140" i="59" s="1"/>
  <c r="G139" i="59"/>
  <c r="I138" i="59"/>
  <c r="K138" i="59" s="1"/>
  <c r="G138" i="59"/>
  <c r="G137" i="59"/>
  <c r="I137" i="59" s="1"/>
  <c r="K137" i="59" s="1"/>
  <c r="G136" i="59"/>
  <c r="I136" i="59" s="1"/>
  <c r="K136" i="59" s="1"/>
  <c r="L136" i="59" s="1"/>
  <c r="G135" i="59"/>
  <c r="I135" i="59" s="1"/>
  <c r="K135" i="59" s="1"/>
  <c r="G134" i="59"/>
  <c r="G133" i="59"/>
  <c r="I133" i="59" s="1"/>
  <c r="K133" i="59" s="1"/>
  <c r="I132" i="59"/>
  <c r="G132" i="59"/>
  <c r="G131" i="59"/>
  <c r="I131" i="59" s="1"/>
  <c r="K131" i="59" s="1"/>
  <c r="G130" i="59"/>
  <c r="I130" i="59" s="1"/>
  <c r="K130" i="59" s="1"/>
  <c r="G129" i="59"/>
  <c r="I129" i="59" s="1"/>
  <c r="K129" i="59" s="1"/>
  <c r="G128" i="59"/>
  <c r="G127" i="59"/>
  <c r="I127" i="59" s="1"/>
  <c r="K127" i="59" s="1"/>
  <c r="G126" i="59"/>
  <c r="I126" i="59" s="1"/>
  <c r="K126" i="59" s="1"/>
  <c r="G125" i="59"/>
  <c r="I125" i="59" s="1"/>
  <c r="K125" i="59" s="1"/>
  <c r="G124" i="59"/>
  <c r="I124" i="59" s="1"/>
  <c r="G123" i="59"/>
  <c r="G122" i="59"/>
  <c r="G121" i="59"/>
  <c r="I120" i="59"/>
  <c r="G120" i="59"/>
  <c r="G119" i="59"/>
  <c r="G118" i="59"/>
  <c r="G117" i="59"/>
  <c r="G116" i="59"/>
  <c r="G115" i="59"/>
  <c r="G114" i="59"/>
  <c r="G113" i="59"/>
  <c r="G112" i="59"/>
  <c r="G111" i="59"/>
  <c r="G110" i="59"/>
  <c r="G109" i="59"/>
  <c r="G108" i="59"/>
  <c r="I108" i="59" s="1"/>
  <c r="G107" i="59"/>
  <c r="G106" i="59"/>
  <c r="G105" i="59"/>
  <c r="G104" i="59"/>
  <c r="I104" i="59" s="1"/>
  <c r="G103" i="59"/>
  <c r="G102" i="59"/>
  <c r="G101" i="59"/>
  <c r="G100" i="59"/>
  <c r="I100" i="59" s="1"/>
  <c r="K100" i="59" s="1"/>
  <c r="G99" i="59"/>
  <c r="G98" i="59"/>
  <c r="G97" i="59"/>
  <c r="G96" i="59"/>
  <c r="G95" i="59"/>
  <c r="G94" i="59"/>
  <c r="G93" i="59"/>
  <c r="G92" i="59"/>
  <c r="I92" i="59" s="1"/>
  <c r="G91" i="59"/>
  <c r="G90" i="59"/>
  <c r="G89" i="59"/>
  <c r="I88" i="59"/>
  <c r="G88" i="59"/>
  <c r="G87" i="59"/>
  <c r="G86" i="59"/>
  <c r="G85" i="59"/>
  <c r="G84" i="59"/>
  <c r="I84" i="59" s="1"/>
  <c r="K84" i="59" s="1"/>
  <c r="G83" i="59"/>
  <c r="G82" i="59"/>
  <c r="G81" i="59"/>
  <c r="G80" i="59"/>
  <c r="G79" i="59"/>
  <c r="G78" i="59"/>
  <c r="G77" i="59"/>
  <c r="G76" i="59"/>
  <c r="I76" i="59" s="1"/>
  <c r="G75" i="59"/>
  <c r="G74" i="59"/>
  <c r="G73" i="59"/>
  <c r="G72" i="59"/>
  <c r="I72" i="59" s="1"/>
  <c r="G71" i="59"/>
  <c r="G70" i="59"/>
  <c r="G69" i="59"/>
  <c r="I68" i="59"/>
  <c r="K68" i="59" s="1"/>
  <c r="G68" i="59"/>
  <c r="G67" i="59"/>
  <c r="G66" i="59"/>
  <c r="G65" i="59"/>
  <c r="G64" i="59"/>
  <c r="G63" i="59"/>
  <c r="G62" i="59"/>
  <c r="G61" i="59"/>
  <c r="I61" i="59" s="1"/>
  <c r="K61" i="59" s="1"/>
  <c r="I60" i="59"/>
  <c r="K60" i="59" s="1"/>
  <c r="G60" i="59"/>
  <c r="G59" i="59"/>
  <c r="I59" i="59" s="1"/>
  <c r="G58" i="59"/>
  <c r="I58" i="59" s="1"/>
  <c r="K58" i="59" s="1"/>
  <c r="I57" i="59"/>
  <c r="K57" i="59" s="1"/>
  <c r="G57" i="59"/>
  <c r="G56" i="59"/>
  <c r="I56" i="59" s="1"/>
  <c r="K56" i="59" s="1"/>
  <c r="G55" i="59"/>
  <c r="G54" i="59"/>
  <c r="I54" i="59" s="1"/>
  <c r="K54" i="59" s="1"/>
  <c r="G53" i="59"/>
  <c r="I53" i="59" s="1"/>
  <c r="K53" i="59" s="1"/>
  <c r="G52" i="59"/>
  <c r="I52" i="59" s="1"/>
  <c r="K52" i="59" s="1"/>
  <c r="G51" i="59"/>
  <c r="I51" i="59" s="1"/>
  <c r="K51" i="59" s="1"/>
  <c r="L51" i="59" s="1"/>
  <c r="G50" i="59"/>
  <c r="I50" i="59" s="1"/>
  <c r="K50" i="59" s="1"/>
  <c r="G49" i="59"/>
  <c r="G48" i="59"/>
  <c r="I48" i="59" s="1"/>
  <c r="K48" i="59" s="1"/>
  <c r="G47" i="59"/>
  <c r="I47" i="59" s="1"/>
  <c r="K47" i="59" s="1"/>
  <c r="L47" i="59" s="1"/>
  <c r="G46" i="59"/>
  <c r="I46" i="59" s="1"/>
  <c r="K46" i="59" s="1"/>
  <c r="G45" i="59"/>
  <c r="I44" i="59"/>
  <c r="K44" i="59" s="1"/>
  <c r="G44" i="59"/>
  <c r="G43" i="59"/>
  <c r="I43" i="59" s="1"/>
  <c r="G42" i="59"/>
  <c r="I42" i="59" s="1"/>
  <c r="K42" i="59" s="1"/>
  <c r="I41" i="59"/>
  <c r="K41" i="59" s="1"/>
  <c r="G41" i="59"/>
  <c r="G40" i="59"/>
  <c r="I40" i="59" s="1"/>
  <c r="K40" i="59" s="1"/>
  <c r="G39" i="59"/>
  <c r="G38" i="59"/>
  <c r="I38" i="59" s="1"/>
  <c r="K38" i="59" s="1"/>
  <c r="G37" i="59"/>
  <c r="I37" i="59" s="1"/>
  <c r="K37" i="59" s="1"/>
  <c r="I36" i="59"/>
  <c r="K36" i="59" s="1"/>
  <c r="G36" i="59"/>
  <c r="G35" i="59"/>
  <c r="I35" i="59" s="1"/>
  <c r="K35" i="59" s="1"/>
  <c r="L35" i="59" s="1"/>
  <c r="G34" i="59"/>
  <c r="I34" i="59" s="1"/>
  <c r="K34" i="59" s="1"/>
  <c r="G33" i="59"/>
  <c r="G32" i="59"/>
  <c r="I32" i="59" s="1"/>
  <c r="K32" i="59" s="1"/>
  <c r="I31" i="59"/>
  <c r="G31" i="59"/>
  <c r="G30" i="59"/>
  <c r="I30" i="59" s="1"/>
  <c r="K30" i="59" s="1"/>
  <c r="G29" i="59"/>
  <c r="G28" i="59"/>
  <c r="G27" i="59"/>
  <c r="I27" i="59" s="1"/>
  <c r="G26" i="59"/>
  <c r="I26" i="59" s="1"/>
  <c r="K26" i="59" s="1"/>
  <c r="G25" i="59"/>
  <c r="G24" i="59"/>
  <c r="I24" i="59" s="1"/>
  <c r="K24" i="59" s="1"/>
  <c r="G23" i="59"/>
  <c r="I23" i="59" s="1"/>
  <c r="G22" i="59"/>
  <c r="I22" i="59" s="1"/>
  <c r="K22" i="59" s="1"/>
  <c r="G21" i="59"/>
  <c r="G20" i="59"/>
  <c r="G19" i="59"/>
  <c r="I19" i="59" s="1"/>
  <c r="G18" i="59"/>
  <c r="I18" i="59" s="1"/>
  <c r="K18" i="59" s="1"/>
  <c r="G17" i="59"/>
  <c r="G16" i="59"/>
  <c r="G15" i="59"/>
  <c r="I15" i="59" s="1"/>
  <c r="G14" i="59"/>
  <c r="I14" i="59" s="1"/>
  <c r="K14" i="59" s="1"/>
  <c r="G13" i="59"/>
  <c r="G12" i="59"/>
  <c r="I12" i="59" s="1"/>
  <c r="K12" i="59" s="1"/>
  <c r="G11" i="59"/>
  <c r="I11" i="59" s="1"/>
  <c r="K11" i="59" s="1"/>
  <c r="L11" i="59" s="1"/>
  <c r="G10" i="59"/>
  <c r="I10" i="59" s="1"/>
  <c r="G9" i="59"/>
  <c r="G8" i="59"/>
  <c r="I8" i="59" s="1"/>
  <c r="K8" i="59" s="1"/>
  <c r="G7" i="59"/>
  <c r="I7" i="59" s="1"/>
  <c r="K7" i="59" s="1"/>
  <c r="L7" i="59" s="1"/>
  <c r="G6" i="59"/>
  <c r="I6" i="59" s="1"/>
  <c r="G5" i="59"/>
  <c r="M304" i="60"/>
  <c r="M301" i="60"/>
  <c r="H40" i="10" s="1"/>
  <c r="E301" i="60"/>
  <c r="G300" i="60"/>
  <c r="I300" i="60" s="1"/>
  <c r="K300" i="60" s="1"/>
  <c r="L300" i="60" s="1"/>
  <c r="G299" i="60"/>
  <c r="I298" i="60"/>
  <c r="G298" i="60"/>
  <c r="G297" i="60"/>
  <c r="I297" i="60" s="1"/>
  <c r="K297" i="60" s="1"/>
  <c r="G296" i="60"/>
  <c r="I296" i="60" s="1"/>
  <c r="K296" i="60" s="1"/>
  <c r="L296" i="60" s="1"/>
  <c r="G295" i="60"/>
  <c r="G294" i="60"/>
  <c r="I294" i="60" s="1"/>
  <c r="G293" i="60"/>
  <c r="I293" i="60" s="1"/>
  <c r="K293" i="60" s="1"/>
  <c r="G292" i="60"/>
  <c r="G291" i="60"/>
  <c r="G290" i="60"/>
  <c r="I290" i="60" s="1"/>
  <c r="G289" i="60"/>
  <c r="I289" i="60" s="1"/>
  <c r="K289" i="60" s="1"/>
  <c r="G288" i="60"/>
  <c r="I288" i="60" s="1"/>
  <c r="G287" i="60"/>
  <c r="G286" i="60"/>
  <c r="I286" i="60" s="1"/>
  <c r="G285" i="60"/>
  <c r="I285" i="60" s="1"/>
  <c r="K285" i="60" s="1"/>
  <c r="G284" i="60"/>
  <c r="I284" i="60" s="1"/>
  <c r="K284" i="60" s="1"/>
  <c r="L284" i="60" s="1"/>
  <c r="G283" i="60"/>
  <c r="G282" i="60"/>
  <c r="I282" i="60" s="1"/>
  <c r="G281" i="60"/>
  <c r="I281" i="60" s="1"/>
  <c r="K281" i="60" s="1"/>
  <c r="I280" i="60"/>
  <c r="K280" i="60" s="1"/>
  <c r="L280" i="60" s="1"/>
  <c r="G280" i="60"/>
  <c r="G279" i="60"/>
  <c r="G278" i="60"/>
  <c r="I278" i="60" s="1"/>
  <c r="G277" i="60"/>
  <c r="I277" i="60" s="1"/>
  <c r="K277" i="60" s="1"/>
  <c r="G276" i="60"/>
  <c r="G275" i="60"/>
  <c r="G274" i="60"/>
  <c r="I274" i="60" s="1"/>
  <c r="G273" i="60"/>
  <c r="I273" i="60" s="1"/>
  <c r="K273" i="60" s="1"/>
  <c r="G272" i="60"/>
  <c r="I272" i="60" s="1"/>
  <c r="G271" i="60"/>
  <c r="G270" i="60"/>
  <c r="I270" i="60" s="1"/>
  <c r="G269" i="60"/>
  <c r="I269" i="60" s="1"/>
  <c r="K269" i="60" s="1"/>
  <c r="G268" i="60"/>
  <c r="I268" i="60" s="1"/>
  <c r="K268" i="60" s="1"/>
  <c r="L268" i="60" s="1"/>
  <c r="G267" i="60"/>
  <c r="I266" i="60"/>
  <c r="G266" i="60"/>
  <c r="G265" i="60"/>
  <c r="I265" i="60" s="1"/>
  <c r="K265" i="60" s="1"/>
  <c r="G264" i="60"/>
  <c r="I264" i="60" s="1"/>
  <c r="K264" i="60" s="1"/>
  <c r="L264" i="60" s="1"/>
  <c r="G263" i="60"/>
  <c r="G262" i="60"/>
  <c r="I262" i="60" s="1"/>
  <c r="G261" i="60"/>
  <c r="I261" i="60" s="1"/>
  <c r="K261" i="60" s="1"/>
  <c r="G260" i="60"/>
  <c r="G259" i="60"/>
  <c r="G258" i="60"/>
  <c r="I258" i="60" s="1"/>
  <c r="G257" i="60"/>
  <c r="I257" i="60" s="1"/>
  <c r="K257" i="60" s="1"/>
  <c r="G256" i="60"/>
  <c r="I256" i="60" s="1"/>
  <c r="G255" i="60"/>
  <c r="G254" i="60"/>
  <c r="I254" i="60" s="1"/>
  <c r="G253" i="60"/>
  <c r="I253" i="60" s="1"/>
  <c r="K253" i="60" s="1"/>
  <c r="G252" i="60"/>
  <c r="I252" i="60" s="1"/>
  <c r="K252" i="60" s="1"/>
  <c r="L252" i="60" s="1"/>
  <c r="G251" i="60"/>
  <c r="G250" i="60"/>
  <c r="I250" i="60" s="1"/>
  <c r="G249" i="60"/>
  <c r="I249" i="60" s="1"/>
  <c r="K249" i="60" s="1"/>
  <c r="I248" i="60"/>
  <c r="K248" i="60" s="1"/>
  <c r="L248" i="60" s="1"/>
  <c r="G248" i="60"/>
  <c r="G247" i="60"/>
  <c r="G246" i="60"/>
  <c r="I246" i="60" s="1"/>
  <c r="G245" i="60"/>
  <c r="G244" i="60"/>
  <c r="G243" i="60"/>
  <c r="G242" i="60"/>
  <c r="I242" i="60" s="1"/>
  <c r="G241" i="60"/>
  <c r="G240" i="60"/>
  <c r="I240" i="60" s="1"/>
  <c r="G239" i="60"/>
  <c r="G238" i="60"/>
  <c r="I238" i="60" s="1"/>
  <c r="G237" i="60"/>
  <c r="G236" i="60"/>
  <c r="G235" i="60"/>
  <c r="G234" i="60"/>
  <c r="I234" i="60" s="1"/>
  <c r="G233" i="60"/>
  <c r="G232" i="60"/>
  <c r="G231" i="60"/>
  <c r="G230" i="60"/>
  <c r="I230" i="60" s="1"/>
  <c r="G229" i="60"/>
  <c r="G228" i="60"/>
  <c r="G227" i="60"/>
  <c r="G226" i="60"/>
  <c r="I226" i="60" s="1"/>
  <c r="G225" i="60"/>
  <c r="G224" i="60"/>
  <c r="I224" i="60" s="1"/>
  <c r="G223" i="60"/>
  <c r="I222" i="60"/>
  <c r="G222" i="60"/>
  <c r="G221" i="60"/>
  <c r="G220" i="60"/>
  <c r="I220" i="60" s="1"/>
  <c r="K220" i="60" s="1"/>
  <c r="G219" i="60"/>
  <c r="G218" i="60"/>
  <c r="I218" i="60" s="1"/>
  <c r="K218" i="60" s="1"/>
  <c r="G217" i="60"/>
  <c r="I217" i="60" s="1"/>
  <c r="K217" i="60" s="1"/>
  <c r="G216" i="60"/>
  <c r="I216" i="60" s="1"/>
  <c r="G215" i="60"/>
  <c r="G214" i="60"/>
  <c r="G213" i="60"/>
  <c r="I213" i="60" s="1"/>
  <c r="K213" i="60" s="1"/>
  <c r="G212" i="60"/>
  <c r="I212" i="60" s="1"/>
  <c r="K212" i="60" s="1"/>
  <c r="G211" i="60"/>
  <c r="G210" i="60"/>
  <c r="I210" i="60" s="1"/>
  <c r="K210" i="60" s="1"/>
  <c r="G209" i="60"/>
  <c r="I209" i="60" s="1"/>
  <c r="G208" i="60"/>
  <c r="I208" i="60" s="1"/>
  <c r="K208" i="60" s="1"/>
  <c r="G207" i="60"/>
  <c r="G206" i="60"/>
  <c r="I206" i="60" s="1"/>
  <c r="K206" i="60" s="1"/>
  <c r="G205" i="60"/>
  <c r="I205" i="60" s="1"/>
  <c r="G204" i="60"/>
  <c r="I204" i="60" s="1"/>
  <c r="K204" i="60" s="1"/>
  <c r="G203" i="60"/>
  <c r="I203" i="60" s="1"/>
  <c r="K203" i="60" s="1"/>
  <c r="G202" i="60"/>
  <c r="I202" i="60" s="1"/>
  <c r="K202" i="60" s="1"/>
  <c r="I201" i="60"/>
  <c r="G201" i="60"/>
  <c r="G200" i="60"/>
  <c r="I200" i="60" s="1"/>
  <c r="K200" i="60" s="1"/>
  <c r="L200" i="60" s="1"/>
  <c r="G199" i="60"/>
  <c r="I199" i="60" s="1"/>
  <c r="K199" i="60" s="1"/>
  <c r="G198" i="60"/>
  <c r="I198" i="60" s="1"/>
  <c r="K198" i="60" s="1"/>
  <c r="G197" i="60"/>
  <c r="I197" i="60" s="1"/>
  <c r="G196" i="60"/>
  <c r="I196" i="60" s="1"/>
  <c r="K196" i="60" s="1"/>
  <c r="L196" i="60" s="1"/>
  <c r="G195" i="60"/>
  <c r="I195" i="60" s="1"/>
  <c r="K195" i="60" s="1"/>
  <c r="G194" i="60"/>
  <c r="I194" i="60" s="1"/>
  <c r="K194" i="60" s="1"/>
  <c r="G193" i="60"/>
  <c r="G192" i="60"/>
  <c r="I192" i="60" s="1"/>
  <c r="K192" i="60" s="1"/>
  <c r="L192" i="60" s="1"/>
  <c r="G191" i="60"/>
  <c r="I191" i="60" s="1"/>
  <c r="K191" i="60" s="1"/>
  <c r="I190" i="60"/>
  <c r="K190" i="60" s="1"/>
  <c r="G190" i="60"/>
  <c r="G189" i="60"/>
  <c r="I189" i="60" s="1"/>
  <c r="K189" i="60" s="1"/>
  <c r="G188" i="60"/>
  <c r="I188" i="60" s="1"/>
  <c r="K188" i="60" s="1"/>
  <c r="L188" i="60" s="1"/>
  <c r="G187" i="60"/>
  <c r="I187" i="60" s="1"/>
  <c r="K187" i="60" s="1"/>
  <c r="G186" i="60"/>
  <c r="I186" i="60" s="1"/>
  <c r="K186" i="60" s="1"/>
  <c r="I185" i="60"/>
  <c r="G185" i="60"/>
  <c r="G184" i="60"/>
  <c r="I184" i="60" s="1"/>
  <c r="K184" i="60" s="1"/>
  <c r="L184" i="60" s="1"/>
  <c r="G183" i="60"/>
  <c r="I183" i="60" s="1"/>
  <c r="K183" i="60" s="1"/>
  <c r="G182" i="60"/>
  <c r="I182" i="60" s="1"/>
  <c r="K182" i="60" s="1"/>
  <c r="G181" i="60"/>
  <c r="I181" i="60" s="1"/>
  <c r="G180" i="60"/>
  <c r="I180" i="60" s="1"/>
  <c r="K180" i="60" s="1"/>
  <c r="L180" i="60" s="1"/>
  <c r="G179" i="60"/>
  <c r="I179" i="60" s="1"/>
  <c r="K179" i="60" s="1"/>
  <c r="G178" i="60"/>
  <c r="I178" i="60" s="1"/>
  <c r="K178" i="60" s="1"/>
  <c r="G177" i="60"/>
  <c r="I177" i="60" s="1"/>
  <c r="G176" i="60"/>
  <c r="I176" i="60" s="1"/>
  <c r="K176" i="60" s="1"/>
  <c r="L176" i="60" s="1"/>
  <c r="G175" i="60"/>
  <c r="I175" i="60" s="1"/>
  <c r="K175" i="60" s="1"/>
  <c r="G174" i="60"/>
  <c r="I174" i="60" s="1"/>
  <c r="K174" i="60" s="1"/>
  <c r="G173" i="60"/>
  <c r="I173" i="60" s="1"/>
  <c r="G172" i="60"/>
  <c r="I172" i="60" s="1"/>
  <c r="K172" i="60" s="1"/>
  <c r="L172" i="60" s="1"/>
  <c r="G171" i="60"/>
  <c r="I171" i="60" s="1"/>
  <c r="K171" i="60" s="1"/>
  <c r="G170" i="60"/>
  <c r="I170" i="60" s="1"/>
  <c r="K170" i="60" s="1"/>
  <c r="G169" i="60"/>
  <c r="I169" i="60" s="1"/>
  <c r="K169" i="60" s="1"/>
  <c r="G168" i="60"/>
  <c r="I168" i="60" s="1"/>
  <c r="K168" i="60" s="1"/>
  <c r="L168" i="60" s="1"/>
  <c r="L167" i="60"/>
  <c r="G167" i="60"/>
  <c r="I167" i="60" s="1"/>
  <c r="K167" i="60" s="1"/>
  <c r="I166" i="60"/>
  <c r="K166" i="60" s="1"/>
  <c r="G166" i="60"/>
  <c r="I165" i="60"/>
  <c r="K165" i="60" s="1"/>
  <c r="G165" i="60"/>
  <c r="G164" i="60"/>
  <c r="I164" i="60" s="1"/>
  <c r="K164" i="60" s="1"/>
  <c r="L164" i="60" s="1"/>
  <c r="G163" i="60"/>
  <c r="I163" i="60" s="1"/>
  <c r="K163" i="60" s="1"/>
  <c r="I162" i="60"/>
  <c r="K162" i="60" s="1"/>
  <c r="G162" i="60"/>
  <c r="G161" i="60"/>
  <c r="I161" i="60" s="1"/>
  <c r="G160" i="60"/>
  <c r="I160" i="60" s="1"/>
  <c r="K160" i="60" s="1"/>
  <c r="L160" i="60" s="1"/>
  <c r="L159" i="60"/>
  <c r="G159" i="60"/>
  <c r="I159" i="60" s="1"/>
  <c r="K159" i="60" s="1"/>
  <c r="G158" i="60"/>
  <c r="I158" i="60" s="1"/>
  <c r="K158" i="60" s="1"/>
  <c r="G157" i="60"/>
  <c r="I157" i="60" s="1"/>
  <c r="K157" i="60" s="1"/>
  <c r="G156" i="60"/>
  <c r="I156" i="60" s="1"/>
  <c r="G155" i="60"/>
  <c r="I155" i="60" s="1"/>
  <c r="K155" i="60" s="1"/>
  <c r="G154" i="60"/>
  <c r="G153" i="60"/>
  <c r="I153" i="60" s="1"/>
  <c r="K153" i="60" s="1"/>
  <c r="G152" i="60"/>
  <c r="I152" i="60" s="1"/>
  <c r="G151" i="60"/>
  <c r="I151" i="60" s="1"/>
  <c r="K151" i="60" s="1"/>
  <c r="G150" i="60"/>
  <c r="G149" i="60"/>
  <c r="I149" i="60" s="1"/>
  <c r="K149" i="60" s="1"/>
  <c r="G148" i="60"/>
  <c r="I148" i="60" s="1"/>
  <c r="L147" i="60"/>
  <c r="G147" i="60"/>
  <c r="I147" i="60" s="1"/>
  <c r="K147" i="60" s="1"/>
  <c r="G146" i="60"/>
  <c r="G145" i="60"/>
  <c r="I145" i="60" s="1"/>
  <c r="K145" i="60" s="1"/>
  <c r="G144" i="60"/>
  <c r="I144" i="60" s="1"/>
  <c r="G143" i="60"/>
  <c r="I143" i="60" s="1"/>
  <c r="K143" i="60" s="1"/>
  <c r="G142" i="60"/>
  <c r="G141" i="60"/>
  <c r="I141" i="60" s="1"/>
  <c r="K141" i="60" s="1"/>
  <c r="G140" i="60"/>
  <c r="I140" i="60" s="1"/>
  <c r="G139" i="60"/>
  <c r="I139" i="60" s="1"/>
  <c r="K139" i="60" s="1"/>
  <c r="L139" i="60" s="1"/>
  <c r="G138" i="60"/>
  <c r="I138" i="60" s="1"/>
  <c r="K138" i="60" s="1"/>
  <c r="G137" i="60"/>
  <c r="I137" i="60" s="1"/>
  <c r="K137" i="60" s="1"/>
  <c r="G136" i="60"/>
  <c r="I136" i="60" s="1"/>
  <c r="G135" i="60"/>
  <c r="I135" i="60" s="1"/>
  <c r="K135" i="60" s="1"/>
  <c r="L135" i="60" s="1"/>
  <c r="G134" i="60"/>
  <c r="I134" i="60" s="1"/>
  <c r="K134" i="60" s="1"/>
  <c r="G133" i="60"/>
  <c r="I133" i="60" s="1"/>
  <c r="K133" i="60" s="1"/>
  <c r="G132" i="60"/>
  <c r="I132" i="60" s="1"/>
  <c r="G131" i="60"/>
  <c r="I131" i="60" s="1"/>
  <c r="K131" i="60" s="1"/>
  <c r="L131" i="60" s="1"/>
  <c r="G130" i="60"/>
  <c r="I130" i="60" s="1"/>
  <c r="K130" i="60" s="1"/>
  <c r="G129" i="60"/>
  <c r="I129" i="60" s="1"/>
  <c r="K129" i="60" s="1"/>
  <c r="I128" i="60"/>
  <c r="G128" i="60"/>
  <c r="G127" i="60"/>
  <c r="I127" i="60" s="1"/>
  <c r="K127" i="60" s="1"/>
  <c r="L127" i="60" s="1"/>
  <c r="G126" i="60"/>
  <c r="I126" i="60" s="1"/>
  <c r="K126" i="60" s="1"/>
  <c r="G125" i="60"/>
  <c r="I125" i="60" s="1"/>
  <c r="K125" i="60" s="1"/>
  <c r="G124" i="60"/>
  <c r="I124" i="60" s="1"/>
  <c r="G123" i="60"/>
  <c r="I123" i="60" s="1"/>
  <c r="K123" i="60" s="1"/>
  <c r="L123" i="60" s="1"/>
  <c r="G122" i="60"/>
  <c r="I122" i="60" s="1"/>
  <c r="K122" i="60" s="1"/>
  <c r="G121" i="60"/>
  <c r="I121" i="60" s="1"/>
  <c r="K121" i="60" s="1"/>
  <c r="G120" i="60"/>
  <c r="I120" i="60" s="1"/>
  <c r="G119" i="60"/>
  <c r="I119" i="60" s="1"/>
  <c r="K119" i="60" s="1"/>
  <c r="L119" i="60" s="1"/>
  <c r="G118" i="60"/>
  <c r="I118" i="60" s="1"/>
  <c r="K118" i="60" s="1"/>
  <c r="G117" i="60"/>
  <c r="I117" i="60" s="1"/>
  <c r="K117" i="60" s="1"/>
  <c r="G116" i="60"/>
  <c r="I116" i="60" s="1"/>
  <c r="G115" i="60"/>
  <c r="I115" i="60" s="1"/>
  <c r="K115" i="60" s="1"/>
  <c r="L115" i="60" s="1"/>
  <c r="G114" i="60"/>
  <c r="I114" i="60" s="1"/>
  <c r="K114" i="60" s="1"/>
  <c r="G113" i="60"/>
  <c r="I113" i="60" s="1"/>
  <c r="K113" i="60" s="1"/>
  <c r="I112" i="60"/>
  <c r="G112" i="60"/>
  <c r="G111" i="60"/>
  <c r="I111" i="60" s="1"/>
  <c r="K111" i="60" s="1"/>
  <c r="L111" i="60" s="1"/>
  <c r="G110" i="60"/>
  <c r="I110" i="60" s="1"/>
  <c r="K110" i="60" s="1"/>
  <c r="G109" i="60"/>
  <c r="I109" i="60" s="1"/>
  <c r="K109" i="60" s="1"/>
  <c r="G108" i="60"/>
  <c r="I108" i="60" s="1"/>
  <c r="G107" i="60"/>
  <c r="I107" i="60" s="1"/>
  <c r="K107" i="60" s="1"/>
  <c r="L107" i="60" s="1"/>
  <c r="G106" i="60"/>
  <c r="I106" i="60" s="1"/>
  <c r="K106" i="60" s="1"/>
  <c r="G105" i="60"/>
  <c r="I105" i="60" s="1"/>
  <c r="K105" i="60" s="1"/>
  <c r="G104" i="60"/>
  <c r="I104" i="60" s="1"/>
  <c r="G103" i="60"/>
  <c r="I103" i="60" s="1"/>
  <c r="K103" i="60" s="1"/>
  <c r="L103" i="60" s="1"/>
  <c r="G102" i="60"/>
  <c r="I102" i="60" s="1"/>
  <c r="K102" i="60" s="1"/>
  <c r="G101" i="60"/>
  <c r="I101" i="60" s="1"/>
  <c r="K101" i="60" s="1"/>
  <c r="G100" i="60"/>
  <c r="I100" i="60" s="1"/>
  <c r="G99" i="60"/>
  <c r="I99" i="60" s="1"/>
  <c r="K99" i="60" s="1"/>
  <c r="L99" i="60" s="1"/>
  <c r="G98" i="60"/>
  <c r="I98" i="60" s="1"/>
  <c r="K98" i="60" s="1"/>
  <c r="G97" i="60"/>
  <c r="I97" i="60" s="1"/>
  <c r="K97" i="60" s="1"/>
  <c r="I96" i="60"/>
  <c r="G96" i="60"/>
  <c r="G95" i="60"/>
  <c r="I95" i="60" s="1"/>
  <c r="K95" i="60" s="1"/>
  <c r="L95" i="60" s="1"/>
  <c r="G94" i="60"/>
  <c r="I94" i="60" s="1"/>
  <c r="K94" i="60" s="1"/>
  <c r="G93" i="60"/>
  <c r="I93" i="60" s="1"/>
  <c r="K93" i="60" s="1"/>
  <c r="G92" i="60"/>
  <c r="I92" i="60" s="1"/>
  <c r="G91" i="60"/>
  <c r="I91" i="60" s="1"/>
  <c r="K91" i="60" s="1"/>
  <c r="L91" i="60" s="1"/>
  <c r="G90" i="60"/>
  <c r="I90" i="60" s="1"/>
  <c r="K90" i="60" s="1"/>
  <c r="G89" i="60"/>
  <c r="I89" i="60" s="1"/>
  <c r="K89" i="60" s="1"/>
  <c r="G88" i="60"/>
  <c r="I88" i="60" s="1"/>
  <c r="G87" i="60"/>
  <c r="I87" i="60" s="1"/>
  <c r="K87" i="60" s="1"/>
  <c r="L87" i="60" s="1"/>
  <c r="G86" i="60"/>
  <c r="I86" i="60" s="1"/>
  <c r="K86" i="60" s="1"/>
  <c r="G85" i="60"/>
  <c r="I85" i="60" s="1"/>
  <c r="K85" i="60" s="1"/>
  <c r="G84" i="60"/>
  <c r="I84" i="60" s="1"/>
  <c r="G83" i="60"/>
  <c r="I83" i="60" s="1"/>
  <c r="K83" i="60" s="1"/>
  <c r="L83" i="60" s="1"/>
  <c r="G82" i="60"/>
  <c r="I82" i="60" s="1"/>
  <c r="K82" i="60" s="1"/>
  <c r="G81" i="60"/>
  <c r="I81" i="60" s="1"/>
  <c r="K81" i="60" s="1"/>
  <c r="I80" i="60"/>
  <c r="G80" i="60"/>
  <c r="G79" i="60"/>
  <c r="I79" i="60" s="1"/>
  <c r="K79" i="60" s="1"/>
  <c r="L79" i="60" s="1"/>
  <c r="G78" i="60"/>
  <c r="I78" i="60" s="1"/>
  <c r="K78" i="60" s="1"/>
  <c r="G77" i="60"/>
  <c r="I77" i="60" s="1"/>
  <c r="K77" i="60" s="1"/>
  <c r="G76" i="60"/>
  <c r="I76" i="60" s="1"/>
  <c r="G75" i="60"/>
  <c r="I75" i="60" s="1"/>
  <c r="K75" i="60" s="1"/>
  <c r="L75" i="60" s="1"/>
  <c r="G74" i="60"/>
  <c r="I74" i="60" s="1"/>
  <c r="K74" i="60" s="1"/>
  <c r="G73" i="60"/>
  <c r="I73" i="60" s="1"/>
  <c r="K73" i="60" s="1"/>
  <c r="G72" i="60"/>
  <c r="I72" i="60" s="1"/>
  <c r="G71" i="60"/>
  <c r="I71" i="60" s="1"/>
  <c r="K71" i="60" s="1"/>
  <c r="L71" i="60" s="1"/>
  <c r="G70" i="60"/>
  <c r="I70" i="60" s="1"/>
  <c r="K70" i="60" s="1"/>
  <c r="G69" i="60"/>
  <c r="I69" i="60" s="1"/>
  <c r="K69" i="60" s="1"/>
  <c r="G68" i="60"/>
  <c r="I68" i="60" s="1"/>
  <c r="G67" i="60"/>
  <c r="I67" i="60" s="1"/>
  <c r="K67" i="60" s="1"/>
  <c r="L67" i="60" s="1"/>
  <c r="G66" i="60"/>
  <c r="I66" i="60" s="1"/>
  <c r="K66" i="60" s="1"/>
  <c r="G65" i="60"/>
  <c r="I65" i="60" s="1"/>
  <c r="K65" i="60" s="1"/>
  <c r="I64" i="60"/>
  <c r="G64" i="60"/>
  <c r="G63" i="60"/>
  <c r="I63" i="60" s="1"/>
  <c r="K63" i="60" s="1"/>
  <c r="L63" i="60" s="1"/>
  <c r="G62" i="60"/>
  <c r="I62" i="60" s="1"/>
  <c r="K62" i="60" s="1"/>
  <c r="G61" i="60"/>
  <c r="I61" i="60" s="1"/>
  <c r="K61" i="60" s="1"/>
  <c r="G60" i="60"/>
  <c r="I60" i="60" s="1"/>
  <c r="G59" i="60"/>
  <c r="I59" i="60" s="1"/>
  <c r="K59" i="60" s="1"/>
  <c r="L59" i="60" s="1"/>
  <c r="G58" i="60"/>
  <c r="I58" i="60" s="1"/>
  <c r="K58" i="60" s="1"/>
  <c r="G57" i="60"/>
  <c r="I57" i="60" s="1"/>
  <c r="K57" i="60" s="1"/>
  <c r="G56" i="60"/>
  <c r="I56" i="60" s="1"/>
  <c r="G55" i="60"/>
  <c r="I55" i="60" s="1"/>
  <c r="K55" i="60" s="1"/>
  <c r="L55" i="60" s="1"/>
  <c r="G54" i="60"/>
  <c r="I54" i="60" s="1"/>
  <c r="K54" i="60" s="1"/>
  <c r="G53" i="60"/>
  <c r="I53" i="60" s="1"/>
  <c r="K53" i="60" s="1"/>
  <c r="G52" i="60"/>
  <c r="I52" i="60" s="1"/>
  <c r="G51" i="60"/>
  <c r="I51" i="60" s="1"/>
  <c r="K51" i="60" s="1"/>
  <c r="L51" i="60" s="1"/>
  <c r="G50" i="60"/>
  <c r="I50" i="60" s="1"/>
  <c r="K50" i="60" s="1"/>
  <c r="G49" i="60"/>
  <c r="I49" i="60" s="1"/>
  <c r="K49" i="60" s="1"/>
  <c r="I48" i="60"/>
  <c r="G48" i="60"/>
  <c r="G47" i="60"/>
  <c r="I47" i="60" s="1"/>
  <c r="K47" i="60" s="1"/>
  <c r="L47" i="60" s="1"/>
  <c r="G46" i="60"/>
  <c r="I46" i="60" s="1"/>
  <c r="K46" i="60" s="1"/>
  <c r="G45" i="60"/>
  <c r="I45" i="60" s="1"/>
  <c r="K45" i="60" s="1"/>
  <c r="G44" i="60"/>
  <c r="I44" i="60" s="1"/>
  <c r="G43" i="60"/>
  <c r="I43" i="60" s="1"/>
  <c r="K43" i="60" s="1"/>
  <c r="L43" i="60" s="1"/>
  <c r="G42" i="60"/>
  <c r="I42" i="60" s="1"/>
  <c r="K42" i="60" s="1"/>
  <c r="G41" i="60"/>
  <c r="I41" i="60" s="1"/>
  <c r="K41" i="60" s="1"/>
  <c r="I40" i="60"/>
  <c r="G40" i="60"/>
  <c r="G39" i="60"/>
  <c r="I39" i="60" s="1"/>
  <c r="K39" i="60" s="1"/>
  <c r="L39" i="60" s="1"/>
  <c r="G38" i="60"/>
  <c r="I38" i="60" s="1"/>
  <c r="K38" i="60" s="1"/>
  <c r="G37" i="60"/>
  <c r="I37" i="60" s="1"/>
  <c r="K37" i="60" s="1"/>
  <c r="G36" i="60"/>
  <c r="I36" i="60" s="1"/>
  <c r="G35" i="60"/>
  <c r="I35" i="60" s="1"/>
  <c r="K35" i="60" s="1"/>
  <c r="L35" i="60" s="1"/>
  <c r="G34" i="60"/>
  <c r="I34" i="60" s="1"/>
  <c r="K34" i="60" s="1"/>
  <c r="G33" i="60"/>
  <c r="I33" i="60" s="1"/>
  <c r="K33" i="60" s="1"/>
  <c r="I32" i="60"/>
  <c r="G32" i="60"/>
  <c r="G31" i="60"/>
  <c r="I31" i="60" s="1"/>
  <c r="K31" i="60" s="1"/>
  <c r="L31" i="60" s="1"/>
  <c r="G30" i="60"/>
  <c r="I30" i="60" s="1"/>
  <c r="K30" i="60" s="1"/>
  <c r="G29" i="60"/>
  <c r="I29" i="60" s="1"/>
  <c r="K29" i="60" s="1"/>
  <c r="G28" i="60"/>
  <c r="I28" i="60" s="1"/>
  <c r="G27" i="60"/>
  <c r="I27" i="60" s="1"/>
  <c r="K27" i="60" s="1"/>
  <c r="L27" i="60" s="1"/>
  <c r="G26" i="60"/>
  <c r="I26" i="60" s="1"/>
  <c r="K26" i="60" s="1"/>
  <c r="G25" i="60"/>
  <c r="I25" i="60" s="1"/>
  <c r="K25" i="60" s="1"/>
  <c r="G24" i="60"/>
  <c r="I24" i="60" s="1"/>
  <c r="G23" i="60"/>
  <c r="I23" i="60" s="1"/>
  <c r="K23" i="60" s="1"/>
  <c r="L23" i="60" s="1"/>
  <c r="G22" i="60"/>
  <c r="I22" i="60" s="1"/>
  <c r="K22" i="60" s="1"/>
  <c r="G21" i="60"/>
  <c r="I21" i="60" s="1"/>
  <c r="K21" i="60" s="1"/>
  <c r="G20" i="60"/>
  <c r="I20" i="60" s="1"/>
  <c r="G19" i="60"/>
  <c r="I19" i="60" s="1"/>
  <c r="K19" i="60" s="1"/>
  <c r="L19" i="60" s="1"/>
  <c r="G18" i="60"/>
  <c r="I18" i="60" s="1"/>
  <c r="K18" i="60" s="1"/>
  <c r="G17" i="60"/>
  <c r="I17" i="60" s="1"/>
  <c r="K17" i="60" s="1"/>
  <c r="I16" i="60"/>
  <c r="G16" i="60"/>
  <c r="G15" i="60"/>
  <c r="I15" i="60" s="1"/>
  <c r="K15" i="60" s="1"/>
  <c r="L15" i="60" s="1"/>
  <c r="G14" i="60"/>
  <c r="I14" i="60" s="1"/>
  <c r="K14" i="60" s="1"/>
  <c r="G13" i="60"/>
  <c r="I13" i="60" s="1"/>
  <c r="K13" i="60" s="1"/>
  <c r="G12" i="60"/>
  <c r="I12" i="60" s="1"/>
  <c r="G11" i="60"/>
  <c r="I11" i="60" s="1"/>
  <c r="K11" i="60" s="1"/>
  <c r="L11" i="60" s="1"/>
  <c r="G10" i="60"/>
  <c r="I10" i="60" s="1"/>
  <c r="K10" i="60" s="1"/>
  <c r="G9" i="60"/>
  <c r="I9" i="60" s="1"/>
  <c r="K9" i="60" s="1"/>
  <c r="L9" i="60" s="1"/>
  <c r="G8" i="60"/>
  <c r="G7" i="60"/>
  <c r="I7" i="60" s="1"/>
  <c r="G6" i="60"/>
  <c r="I6" i="60" s="1"/>
  <c r="K6" i="60" s="1"/>
  <c r="G5" i="60"/>
  <c r="I5" i="60" s="1"/>
  <c r="M304" i="49"/>
  <c r="M301" i="49"/>
  <c r="H46" i="10" s="1"/>
  <c r="E301" i="49"/>
  <c r="G300" i="49"/>
  <c r="I300" i="49" s="1"/>
  <c r="K300" i="49" s="1"/>
  <c r="L300" i="49" s="1"/>
  <c r="G299" i="49"/>
  <c r="I299" i="49" s="1"/>
  <c r="K299" i="49" s="1"/>
  <c r="L299" i="49" s="1"/>
  <c r="G298" i="49"/>
  <c r="I298" i="49" s="1"/>
  <c r="K298" i="49" s="1"/>
  <c r="G297" i="49"/>
  <c r="G296" i="49"/>
  <c r="I296" i="49" s="1"/>
  <c r="K296" i="49" s="1"/>
  <c r="L296" i="49" s="1"/>
  <c r="G295" i="49"/>
  <c r="I295" i="49" s="1"/>
  <c r="K295" i="49" s="1"/>
  <c r="L295" i="49" s="1"/>
  <c r="G294" i="49"/>
  <c r="I294" i="49" s="1"/>
  <c r="G293" i="49"/>
  <c r="G292" i="49"/>
  <c r="G291" i="49"/>
  <c r="I291" i="49" s="1"/>
  <c r="K291" i="49" s="1"/>
  <c r="L291" i="49" s="1"/>
  <c r="G290" i="49"/>
  <c r="I290" i="49" s="1"/>
  <c r="G289" i="49"/>
  <c r="G288" i="49"/>
  <c r="G287" i="49"/>
  <c r="I287" i="49" s="1"/>
  <c r="K287" i="49" s="1"/>
  <c r="L287" i="49" s="1"/>
  <c r="G286" i="49"/>
  <c r="I286" i="49" s="1"/>
  <c r="K286" i="49" s="1"/>
  <c r="G285" i="49"/>
  <c r="G284" i="49"/>
  <c r="I284" i="49" s="1"/>
  <c r="K284" i="49" s="1"/>
  <c r="L284" i="49" s="1"/>
  <c r="G283" i="49"/>
  <c r="I283" i="49" s="1"/>
  <c r="K283" i="49" s="1"/>
  <c r="L283" i="49" s="1"/>
  <c r="G282" i="49"/>
  <c r="I282" i="49" s="1"/>
  <c r="K282" i="49" s="1"/>
  <c r="G281" i="49"/>
  <c r="G280" i="49"/>
  <c r="I280" i="49" s="1"/>
  <c r="K280" i="49" s="1"/>
  <c r="L280" i="49" s="1"/>
  <c r="G279" i="49"/>
  <c r="I279" i="49" s="1"/>
  <c r="K279" i="49" s="1"/>
  <c r="L279" i="49" s="1"/>
  <c r="G278" i="49"/>
  <c r="I278" i="49" s="1"/>
  <c r="G277" i="49"/>
  <c r="G276" i="49"/>
  <c r="L275" i="49"/>
  <c r="G275" i="49"/>
  <c r="I275" i="49" s="1"/>
  <c r="K275" i="49" s="1"/>
  <c r="G274" i="49"/>
  <c r="I274" i="49" s="1"/>
  <c r="K274" i="49" s="1"/>
  <c r="G273" i="49"/>
  <c r="G272" i="49"/>
  <c r="G271" i="49"/>
  <c r="I271" i="49" s="1"/>
  <c r="K271" i="49" s="1"/>
  <c r="L271" i="49" s="1"/>
  <c r="G270" i="49"/>
  <c r="I270" i="49" s="1"/>
  <c r="K270" i="49" s="1"/>
  <c r="G269" i="49"/>
  <c r="G268" i="49"/>
  <c r="I268" i="49" s="1"/>
  <c r="K268" i="49" s="1"/>
  <c r="L268" i="49" s="1"/>
  <c r="G267" i="49"/>
  <c r="I267" i="49" s="1"/>
  <c r="K267" i="49" s="1"/>
  <c r="L267" i="49" s="1"/>
  <c r="G266" i="49"/>
  <c r="I266" i="49" s="1"/>
  <c r="K266" i="49" s="1"/>
  <c r="G265" i="49"/>
  <c r="I264" i="49"/>
  <c r="K264" i="49" s="1"/>
  <c r="L264" i="49" s="1"/>
  <c r="G264" i="49"/>
  <c r="G263" i="49"/>
  <c r="I263" i="49" s="1"/>
  <c r="K263" i="49" s="1"/>
  <c r="L263" i="49" s="1"/>
  <c r="G262" i="49"/>
  <c r="I262" i="49" s="1"/>
  <c r="G261" i="49"/>
  <c r="G260" i="49"/>
  <c r="G259" i="49"/>
  <c r="I259" i="49" s="1"/>
  <c r="K259" i="49" s="1"/>
  <c r="G258" i="49"/>
  <c r="I258" i="49" s="1"/>
  <c r="G257" i="49"/>
  <c r="G256" i="49"/>
  <c r="G255" i="49"/>
  <c r="I255" i="49" s="1"/>
  <c r="K255" i="49" s="1"/>
  <c r="L255" i="49" s="1"/>
  <c r="G254" i="49"/>
  <c r="I254" i="49" s="1"/>
  <c r="K254" i="49" s="1"/>
  <c r="G253" i="49"/>
  <c r="G252" i="49"/>
  <c r="I252" i="49" s="1"/>
  <c r="K252" i="49" s="1"/>
  <c r="L252" i="49" s="1"/>
  <c r="G251" i="49"/>
  <c r="I251" i="49" s="1"/>
  <c r="K251" i="49" s="1"/>
  <c r="L251" i="49" s="1"/>
  <c r="G250" i="49"/>
  <c r="I250" i="49" s="1"/>
  <c r="K250" i="49" s="1"/>
  <c r="G249" i="49"/>
  <c r="G248" i="49"/>
  <c r="I248" i="49" s="1"/>
  <c r="K248" i="49" s="1"/>
  <c r="L248" i="49" s="1"/>
  <c r="G247" i="49"/>
  <c r="I247" i="49" s="1"/>
  <c r="K247" i="49" s="1"/>
  <c r="L247" i="49" s="1"/>
  <c r="G246" i="49"/>
  <c r="I246" i="49" s="1"/>
  <c r="G245" i="49"/>
  <c r="G244" i="49"/>
  <c r="G243" i="49"/>
  <c r="I243" i="49" s="1"/>
  <c r="K243" i="49" s="1"/>
  <c r="G242" i="49"/>
  <c r="I242" i="49" s="1"/>
  <c r="K242" i="49" s="1"/>
  <c r="G241" i="49"/>
  <c r="G240" i="49"/>
  <c r="G239" i="49"/>
  <c r="I239" i="49" s="1"/>
  <c r="K239" i="49" s="1"/>
  <c r="L239" i="49" s="1"/>
  <c r="G238" i="49"/>
  <c r="I238" i="49" s="1"/>
  <c r="K238" i="49" s="1"/>
  <c r="G237" i="49"/>
  <c r="G236" i="49"/>
  <c r="I236" i="49" s="1"/>
  <c r="K236" i="49" s="1"/>
  <c r="L236" i="49" s="1"/>
  <c r="G235" i="49"/>
  <c r="I235" i="49" s="1"/>
  <c r="K235" i="49" s="1"/>
  <c r="L235" i="49" s="1"/>
  <c r="G234" i="49"/>
  <c r="I234" i="49" s="1"/>
  <c r="K234" i="49" s="1"/>
  <c r="G233" i="49"/>
  <c r="G232" i="49"/>
  <c r="I232" i="49" s="1"/>
  <c r="K232" i="49" s="1"/>
  <c r="L232" i="49" s="1"/>
  <c r="G231" i="49"/>
  <c r="I231" i="49" s="1"/>
  <c r="K231" i="49" s="1"/>
  <c r="L231" i="49" s="1"/>
  <c r="G230" i="49"/>
  <c r="I230" i="49" s="1"/>
  <c r="G229" i="49"/>
  <c r="G228" i="49"/>
  <c r="L227" i="49"/>
  <c r="G227" i="49"/>
  <c r="I227" i="49" s="1"/>
  <c r="K227" i="49" s="1"/>
  <c r="G226" i="49"/>
  <c r="I226" i="49" s="1"/>
  <c r="G225" i="49"/>
  <c r="G224" i="49"/>
  <c r="G223" i="49"/>
  <c r="I223" i="49" s="1"/>
  <c r="K223" i="49" s="1"/>
  <c r="G222" i="49"/>
  <c r="I222" i="49" s="1"/>
  <c r="K222" i="49" s="1"/>
  <c r="G221" i="49"/>
  <c r="G220" i="49"/>
  <c r="I220" i="49" s="1"/>
  <c r="K220" i="49" s="1"/>
  <c r="L220" i="49" s="1"/>
  <c r="G219" i="49"/>
  <c r="G218" i="49"/>
  <c r="I218" i="49" s="1"/>
  <c r="K218" i="49" s="1"/>
  <c r="G217" i="49"/>
  <c r="I217" i="49" s="1"/>
  <c r="K217" i="49" s="1"/>
  <c r="G216" i="49"/>
  <c r="G215" i="49"/>
  <c r="I215" i="49" s="1"/>
  <c r="K215" i="49" s="1"/>
  <c r="L215" i="49" s="1"/>
  <c r="G214" i="49"/>
  <c r="I214" i="49" s="1"/>
  <c r="K214" i="49" s="1"/>
  <c r="G213" i="49"/>
  <c r="I213" i="49" s="1"/>
  <c r="K213" i="49" s="1"/>
  <c r="G212" i="49"/>
  <c r="G211" i="49"/>
  <c r="I211" i="49" s="1"/>
  <c r="G210" i="49"/>
  <c r="I210" i="49" s="1"/>
  <c r="K210" i="49" s="1"/>
  <c r="L210" i="49" s="1"/>
  <c r="G209" i="49"/>
  <c r="I209" i="49" s="1"/>
  <c r="K209" i="49" s="1"/>
  <c r="G208" i="49"/>
  <c r="G207" i="49"/>
  <c r="I207" i="49" s="1"/>
  <c r="K207" i="49" s="1"/>
  <c r="L207" i="49" s="1"/>
  <c r="G206" i="49"/>
  <c r="I206" i="49" s="1"/>
  <c r="K206" i="49" s="1"/>
  <c r="G205" i="49"/>
  <c r="I205" i="49" s="1"/>
  <c r="G204" i="49"/>
  <c r="G203" i="49"/>
  <c r="G202" i="49"/>
  <c r="I202" i="49" s="1"/>
  <c r="K202" i="49" s="1"/>
  <c r="L202" i="49" s="1"/>
  <c r="G201" i="49"/>
  <c r="I201" i="49" s="1"/>
  <c r="K201" i="49" s="1"/>
  <c r="G200" i="49"/>
  <c r="G199" i="49"/>
  <c r="I199" i="49" s="1"/>
  <c r="K199" i="49" s="1"/>
  <c r="L199" i="49" s="1"/>
  <c r="G198" i="49"/>
  <c r="I198" i="49" s="1"/>
  <c r="K198" i="49" s="1"/>
  <c r="G197" i="49"/>
  <c r="I197" i="49" s="1"/>
  <c r="K197" i="49" s="1"/>
  <c r="G196" i="49"/>
  <c r="I196" i="49" s="1"/>
  <c r="K196" i="49" s="1"/>
  <c r="G195" i="49"/>
  <c r="I194" i="49"/>
  <c r="G194" i="49"/>
  <c r="G193" i="49"/>
  <c r="I193" i="49" s="1"/>
  <c r="K193" i="49" s="1"/>
  <c r="G192" i="49"/>
  <c r="I192" i="49" s="1"/>
  <c r="K192" i="49" s="1"/>
  <c r="G191" i="49"/>
  <c r="G190" i="49"/>
  <c r="I190" i="49" s="1"/>
  <c r="G189" i="49"/>
  <c r="I189" i="49" s="1"/>
  <c r="K189" i="49" s="1"/>
  <c r="L189" i="49" s="1"/>
  <c r="G188" i="49"/>
  <c r="I188" i="49" s="1"/>
  <c r="K188" i="49" s="1"/>
  <c r="G187" i="49"/>
  <c r="G186" i="49"/>
  <c r="I186" i="49" s="1"/>
  <c r="G185" i="49"/>
  <c r="I185" i="49" s="1"/>
  <c r="K185" i="49" s="1"/>
  <c r="L185" i="49" s="1"/>
  <c r="L184" i="49"/>
  <c r="G184" i="49"/>
  <c r="I184" i="49" s="1"/>
  <c r="K184" i="49" s="1"/>
  <c r="G183" i="49"/>
  <c r="G182" i="49"/>
  <c r="I182" i="49" s="1"/>
  <c r="G181" i="49"/>
  <c r="I181" i="49" s="1"/>
  <c r="K181" i="49" s="1"/>
  <c r="L181" i="49" s="1"/>
  <c r="G180" i="49"/>
  <c r="I180" i="49" s="1"/>
  <c r="K180" i="49" s="1"/>
  <c r="G179" i="49"/>
  <c r="G178" i="49"/>
  <c r="I178" i="49" s="1"/>
  <c r="G177" i="49"/>
  <c r="I177" i="49" s="1"/>
  <c r="K177" i="49" s="1"/>
  <c r="G176" i="49"/>
  <c r="I176" i="49" s="1"/>
  <c r="K176" i="49" s="1"/>
  <c r="G175" i="49"/>
  <c r="G174" i="49"/>
  <c r="I174" i="49" s="1"/>
  <c r="G173" i="49"/>
  <c r="I173" i="49" s="1"/>
  <c r="K173" i="49" s="1"/>
  <c r="G172" i="49"/>
  <c r="I172" i="49" s="1"/>
  <c r="K172" i="49" s="1"/>
  <c r="G171" i="49"/>
  <c r="G170" i="49"/>
  <c r="I170" i="49" s="1"/>
  <c r="G169" i="49"/>
  <c r="I169" i="49" s="1"/>
  <c r="K169" i="49" s="1"/>
  <c r="L169" i="49" s="1"/>
  <c r="G168" i="49"/>
  <c r="I168" i="49" s="1"/>
  <c r="K168" i="49" s="1"/>
  <c r="G167" i="49"/>
  <c r="G166" i="49"/>
  <c r="I166" i="49" s="1"/>
  <c r="G165" i="49"/>
  <c r="I165" i="49" s="1"/>
  <c r="K165" i="49" s="1"/>
  <c r="L165" i="49" s="1"/>
  <c r="G164" i="49"/>
  <c r="I164" i="49" s="1"/>
  <c r="K164" i="49" s="1"/>
  <c r="L164" i="49" s="1"/>
  <c r="G163" i="49"/>
  <c r="G162" i="49"/>
  <c r="I162" i="49" s="1"/>
  <c r="G161" i="49"/>
  <c r="I161" i="49" s="1"/>
  <c r="K161" i="49" s="1"/>
  <c r="G160" i="49"/>
  <c r="I160" i="49" s="1"/>
  <c r="K160" i="49" s="1"/>
  <c r="G159" i="49"/>
  <c r="G158" i="49"/>
  <c r="I158" i="49" s="1"/>
  <c r="G157" i="49"/>
  <c r="I157" i="49" s="1"/>
  <c r="K157" i="49" s="1"/>
  <c r="G156" i="49"/>
  <c r="I156" i="49" s="1"/>
  <c r="K156" i="49" s="1"/>
  <c r="G155" i="49"/>
  <c r="G154" i="49"/>
  <c r="I154" i="49" s="1"/>
  <c r="G153" i="49"/>
  <c r="I153" i="49" s="1"/>
  <c r="K153" i="49" s="1"/>
  <c r="L152" i="49"/>
  <c r="G152" i="49"/>
  <c r="I152" i="49" s="1"/>
  <c r="K152" i="49" s="1"/>
  <c r="G151" i="49"/>
  <c r="G150" i="49"/>
  <c r="I150" i="49" s="1"/>
  <c r="G149" i="49"/>
  <c r="I149" i="49" s="1"/>
  <c r="K149" i="49" s="1"/>
  <c r="G148" i="49"/>
  <c r="I148" i="49" s="1"/>
  <c r="K148" i="49" s="1"/>
  <c r="G147" i="49"/>
  <c r="G146" i="49"/>
  <c r="I146" i="49" s="1"/>
  <c r="G145" i="49"/>
  <c r="I145" i="49" s="1"/>
  <c r="K145" i="49" s="1"/>
  <c r="G144" i="49"/>
  <c r="I144" i="49" s="1"/>
  <c r="K144" i="49" s="1"/>
  <c r="G143" i="49"/>
  <c r="G142" i="49"/>
  <c r="I142" i="49" s="1"/>
  <c r="G141" i="49"/>
  <c r="I141" i="49" s="1"/>
  <c r="K141" i="49" s="1"/>
  <c r="G140" i="49"/>
  <c r="I140" i="49" s="1"/>
  <c r="K140" i="49" s="1"/>
  <c r="G139" i="49"/>
  <c r="G138" i="49"/>
  <c r="I138" i="49" s="1"/>
  <c r="G137" i="49"/>
  <c r="I137" i="49" s="1"/>
  <c r="K137" i="49" s="1"/>
  <c r="G136" i="49"/>
  <c r="I136" i="49" s="1"/>
  <c r="K136" i="49" s="1"/>
  <c r="G135" i="49"/>
  <c r="I135" i="49" s="1"/>
  <c r="K135" i="49" s="1"/>
  <c r="G134" i="49"/>
  <c r="G133" i="49"/>
  <c r="I133" i="49" s="1"/>
  <c r="K133" i="49" s="1"/>
  <c r="G132" i="49"/>
  <c r="G131" i="49"/>
  <c r="I131" i="49" s="1"/>
  <c r="K131" i="49" s="1"/>
  <c r="G130" i="49"/>
  <c r="G129" i="49"/>
  <c r="I129" i="49" s="1"/>
  <c r="K129" i="49" s="1"/>
  <c r="G128" i="49"/>
  <c r="I128" i="49" s="1"/>
  <c r="K128" i="49" s="1"/>
  <c r="G127" i="49"/>
  <c r="I127" i="49" s="1"/>
  <c r="K127" i="49" s="1"/>
  <c r="I126" i="49"/>
  <c r="K126" i="49" s="1"/>
  <c r="G126" i="49"/>
  <c r="G125" i="49"/>
  <c r="I125" i="49" s="1"/>
  <c r="K125" i="49" s="1"/>
  <c r="G124" i="49"/>
  <c r="I124" i="49" s="1"/>
  <c r="K124" i="49" s="1"/>
  <c r="G123" i="49"/>
  <c r="I123" i="49" s="1"/>
  <c r="K123" i="49" s="1"/>
  <c r="G122" i="49"/>
  <c r="G121" i="49"/>
  <c r="I121" i="49" s="1"/>
  <c r="K121" i="49" s="1"/>
  <c r="G120" i="49"/>
  <c r="I120" i="49" s="1"/>
  <c r="K120" i="49" s="1"/>
  <c r="G119" i="49"/>
  <c r="I119" i="49" s="1"/>
  <c r="K119" i="49" s="1"/>
  <c r="G118" i="49"/>
  <c r="G117" i="49"/>
  <c r="G116" i="49"/>
  <c r="I116" i="49" s="1"/>
  <c r="K116" i="49" s="1"/>
  <c r="G115" i="49"/>
  <c r="G114" i="49"/>
  <c r="I114" i="49" s="1"/>
  <c r="K114" i="49" s="1"/>
  <c r="G113" i="49"/>
  <c r="G112" i="49"/>
  <c r="I112" i="49" s="1"/>
  <c r="K112" i="49" s="1"/>
  <c r="G111" i="49"/>
  <c r="G110" i="49"/>
  <c r="G109" i="49"/>
  <c r="G108" i="49"/>
  <c r="I108" i="49" s="1"/>
  <c r="K108" i="49" s="1"/>
  <c r="G107" i="49"/>
  <c r="G106" i="49"/>
  <c r="I106" i="49" s="1"/>
  <c r="K106" i="49" s="1"/>
  <c r="K105" i="49"/>
  <c r="G105" i="49"/>
  <c r="I105" i="49" s="1"/>
  <c r="G104" i="49"/>
  <c r="G103" i="49"/>
  <c r="I103" i="49" s="1"/>
  <c r="K103" i="49" s="1"/>
  <c r="G102" i="49"/>
  <c r="I102" i="49" s="1"/>
  <c r="K102" i="49" s="1"/>
  <c r="G101" i="49"/>
  <c r="I101" i="49" s="1"/>
  <c r="K101" i="49" s="1"/>
  <c r="G100" i="49"/>
  <c r="G99" i="49"/>
  <c r="I99" i="49" s="1"/>
  <c r="K99" i="49" s="1"/>
  <c r="G98" i="49"/>
  <c r="I98" i="49" s="1"/>
  <c r="K98" i="49" s="1"/>
  <c r="G97" i="49"/>
  <c r="I97" i="49" s="1"/>
  <c r="K97" i="49" s="1"/>
  <c r="G96" i="49"/>
  <c r="G95" i="49"/>
  <c r="I95" i="49" s="1"/>
  <c r="K95" i="49" s="1"/>
  <c r="G94" i="49"/>
  <c r="I94" i="49" s="1"/>
  <c r="K94" i="49" s="1"/>
  <c r="G93" i="49"/>
  <c r="I93" i="49" s="1"/>
  <c r="K93" i="49" s="1"/>
  <c r="G92" i="49"/>
  <c r="G91" i="49"/>
  <c r="I91" i="49" s="1"/>
  <c r="K91" i="49" s="1"/>
  <c r="I90" i="49"/>
  <c r="K90" i="49" s="1"/>
  <c r="G90" i="49"/>
  <c r="G89" i="49"/>
  <c r="I89" i="49" s="1"/>
  <c r="K89" i="49" s="1"/>
  <c r="G88" i="49"/>
  <c r="G87" i="49"/>
  <c r="I87" i="49" s="1"/>
  <c r="K87" i="49" s="1"/>
  <c r="G86" i="49"/>
  <c r="I86" i="49" s="1"/>
  <c r="K86" i="49" s="1"/>
  <c r="G85" i="49"/>
  <c r="I85" i="49" s="1"/>
  <c r="K85" i="49" s="1"/>
  <c r="G84" i="49"/>
  <c r="G83" i="49"/>
  <c r="I83" i="49" s="1"/>
  <c r="K83" i="49" s="1"/>
  <c r="G82" i="49"/>
  <c r="I82" i="49" s="1"/>
  <c r="K82" i="49" s="1"/>
  <c r="G81" i="49"/>
  <c r="I81" i="49" s="1"/>
  <c r="K81" i="49" s="1"/>
  <c r="G80" i="49"/>
  <c r="I80" i="49" s="1"/>
  <c r="G79" i="49"/>
  <c r="G78" i="49"/>
  <c r="I78" i="49" s="1"/>
  <c r="K78" i="49" s="1"/>
  <c r="G77" i="49"/>
  <c r="I77" i="49" s="1"/>
  <c r="G76" i="49"/>
  <c r="I76" i="49" s="1"/>
  <c r="G75" i="49"/>
  <c r="G74" i="49"/>
  <c r="I74" i="49" s="1"/>
  <c r="K74" i="49" s="1"/>
  <c r="G73" i="49"/>
  <c r="I73" i="49" s="1"/>
  <c r="K73" i="49" s="1"/>
  <c r="G72" i="49"/>
  <c r="I72" i="49" s="1"/>
  <c r="G71" i="49"/>
  <c r="G70" i="49"/>
  <c r="I70" i="49" s="1"/>
  <c r="K70" i="49" s="1"/>
  <c r="G69" i="49"/>
  <c r="I69" i="49" s="1"/>
  <c r="K69" i="49" s="1"/>
  <c r="G68" i="49"/>
  <c r="I68" i="49" s="1"/>
  <c r="G67" i="49"/>
  <c r="G66" i="49"/>
  <c r="I66" i="49" s="1"/>
  <c r="K66" i="49" s="1"/>
  <c r="G65" i="49"/>
  <c r="I65" i="49" s="1"/>
  <c r="G64" i="49"/>
  <c r="I64" i="49" s="1"/>
  <c r="G63" i="49"/>
  <c r="G62" i="49"/>
  <c r="I62" i="49" s="1"/>
  <c r="K62" i="49" s="1"/>
  <c r="G61" i="49"/>
  <c r="I61" i="49" s="1"/>
  <c r="G60" i="49"/>
  <c r="I60" i="49" s="1"/>
  <c r="G59" i="49"/>
  <c r="G58" i="49"/>
  <c r="I58" i="49" s="1"/>
  <c r="K58" i="49" s="1"/>
  <c r="G57" i="49"/>
  <c r="I57" i="49" s="1"/>
  <c r="K57" i="49" s="1"/>
  <c r="G56" i="49"/>
  <c r="I56" i="49" s="1"/>
  <c r="G55" i="49"/>
  <c r="G54" i="49"/>
  <c r="I54" i="49" s="1"/>
  <c r="K54" i="49" s="1"/>
  <c r="G53" i="49"/>
  <c r="I53" i="49" s="1"/>
  <c r="K53" i="49" s="1"/>
  <c r="G52" i="49"/>
  <c r="I52" i="49" s="1"/>
  <c r="G51" i="49"/>
  <c r="G50" i="49"/>
  <c r="I50" i="49" s="1"/>
  <c r="K50" i="49" s="1"/>
  <c r="G49" i="49"/>
  <c r="I49" i="49" s="1"/>
  <c r="G48" i="49"/>
  <c r="I48" i="49" s="1"/>
  <c r="G47" i="49"/>
  <c r="G46" i="49"/>
  <c r="I46" i="49" s="1"/>
  <c r="K46" i="49" s="1"/>
  <c r="G45" i="49"/>
  <c r="I45" i="49" s="1"/>
  <c r="G44" i="49"/>
  <c r="I44" i="49" s="1"/>
  <c r="G43" i="49"/>
  <c r="G42" i="49"/>
  <c r="I42" i="49" s="1"/>
  <c r="K42" i="49" s="1"/>
  <c r="G41" i="49"/>
  <c r="I41" i="49" s="1"/>
  <c r="K41" i="49" s="1"/>
  <c r="G40" i="49"/>
  <c r="I40" i="49" s="1"/>
  <c r="G39" i="49"/>
  <c r="G38" i="49"/>
  <c r="I38" i="49" s="1"/>
  <c r="K38" i="49" s="1"/>
  <c r="G37" i="49"/>
  <c r="I37" i="49" s="1"/>
  <c r="K37" i="49" s="1"/>
  <c r="G36" i="49"/>
  <c r="I36" i="49" s="1"/>
  <c r="G35" i="49"/>
  <c r="G34" i="49"/>
  <c r="I34" i="49" s="1"/>
  <c r="K34" i="49" s="1"/>
  <c r="G33" i="49"/>
  <c r="I33" i="49" s="1"/>
  <c r="G32" i="49"/>
  <c r="I32" i="49" s="1"/>
  <c r="G31" i="49"/>
  <c r="G30" i="49"/>
  <c r="I30" i="49" s="1"/>
  <c r="K30" i="49" s="1"/>
  <c r="G29" i="49"/>
  <c r="I29" i="49" s="1"/>
  <c r="G28" i="49"/>
  <c r="I28" i="49" s="1"/>
  <c r="G27" i="49"/>
  <c r="G26" i="49"/>
  <c r="I26" i="49" s="1"/>
  <c r="K26" i="49" s="1"/>
  <c r="G25" i="49"/>
  <c r="I25" i="49" s="1"/>
  <c r="K25" i="49" s="1"/>
  <c r="G24" i="49"/>
  <c r="I24" i="49" s="1"/>
  <c r="G23" i="49"/>
  <c r="G22" i="49"/>
  <c r="I22" i="49" s="1"/>
  <c r="K22" i="49" s="1"/>
  <c r="G21" i="49"/>
  <c r="I21" i="49" s="1"/>
  <c r="K21" i="49" s="1"/>
  <c r="G20" i="49"/>
  <c r="I20" i="49" s="1"/>
  <c r="G19" i="49"/>
  <c r="G18" i="49"/>
  <c r="I18" i="49" s="1"/>
  <c r="K18" i="49" s="1"/>
  <c r="G17" i="49"/>
  <c r="I17" i="49" s="1"/>
  <c r="G16" i="49"/>
  <c r="I16" i="49" s="1"/>
  <c r="G15" i="49"/>
  <c r="G14" i="49"/>
  <c r="I14" i="49" s="1"/>
  <c r="K14" i="49" s="1"/>
  <c r="G13" i="49"/>
  <c r="I13" i="49" s="1"/>
  <c r="G12" i="49"/>
  <c r="I12" i="49" s="1"/>
  <c r="G11" i="49"/>
  <c r="G10" i="49"/>
  <c r="I10" i="49" s="1"/>
  <c r="K10" i="49" s="1"/>
  <c r="G9" i="49"/>
  <c r="I9" i="49" s="1"/>
  <c r="K9" i="49" s="1"/>
  <c r="G8" i="49"/>
  <c r="I8" i="49" s="1"/>
  <c r="G7" i="49"/>
  <c r="G6" i="49"/>
  <c r="I6" i="49" s="1"/>
  <c r="K6" i="49" s="1"/>
  <c r="G5" i="49"/>
  <c r="I5" i="49" s="1"/>
  <c r="K5" i="49" s="1"/>
  <c r="M304" i="29"/>
  <c r="M301" i="29"/>
  <c r="H49" i="10" s="1"/>
  <c r="J49" i="10" s="1"/>
  <c r="E301" i="29"/>
  <c r="G300" i="29"/>
  <c r="I300" i="29" s="1"/>
  <c r="G299" i="29"/>
  <c r="I298" i="29"/>
  <c r="G298" i="29"/>
  <c r="G297" i="29"/>
  <c r="G296" i="29"/>
  <c r="I296" i="29" s="1"/>
  <c r="G295" i="29"/>
  <c r="G294" i="29"/>
  <c r="G293" i="29"/>
  <c r="G292" i="29"/>
  <c r="I292" i="29" s="1"/>
  <c r="G291" i="29"/>
  <c r="G290" i="29"/>
  <c r="I290" i="29" s="1"/>
  <c r="K290" i="29" s="1"/>
  <c r="G289" i="29"/>
  <c r="G288" i="29"/>
  <c r="I288" i="29" s="1"/>
  <c r="G287" i="29"/>
  <c r="G286" i="29"/>
  <c r="G285" i="29"/>
  <c r="G284" i="29"/>
  <c r="I284" i="29" s="1"/>
  <c r="G283" i="29"/>
  <c r="G282" i="29"/>
  <c r="I282" i="29" s="1"/>
  <c r="K282" i="29" s="1"/>
  <c r="G281" i="29"/>
  <c r="G280" i="29"/>
  <c r="I280" i="29" s="1"/>
  <c r="G279" i="29"/>
  <c r="G278" i="29"/>
  <c r="G277" i="29"/>
  <c r="G276" i="29"/>
  <c r="I276" i="29" s="1"/>
  <c r="G275" i="29"/>
  <c r="G274" i="29"/>
  <c r="I274" i="29" s="1"/>
  <c r="K274" i="29" s="1"/>
  <c r="G273" i="29"/>
  <c r="I272" i="29"/>
  <c r="G272" i="29"/>
  <c r="G271" i="29"/>
  <c r="G270" i="29"/>
  <c r="G269" i="29"/>
  <c r="G268" i="29"/>
  <c r="I268" i="29" s="1"/>
  <c r="G267" i="29"/>
  <c r="I266" i="29"/>
  <c r="K266" i="29" s="1"/>
  <c r="G266" i="29"/>
  <c r="G265" i="29"/>
  <c r="G264" i="29"/>
  <c r="I264" i="29" s="1"/>
  <c r="G263" i="29"/>
  <c r="G262" i="29"/>
  <c r="G261" i="29"/>
  <c r="G260" i="29"/>
  <c r="I260" i="29" s="1"/>
  <c r="G259" i="29"/>
  <c r="G258" i="29"/>
  <c r="I258" i="29" s="1"/>
  <c r="K258" i="29" s="1"/>
  <c r="G257" i="29"/>
  <c r="G256" i="29"/>
  <c r="I256" i="29" s="1"/>
  <c r="G255" i="29"/>
  <c r="G254" i="29"/>
  <c r="G253" i="29"/>
  <c r="G252" i="29"/>
  <c r="I252" i="29" s="1"/>
  <c r="G251" i="29"/>
  <c r="G250" i="29"/>
  <c r="I250" i="29" s="1"/>
  <c r="K250" i="29" s="1"/>
  <c r="G249" i="29"/>
  <c r="G248" i="29"/>
  <c r="I248" i="29" s="1"/>
  <c r="G247" i="29"/>
  <c r="G246" i="29"/>
  <c r="G245" i="29"/>
  <c r="I244" i="29"/>
  <c r="G244" i="29"/>
  <c r="G243" i="29"/>
  <c r="G242" i="29"/>
  <c r="I242" i="29" s="1"/>
  <c r="K242" i="29" s="1"/>
  <c r="G241" i="29"/>
  <c r="G240" i="29"/>
  <c r="I240" i="29" s="1"/>
  <c r="G239" i="29"/>
  <c r="G238" i="29"/>
  <c r="G237" i="29"/>
  <c r="G236" i="29"/>
  <c r="I236" i="29" s="1"/>
  <c r="G235" i="29"/>
  <c r="I234" i="29"/>
  <c r="K234" i="29" s="1"/>
  <c r="G234" i="29"/>
  <c r="G233" i="29"/>
  <c r="G232" i="29"/>
  <c r="I232" i="29" s="1"/>
  <c r="G231" i="29"/>
  <c r="G230" i="29"/>
  <c r="G229" i="29"/>
  <c r="I228" i="29"/>
  <c r="G228" i="29"/>
  <c r="G227" i="29"/>
  <c r="G226" i="29"/>
  <c r="I226" i="29" s="1"/>
  <c r="K226" i="29" s="1"/>
  <c r="G225" i="29"/>
  <c r="G224" i="29"/>
  <c r="I224" i="29" s="1"/>
  <c r="G223" i="29"/>
  <c r="G222" i="29"/>
  <c r="G221" i="29"/>
  <c r="G220" i="29"/>
  <c r="I220" i="29" s="1"/>
  <c r="G219" i="29"/>
  <c r="G218" i="29"/>
  <c r="I218" i="29" s="1"/>
  <c r="K218" i="29" s="1"/>
  <c r="G217" i="29"/>
  <c r="I217" i="29" s="1"/>
  <c r="G216" i="29"/>
  <c r="I216" i="29" s="1"/>
  <c r="K216" i="29" s="1"/>
  <c r="G215" i="29"/>
  <c r="I215" i="29" s="1"/>
  <c r="K215" i="29" s="1"/>
  <c r="I214" i="29"/>
  <c r="K214" i="29" s="1"/>
  <c r="G214" i="29"/>
  <c r="G213" i="29"/>
  <c r="I213" i="29" s="1"/>
  <c r="K212" i="29"/>
  <c r="G212" i="29"/>
  <c r="I212" i="29" s="1"/>
  <c r="G211" i="29"/>
  <c r="I211" i="29" s="1"/>
  <c r="K211" i="29" s="1"/>
  <c r="G210" i="29"/>
  <c r="I210" i="29" s="1"/>
  <c r="K210" i="29" s="1"/>
  <c r="G209" i="29"/>
  <c r="I209" i="29" s="1"/>
  <c r="G208" i="29"/>
  <c r="I208" i="29" s="1"/>
  <c r="K208" i="29" s="1"/>
  <c r="G207" i="29"/>
  <c r="I207" i="29" s="1"/>
  <c r="K207" i="29" s="1"/>
  <c r="G206" i="29"/>
  <c r="I206" i="29" s="1"/>
  <c r="K206" i="29" s="1"/>
  <c r="G205" i="29"/>
  <c r="I205" i="29" s="1"/>
  <c r="G204" i="29"/>
  <c r="I204" i="29" s="1"/>
  <c r="K204" i="29" s="1"/>
  <c r="G203" i="29"/>
  <c r="I203" i="29" s="1"/>
  <c r="K203" i="29" s="1"/>
  <c r="G202" i="29"/>
  <c r="I202" i="29" s="1"/>
  <c r="K202" i="29" s="1"/>
  <c r="G201" i="29"/>
  <c r="I201" i="29" s="1"/>
  <c r="G200" i="29"/>
  <c r="I200" i="29" s="1"/>
  <c r="K200" i="29" s="1"/>
  <c r="G199" i="29"/>
  <c r="I199" i="29" s="1"/>
  <c r="K199" i="29" s="1"/>
  <c r="I198" i="29"/>
  <c r="K198" i="29" s="1"/>
  <c r="G198" i="29"/>
  <c r="G197" i="29"/>
  <c r="I197" i="29" s="1"/>
  <c r="K196" i="29"/>
  <c r="G196" i="29"/>
  <c r="I196" i="29" s="1"/>
  <c r="G195" i="29"/>
  <c r="I195" i="29" s="1"/>
  <c r="K195" i="29" s="1"/>
  <c r="G194" i="29"/>
  <c r="I194" i="29" s="1"/>
  <c r="K194" i="29" s="1"/>
  <c r="G193" i="29"/>
  <c r="I193" i="29" s="1"/>
  <c r="G192" i="29"/>
  <c r="I192" i="29" s="1"/>
  <c r="K192" i="29" s="1"/>
  <c r="G191" i="29"/>
  <c r="I191" i="29" s="1"/>
  <c r="K191" i="29" s="1"/>
  <c r="G190" i="29"/>
  <c r="I190" i="29" s="1"/>
  <c r="K190" i="29" s="1"/>
  <c r="G189" i="29"/>
  <c r="I189" i="29" s="1"/>
  <c r="K188" i="29"/>
  <c r="G188" i="29"/>
  <c r="I188" i="29" s="1"/>
  <c r="G187" i="29"/>
  <c r="I187" i="29" s="1"/>
  <c r="K187" i="29" s="1"/>
  <c r="G186" i="29"/>
  <c r="I186" i="29" s="1"/>
  <c r="K186" i="29" s="1"/>
  <c r="G185" i="29"/>
  <c r="I185" i="29" s="1"/>
  <c r="G184" i="29"/>
  <c r="I184" i="29" s="1"/>
  <c r="K184" i="29" s="1"/>
  <c r="G183" i="29"/>
  <c r="I183" i="29" s="1"/>
  <c r="K183" i="29" s="1"/>
  <c r="I182" i="29"/>
  <c r="K182" i="29" s="1"/>
  <c r="G182" i="29"/>
  <c r="G181" i="29"/>
  <c r="I181" i="29" s="1"/>
  <c r="K180" i="29"/>
  <c r="G180" i="29"/>
  <c r="I180" i="29" s="1"/>
  <c r="G179" i="29"/>
  <c r="I179" i="29" s="1"/>
  <c r="K179" i="29" s="1"/>
  <c r="G178" i="29"/>
  <c r="I178" i="29" s="1"/>
  <c r="K178" i="29" s="1"/>
  <c r="G177" i="29"/>
  <c r="I177" i="29" s="1"/>
  <c r="G176" i="29"/>
  <c r="I176" i="29" s="1"/>
  <c r="K176" i="29" s="1"/>
  <c r="G175" i="29"/>
  <c r="I175" i="29" s="1"/>
  <c r="K175" i="29" s="1"/>
  <c r="G174" i="29"/>
  <c r="I174" i="29" s="1"/>
  <c r="K174" i="29" s="1"/>
  <c r="G173" i="29"/>
  <c r="I173" i="29" s="1"/>
  <c r="K172" i="29"/>
  <c r="G172" i="29"/>
  <c r="I172" i="29" s="1"/>
  <c r="G171" i="29"/>
  <c r="I171" i="29" s="1"/>
  <c r="K171" i="29" s="1"/>
  <c r="G170" i="29"/>
  <c r="I170" i="29" s="1"/>
  <c r="K170" i="29" s="1"/>
  <c r="G169" i="29"/>
  <c r="I169" i="29" s="1"/>
  <c r="G168" i="29"/>
  <c r="I168" i="29" s="1"/>
  <c r="K168" i="29" s="1"/>
  <c r="G167" i="29"/>
  <c r="I167" i="29" s="1"/>
  <c r="K167" i="29" s="1"/>
  <c r="I166" i="29"/>
  <c r="K166" i="29" s="1"/>
  <c r="G166" i="29"/>
  <c r="G165" i="29"/>
  <c r="I165" i="29" s="1"/>
  <c r="K164" i="29"/>
  <c r="G164" i="29"/>
  <c r="I164" i="29" s="1"/>
  <c r="G163" i="29"/>
  <c r="I163" i="29" s="1"/>
  <c r="K163" i="29" s="1"/>
  <c r="G162" i="29"/>
  <c r="I162" i="29" s="1"/>
  <c r="K162" i="29" s="1"/>
  <c r="G161" i="29"/>
  <c r="I161" i="29" s="1"/>
  <c r="G160" i="29"/>
  <c r="I160" i="29" s="1"/>
  <c r="K160" i="29" s="1"/>
  <c r="G159" i="29"/>
  <c r="I159" i="29" s="1"/>
  <c r="K159" i="29" s="1"/>
  <c r="G158" i="29"/>
  <c r="I158" i="29" s="1"/>
  <c r="K158" i="29" s="1"/>
  <c r="G157" i="29"/>
  <c r="I157" i="29" s="1"/>
  <c r="G156" i="29"/>
  <c r="I156" i="29" s="1"/>
  <c r="K156" i="29" s="1"/>
  <c r="G155" i="29"/>
  <c r="I155" i="29" s="1"/>
  <c r="K155" i="29" s="1"/>
  <c r="G154" i="29"/>
  <c r="I154" i="29" s="1"/>
  <c r="K154" i="29" s="1"/>
  <c r="G153" i="29"/>
  <c r="I153" i="29" s="1"/>
  <c r="G152" i="29"/>
  <c r="I152" i="29" s="1"/>
  <c r="K152" i="29" s="1"/>
  <c r="G151" i="29"/>
  <c r="I151" i="29" s="1"/>
  <c r="K151" i="29" s="1"/>
  <c r="I150" i="29"/>
  <c r="K150" i="29" s="1"/>
  <c r="G150" i="29"/>
  <c r="G149" i="29"/>
  <c r="I149" i="29" s="1"/>
  <c r="K148" i="29"/>
  <c r="G148" i="29"/>
  <c r="I148" i="29" s="1"/>
  <c r="G147" i="29"/>
  <c r="I147" i="29" s="1"/>
  <c r="K147" i="29" s="1"/>
  <c r="G146" i="29"/>
  <c r="I146" i="29" s="1"/>
  <c r="K146" i="29" s="1"/>
  <c r="G145" i="29"/>
  <c r="I145" i="29" s="1"/>
  <c r="G144" i="29"/>
  <c r="I144" i="29" s="1"/>
  <c r="K144" i="29" s="1"/>
  <c r="G143" i="29"/>
  <c r="I143" i="29" s="1"/>
  <c r="K143" i="29" s="1"/>
  <c r="G142" i="29"/>
  <c r="I142" i="29" s="1"/>
  <c r="K142" i="29" s="1"/>
  <c r="G141" i="29"/>
  <c r="I141" i="29" s="1"/>
  <c r="K140" i="29"/>
  <c r="G140" i="29"/>
  <c r="I140" i="29" s="1"/>
  <c r="G139" i="29"/>
  <c r="I139" i="29" s="1"/>
  <c r="K139" i="29" s="1"/>
  <c r="G138" i="29"/>
  <c r="I138" i="29" s="1"/>
  <c r="K138" i="29" s="1"/>
  <c r="G137" i="29"/>
  <c r="I137" i="29" s="1"/>
  <c r="G136" i="29"/>
  <c r="I136" i="29" s="1"/>
  <c r="K136" i="29" s="1"/>
  <c r="G135" i="29"/>
  <c r="I135" i="29" s="1"/>
  <c r="K135" i="29" s="1"/>
  <c r="I134" i="29"/>
  <c r="K134" i="29" s="1"/>
  <c r="G134" i="29"/>
  <c r="G133" i="29"/>
  <c r="I133" i="29" s="1"/>
  <c r="K132" i="29"/>
  <c r="G132" i="29"/>
  <c r="I132" i="29" s="1"/>
  <c r="G131" i="29"/>
  <c r="I131" i="29" s="1"/>
  <c r="K131" i="29" s="1"/>
  <c r="G130" i="29"/>
  <c r="I130" i="29" s="1"/>
  <c r="K130" i="29" s="1"/>
  <c r="G129" i="29"/>
  <c r="I129" i="29" s="1"/>
  <c r="G128" i="29"/>
  <c r="G127" i="29"/>
  <c r="I127" i="29" s="1"/>
  <c r="K127" i="29" s="1"/>
  <c r="G126" i="29"/>
  <c r="G125" i="29"/>
  <c r="I125" i="29" s="1"/>
  <c r="G124" i="29"/>
  <c r="I123" i="29"/>
  <c r="K123" i="29" s="1"/>
  <c r="G123" i="29"/>
  <c r="G122" i="29"/>
  <c r="G121" i="29"/>
  <c r="I121" i="29" s="1"/>
  <c r="G120" i="29"/>
  <c r="G119" i="29"/>
  <c r="I119" i="29" s="1"/>
  <c r="K119" i="29" s="1"/>
  <c r="G118" i="29"/>
  <c r="G117" i="29"/>
  <c r="I117" i="29" s="1"/>
  <c r="G116" i="29"/>
  <c r="I115" i="29"/>
  <c r="K115" i="29" s="1"/>
  <c r="G115" i="29"/>
  <c r="G114" i="29"/>
  <c r="G113" i="29"/>
  <c r="I113" i="29" s="1"/>
  <c r="G112" i="29"/>
  <c r="G111" i="29"/>
  <c r="I111" i="29" s="1"/>
  <c r="K111" i="29" s="1"/>
  <c r="G110" i="29"/>
  <c r="I109" i="29"/>
  <c r="G109" i="29"/>
  <c r="G108" i="29"/>
  <c r="G107" i="29"/>
  <c r="I107" i="29" s="1"/>
  <c r="K107" i="29" s="1"/>
  <c r="L107" i="29" s="1"/>
  <c r="G106" i="29"/>
  <c r="G105" i="29"/>
  <c r="G104" i="29"/>
  <c r="G103" i="29"/>
  <c r="I103" i="29" s="1"/>
  <c r="K103" i="29" s="1"/>
  <c r="L103" i="29" s="1"/>
  <c r="G102" i="29"/>
  <c r="G101" i="29"/>
  <c r="G100" i="29"/>
  <c r="G99" i="29"/>
  <c r="I99" i="29" s="1"/>
  <c r="K99" i="29" s="1"/>
  <c r="L99" i="29" s="1"/>
  <c r="G98" i="29"/>
  <c r="G97" i="29"/>
  <c r="G96" i="29"/>
  <c r="G95" i="29"/>
  <c r="I95" i="29" s="1"/>
  <c r="K95" i="29" s="1"/>
  <c r="L95" i="29" s="1"/>
  <c r="G94" i="29"/>
  <c r="G93" i="29"/>
  <c r="G92" i="29"/>
  <c r="I91" i="29"/>
  <c r="K91" i="29" s="1"/>
  <c r="L91" i="29" s="1"/>
  <c r="G91" i="29"/>
  <c r="G90" i="29"/>
  <c r="G89" i="29"/>
  <c r="G88" i="29"/>
  <c r="G87" i="29"/>
  <c r="I87" i="29" s="1"/>
  <c r="K87" i="29" s="1"/>
  <c r="L87" i="29" s="1"/>
  <c r="G86" i="29"/>
  <c r="G85" i="29"/>
  <c r="G84" i="29"/>
  <c r="G83" i="29"/>
  <c r="I83" i="29" s="1"/>
  <c r="K83" i="29" s="1"/>
  <c r="L83" i="29" s="1"/>
  <c r="G82" i="29"/>
  <c r="G81" i="29"/>
  <c r="G80" i="29"/>
  <c r="G79" i="29"/>
  <c r="I79" i="29" s="1"/>
  <c r="K79" i="29" s="1"/>
  <c r="L79" i="29" s="1"/>
  <c r="G78" i="29"/>
  <c r="G77" i="29"/>
  <c r="G76" i="29"/>
  <c r="I75" i="29"/>
  <c r="K75" i="29" s="1"/>
  <c r="L75" i="29" s="1"/>
  <c r="G75" i="29"/>
  <c r="G74" i="29"/>
  <c r="G73" i="29"/>
  <c r="G72" i="29"/>
  <c r="G71" i="29"/>
  <c r="I71" i="29" s="1"/>
  <c r="K71" i="29" s="1"/>
  <c r="L71" i="29" s="1"/>
  <c r="G70" i="29"/>
  <c r="G69" i="29"/>
  <c r="G68" i="29"/>
  <c r="G67" i="29"/>
  <c r="I67" i="29" s="1"/>
  <c r="K67" i="29" s="1"/>
  <c r="L67" i="29" s="1"/>
  <c r="G66" i="29"/>
  <c r="G65" i="29"/>
  <c r="G64" i="29"/>
  <c r="G63" i="29"/>
  <c r="I63" i="29" s="1"/>
  <c r="K63" i="29" s="1"/>
  <c r="L63" i="29" s="1"/>
  <c r="G62" i="29"/>
  <c r="G61" i="29"/>
  <c r="G60" i="29"/>
  <c r="I59" i="29"/>
  <c r="K59" i="29" s="1"/>
  <c r="L59" i="29" s="1"/>
  <c r="G59" i="29"/>
  <c r="G58" i="29"/>
  <c r="G57" i="29"/>
  <c r="G56" i="29"/>
  <c r="G55" i="29"/>
  <c r="I55" i="29" s="1"/>
  <c r="K55" i="29" s="1"/>
  <c r="L55" i="29" s="1"/>
  <c r="G54" i="29"/>
  <c r="G53" i="29"/>
  <c r="G52" i="29"/>
  <c r="G51" i="29"/>
  <c r="I51" i="29" s="1"/>
  <c r="K51" i="29" s="1"/>
  <c r="L51" i="29" s="1"/>
  <c r="G50" i="29"/>
  <c r="G49" i="29"/>
  <c r="G48" i="29"/>
  <c r="G47" i="29"/>
  <c r="I47" i="29" s="1"/>
  <c r="K47" i="29" s="1"/>
  <c r="L47" i="29" s="1"/>
  <c r="G46" i="29"/>
  <c r="G45" i="29"/>
  <c r="G44" i="29"/>
  <c r="G43" i="29"/>
  <c r="I43" i="29" s="1"/>
  <c r="K43" i="29" s="1"/>
  <c r="L43" i="29" s="1"/>
  <c r="G42" i="29"/>
  <c r="G41" i="29"/>
  <c r="G40" i="29"/>
  <c r="G39" i="29"/>
  <c r="I39" i="29" s="1"/>
  <c r="K39" i="29" s="1"/>
  <c r="L39" i="29" s="1"/>
  <c r="G38" i="29"/>
  <c r="G37" i="29"/>
  <c r="G36" i="29"/>
  <c r="G35" i="29"/>
  <c r="I35" i="29" s="1"/>
  <c r="K35" i="29" s="1"/>
  <c r="L35" i="29" s="1"/>
  <c r="G34" i="29"/>
  <c r="I34" i="29" s="1"/>
  <c r="K34" i="29" s="1"/>
  <c r="G33" i="29"/>
  <c r="I33" i="29" s="1"/>
  <c r="K33" i="29" s="1"/>
  <c r="G32" i="29"/>
  <c r="G31" i="29"/>
  <c r="I31" i="29" s="1"/>
  <c r="K31" i="29" s="1"/>
  <c r="L31" i="29" s="1"/>
  <c r="G30" i="29"/>
  <c r="I30" i="29" s="1"/>
  <c r="K30" i="29" s="1"/>
  <c r="G29" i="29"/>
  <c r="I29" i="29" s="1"/>
  <c r="K29" i="29" s="1"/>
  <c r="G28" i="29"/>
  <c r="G27" i="29"/>
  <c r="I27" i="29" s="1"/>
  <c r="K27" i="29" s="1"/>
  <c r="L27" i="29" s="1"/>
  <c r="G26" i="29"/>
  <c r="I26" i="29" s="1"/>
  <c r="K26" i="29" s="1"/>
  <c r="G25" i="29"/>
  <c r="I25" i="29" s="1"/>
  <c r="K25" i="29" s="1"/>
  <c r="G24" i="29"/>
  <c r="I23" i="29"/>
  <c r="K23" i="29" s="1"/>
  <c r="L23" i="29" s="1"/>
  <c r="G23" i="29"/>
  <c r="G22" i="29"/>
  <c r="I22" i="29" s="1"/>
  <c r="K22" i="29" s="1"/>
  <c r="G21" i="29"/>
  <c r="I21" i="29" s="1"/>
  <c r="K21" i="29" s="1"/>
  <c r="G20" i="29"/>
  <c r="I19" i="29"/>
  <c r="K19" i="29" s="1"/>
  <c r="L19" i="29" s="1"/>
  <c r="G19" i="29"/>
  <c r="G18" i="29"/>
  <c r="I18" i="29" s="1"/>
  <c r="K18" i="29" s="1"/>
  <c r="G17" i="29"/>
  <c r="I17" i="29" s="1"/>
  <c r="K17" i="29" s="1"/>
  <c r="G16" i="29"/>
  <c r="G15" i="29"/>
  <c r="I15" i="29" s="1"/>
  <c r="K15" i="29" s="1"/>
  <c r="L15" i="29" s="1"/>
  <c r="G14" i="29"/>
  <c r="I14" i="29" s="1"/>
  <c r="K14" i="29" s="1"/>
  <c r="G13" i="29"/>
  <c r="I13" i="29" s="1"/>
  <c r="K13" i="29" s="1"/>
  <c r="G12" i="29"/>
  <c r="G11" i="29"/>
  <c r="I11" i="29" s="1"/>
  <c r="K11" i="29" s="1"/>
  <c r="L11" i="29" s="1"/>
  <c r="G10" i="29"/>
  <c r="I10" i="29" s="1"/>
  <c r="K10" i="29" s="1"/>
  <c r="G9" i="29"/>
  <c r="I9" i="29" s="1"/>
  <c r="K9" i="29" s="1"/>
  <c r="G8" i="29"/>
  <c r="G7" i="29"/>
  <c r="I7" i="29" s="1"/>
  <c r="K7" i="29" s="1"/>
  <c r="L7" i="29" s="1"/>
  <c r="G6" i="29"/>
  <c r="I6" i="29" s="1"/>
  <c r="K6" i="29" s="1"/>
  <c r="G5" i="29"/>
  <c r="M304" i="42"/>
  <c r="M301" i="42"/>
  <c r="H35" i="10" s="1"/>
  <c r="E301" i="42"/>
  <c r="G300" i="42"/>
  <c r="I300" i="42" s="1"/>
  <c r="K300" i="42" s="1"/>
  <c r="G299" i="42"/>
  <c r="G298" i="42"/>
  <c r="I298" i="42" s="1"/>
  <c r="K298" i="42" s="1"/>
  <c r="L298" i="42" s="1"/>
  <c r="G297" i="42"/>
  <c r="I297" i="42" s="1"/>
  <c r="K297" i="42" s="1"/>
  <c r="G296" i="42"/>
  <c r="G295" i="42"/>
  <c r="I294" i="42"/>
  <c r="K294" i="42" s="1"/>
  <c r="G294" i="42"/>
  <c r="G293" i="42"/>
  <c r="I293" i="42" s="1"/>
  <c r="K293" i="42" s="1"/>
  <c r="G292" i="42"/>
  <c r="I292" i="42" s="1"/>
  <c r="K292" i="42" s="1"/>
  <c r="G291" i="42"/>
  <c r="I290" i="42"/>
  <c r="K290" i="42" s="1"/>
  <c r="G290" i="42"/>
  <c r="G289" i="42"/>
  <c r="I289" i="42" s="1"/>
  <c r="K289" i="42" s="1"/>
  <c r="L288" i="42"/>
  <c r="G288" i="42"/>
  <c r="I288" i="42" s="1"/>
  <c r="K288" i="42" s="1"/>
  <c r="G287" i="42"/>
  <c r="G286" i="42"/>
  <c r="G285" i="42"/>
  <c r="L284" i="42"/>
  <c r="G284" i="42"/>
  <c r="I284" i="42" s="1"/>
  <c r="K284" i="42" s="1"/>
  <c r="G283" i="42"/>
  <c r="K282" i="42"/>
  <c r="L282" i="42" s="1"/>
  <c r="I282" i="42"/>
  <c r="G282" i="42"/>
  <c r="G281" i="42"/>
  <c r="I281" i="42" s="1"/>
  <c r="K281" i="42" s="1"/>
  <c r="G280" i="42"/>
  <c r="G279" i="42"/>
  <c r="I278" i="42"/>
  <c r="K278" i="42" s="1"/>
  <c r="L278" i="42" s="1"/>
  <c r="G278" i="42"/>
  <c r="G277" i="42"/>
  <c r="I277" i="42" s="1"/>
  <c r="K277" i="42" s="1"/>
  <c r="G276" i="42"/>
  <c r="I276" i="42" s="1"/>
  <c r="K276" i="42" s="1"/>
  <c r="G275" i="42"/>
  <c r="G274" i="42"/>
  <c r="G273" i="42"/>
  <c r="I273" i="42" s="1"/>
  <c r="K273" i="42" s="1"/>
  <c r="G272" i="42"/>
  <c r="I272" i="42" s="1"/>
  <c r="K272" i="42" s="1"/>
  <c r="G271" i="42"/>
  <c r="G270" i="42"/>
  <c r="I270" i="42" s="1"/>
  <c r="K270" i="42" s="1"/>
  <c r="G269" i="42"/>
  <c r="G268" i="42"/>
  <c r="I268" i="42" s="1"/>
  <c r="K268" i="42" s="1"/>
  <c r="G267" i="42"/>
  <c r="G266" i="42"/>
  <c r="I266" i="42" s="1"/>
  <c r="K266" i="42" s="1"/>
  <c r="L266" i="42" s="1"/>
  <c r="G265" i="42"/>
  <c r="I265" i="42" s="1"/>
  <c r="K265" i="42" s="1"/>
  <c r="G264" i="42"/>
  <c r="G263" i="42"/>
  <c r="G262" i="42"/>
  <c r="L261" i="42"/>
  <c r="G261" i="42"/>
  <c r="I261" i="42" s="1"/>
  <c r="K261" i="42" s="1"/>
  <c r="G260" i="42"/>
  <c r="I260" i="42" s="1"/>
  <c r="K260" i="42" s="1"/>
  <c r="G259" i="42"/>
  <c r="I258" i="42"/>
  <c r="K258" i="42" s="1"/>
  <c r="G258" i="42"/>
  <c r="G257" i="42"/>
  <c r="I257" i="42" s="1"/>
  <c r="K257" i="42" s="1"/>
  <c r="L256" i="42"/>
  <c r="G256" i="42"/>
  <c r="I256" i="42" s="1"/>
  <c r="K256" i="42" s="1"/>
  <c r="G255" i="42"/>
  <c r="G254" i="42"/>
  <c r="I254" i="42" s="1"/>
  <c r="K254" i="42" s="1"/>
  <c r="G253" i="42"/>
  <c r="G252" i="42"/>
  <c r="I252" i="42" s="1"/>
  <c r="K252" i="42" s="1"/>
  <c r="G251" i="42"/>
  <c r="G250" i="42"/>
  <c r="I250" i="42" s="1"/>
  <c r="K250" i="42" s="1"/>
  <c r="L250" i="42" s="1"/>
  <c r="L249" i="42"/>
  <c r="G249" i="42"/>
  <c r="I249" i="42" s="1"/>
  <c r="K249" i="42" s="1"/>
  <c r="G248" i="42"/>
  <c r="G247" i="42"/>
  <c r="I246" i="42"/>
  <c r="K246" i="42" s="1"/>
  <c r="G246" i="42"/>
  <c r="G245" i="42"/>
  <c r="I245" i="42" s="1"/>
  <c r="K245" i="42" s="1"/>
  <c r="L244" i="42"/>
  <c r="G244" i="42"/>
  <c r="I244" i="42" s="1"/>
  <c r="K244" i="42" s="1"/>
  <c r="G243" i="42"/>
  <c r="G242" i="42"/>
  <c r="I242" i="42" s="1"/>
  <c r="K242" i="42" s="1"/>
  <c r="G241" i="42"/>
  <c r="I241" i="42" s="1"/>
  <c r="K241" i="42" s="1"/>
  <c r="G240" i="42"/>
  <c r="I240" i="42" s="1"/>
  <c r="K240" i="42" s="1"/>
  <c r="G239" i="42"/>
  <c r="I238" i="42"/>
  <c r="K238" i="42" s="1"/>
  <c r="G238" i="42"/>
  <c r="G237" i="42"/>
  <c r="G236" i="42"/>
  <c r="I236" i="42" s="1"/>
  <c r="K236" i="42" s="1"/>
  <c r="G235" i="42"/>
  <c r="G234" i="42"/>
  <c r="I234" i="42" s="1"/>
  <c r="K234" i="42" s="1"/>
  <c r="L234" i="42" s="1"/>
  <c r="G233" i="42"/>
  <c r="I233" i="42" s="1"/>
  <c r="K233" i="42" s="1"/>
  <c r="G232" i="42"/>
  <c r="G231" i="42"/>
  <c r="K230" i="42"/>
  <c r="I230" i="42"/>
  <c r="G230" i="42"/>
  <c r="G229" i="42"/>
  <c r="I229" i="42" s="1"/>
  <c r="K229" i="42" s="1"/>
  <c r="L228" i="42"/>
  <c r="G228" i="42"/>
  <c r="I228" i="42" s="1"/>
  <c r="K228" i="42" s="1"/>
  <c r="G227" i="42"/>
  <c r="K226" i="42"/>
  <c r="I226" i="42"/>
  <c r="G226" i="42"/>
  <c r="G225" i="42"/>
  <c r="I225" i="42" s="1"/>
  <c r="K225" i="42" s="1"/>
  <c r="L224" i="42"/>
  <c r="G224" i="42"/>
  <c r="I224" i="42" s="1"/>
  <c r="K224" i="42" s="1"/>
  <c r="G223" i="42"/>
  <c r="G222" i="42"/>
  <c r="G221" i="42"/>
  <c r="G220" i="42"/>
  <c r="I220" i="42" s="1"/>
  <c r="K220" i="42" s="1"/>
  <c r="G219" i="42"/>
  <c r="G218" i="42"/>
  <c r="I218" i="42" s="1"/>
  <c r="K218" i="42" s="1"/>
  <c r="G217" i="42"/>
  <c r="I216" i="42"/>
  <c r="K216" i="42" s="1"/>
  <c r="G216" i="42"/>
  <c r="G215" i="42"/>
  <c r="I215" i="42" s="1"/>
  <c r="G214" i="42"/>
  <c r="I214" i="42" s="1"/>
  <c r="K214" i="42" s="1"/>
  <c r="G213" i="42"/>
  <c r="G212" i="42"/>
  <c r="I212" i="42" s="1"/>
  <c r="K212" i="42" s="1"/>
  <c r="G211" i="42"/>
  <c r="I211" i="42" s="1"/>
  <c r="K210" i="42"/>
  <c r="G210" i="42"/>
  <c r="I210" i="42" s="1"/>
  <c r="G209" i="42"/>
  <c r="I208" i="42"/>
  <c r="K208" i="42" s="1"/>
  <c r="G208" i="42"/>
  <c r="G207" i="42"/>
  <c r="I207" i="42" s="1"/>
  <c r="G206" i="42"/>
  <c r="I206" i="42" s="1"/>
  <c r="K206" i="42" s="1"/>
  <c r="G205" i="42"/>
  <c r="G204" i="42"/>
  <c r="I204" i="42" s="1"/>
  <c r="K204" i="42" s="1"/>
  <c r="G203" i="42"/>
  <c r="I203" i="42" s="1"/>
  <c r="G202" i="42"/>
  <c r="I202" i="42" s="1"/>
  <c r="K202" i="42" s="1"/>
  <c r="G201" i="42"/>
  <c r="I200" i="42"/>
  <c r="K200" i="42" s="1"/>
  <c r="G200" i="42"/>
  <c r="G199" i="42"/>
  <c r="I199" i="42" s="1"/>
  <c r="G198" i="42"/>
  <c r="I197" i="42"/>
  <c r="K197" i="42" s="1"/>
  <c r="G197" i="42"/>
  <c r="I196" i="42"/>
  <c r="K196" i="42" s="1"/>
  <c r="G196" i="42"/>
  <c r="G195" i="42"/>
  <c r="I195" i="42" s="1"/>
  <c r="K195" i="42" s="1"/>
  <c r="G194" i="42"/>
  <c r="I194" i="42" s="1"/>
  <c r="K194" i="42" s="1"/>
  <c r="I193" i="42"/>
  <c r="K193" i="42" s="1"/>
  <c r="G193" i="42"/>
  <c r="G192" i="42"/>
  <c r="I192" i="42" s="1"/>
  <c r="K192" i="42" s="1"/>
  <c r="L192" i="42" s="1"/>
  <c r="G191" i="42"/>
  <c r="G190" i="42"/>
  <c r="I189" i="42"/>
  <c r="K189" i="42" s="1"/>
  <c r="G189" i="42"/>
  <c r="G188" i="42"/>
  <c r="G187" i="42"/>
  <c r="I187" i="42" s="1"/>
  <c r="K187" i="42" s="1"/>
  <c r="G186" i="42"/>
  <c r="I186" i="42" s="1"/>
  <c r="K186" i="42" s="1"/>
  <c r="G185" i="42"/>
  <c r="I185" i="42" s="1"/>
  <c r="K185" i="42" s="1"/>
  <c r="G184" i="42"/>
  <c r="I184" i="42" s="1"/>
  <c r="K184" i="42" s="1"/>
  <c r="L183" i="42"/>
  <c r="G183" i="42"/>
  <c r="I183" i="42" s="1"/>
  <c r="K183" i="42" s="1"/>
  <c r="G182" i="42"/>
  <c r="I182" i="42" s="1"/>
  <c r="K182" i="42" s="1"/>
  <c r="I181" i="42"/>
  <c r="K181" i="42" s="1"/>
  <c r="G181" i="42"/>
  <c r="G180" i="42"/>
  <c r="I180" i="42" s="1"/>
  <c r="K180" i="42" s="1"/>
  <c r="G179" i="42"/>
  <c r="I179" i="42" s="1"/>
  <c r="K179" i="42" s="1"/>
  <c r="G178" i="42"/>
  <c r="I178" i="42" s="1"/>
  <c r="K178" i="42" s="1"/>
  <c r="G177" i="42"/>
  <c r="I177" i="42" s="1"/>
  <c r="K177" i="42" s="1"/>
  <c r="G176" i="42"/>
  <c r="I176" i="42" s="1"/>
  <c r="K176" i="42" s="1"/>
  <c r="L176" i="42" s="1"/>
  <c r="L175" i="42"/>
  <c r="G175" i="42"/>
  <c r="I175" i="42" s="1"/>
  <c r="K175" i="42" s="1"/>
  <c r="G174" i="42"/>
  <c r="I173" i="42"/>
  <c r="K173" i="42" s="1"/>
  <c r="G173" i="42"/>
  <c r="G172" i="42"/>
  <c r="G171" i="42"/>
  <c r="I171" i="42" s="1"/>
  <c r="K171" i="42" s="1"/>
  <c r="G170" i="42"/>
  <c r="I170" i="42" s="1"/>
  <c r="K170" i="42" s="1"/>
  <c r="I169" i="42"/>
  <c r="K169" i="42" s="1"/>
  <c r="G169" i="42"/>
  <c r="G168" i="42"/>
  <c r="L167" i="42"/>
  <c r="G167" i="42"/>
  <c r="I167" i="42" s="1"/>
  <c r="K167" i="42" s="1"/>
  <c r="G166" i="42"/>
  <c r="I166" i="42" s="1"/>
  <c r="K166" i="42" s="1"/>
  <c r="I165" i="42"/>
  <c r="K165" i="42" s="1"/>
  <c r="G165" i="42"/>
  <c r="I164" i="42"/>
  <c r="K164" i="42" s="1"/>
  <c r="G164" i="42"/>
  <c r="G163" i="42"/>
  <c r="I163" i="42" s="1"/>
  <c r="K163" i="42" s="1"/>
  <c r="G162" i="42"/>
  <c r="I162" i="42" s="1"/>
  <c r="K162" i="42" s="1"/>
  <c r="I161" i="42"/>
  <c r="K161" i="42" s="1"/>
  <c r="G161" i="42"/>
  <c r="G160" i="42"/>
  <c r="I160" i="42" s="1"/>
  <c r="K160" i="42" s="1"/>
  <c r="L160" i="42" s="1"/>
  <c r="L159" i="42"/>
  <c r="G159" i="42"/>
  <c r="I159" i="42" s="1"/>
  <c r="K159" i="42" s="1"/>
  <c r="G158" i="42"/>
  <c r="I157" i="42"/>
  <c r="K157" i="42" s="1"/>
  <c r="G157" i="42"/>
  <c r="G156" i="42"/>
  <c r="G155" i="42"/>
  <c r="I155" i="42" s="1"/>
  <c r="K155" i="42" s="1"/>
  <c r="G154" i="42"/>
  <c r="I154" i="42" s="1"/>
  <c r="K154" i="42" s="1"/>
  <c r="I153" i="42"/>
  <c r="K153" i="42" s="1"/>
  <c r="G153" i="42"/>
  <c r="G152" i="42"/>
  <c r="L151" i="42"/>
  <c r="G151" i="42"/>
  <c r="I151" i="42" s="1"/>
  <c r="K151" i="42" s="1"/>
  <c r="G150" i="42"/>
  <c r="I150" i="42" s="1"/>
  <c r="K150" i="42" s="1"/>
  <c r="G149" i="42"/>
  <c r="I149" i="42" s="1"/>
  <c r="K149" i="42" s="1"/>
  <c r="I148" i="42"/>
  <c r="K148" i="42" s="1"/>
  <c r="G148" i="42"/>
  <c r="G147" i="42"/>
  <c r="I147" i="42" s="1"/>
  <c r="K147" i="42" s="1"/>
  <c r="G146" i="42"/>
  <c r="I146" i="42" s="1"/>
  <c r="K146" i="42" s="1"/>
  <c r="I145" i="42"/>
  <c r="K145" i="42" s="1"/>
  <c r="G145" i="42"/>
  <c r="G144" i="42"/>
  <c r="I144" i="42" s="1"/>
  <c r="K144" i="42" s="1"/>
  <c r="L144" i="42" s="1"/>
  <c r="L143" i="42"/>
  <c r="G143" i="42"/>
  <c r="I143" i="42" s="1"/>
  <c r="K143" i="42" s="1"/>
  <c r="G142" i="42"/>
  <c r="G141" i="42"/>
  <c r="I141" i="42" s="1"/>
  <c r="K141" i="42" s="1"/>
  <c r="G140" i="42"/>
  <c r="K139" i="42"/>
  <c r="G139" i="42"/>
  <c r="I139" i="42" s="1"/>
  <c r="G138" i="42"/>
  <c r="K137" i="42"/>
  <c r="I137" i="42"/>
  <c r="G137" i="42"/>
  <c r="K136" i="42"/>
  <c r="I136" i="42"/>
  <c r="G136" i="42"/>
  <c r="G135" i="42"/>
  <c r="I135" i="42" s="1"/>
  <c r="K135" i="42" s="1"/>
  <c r="G134" i="42"/>
  <c r="G133" i="42"/>
  <c r="I133" i="42" s="1"/>
  <c r="K133" i="42" s="1"/>
  <c r="G132" i="42"/>
  <c r="G131" i="42"/>
  <c r="I131" i="42" s="1"/>
  <c r="K131" i="42" s="1"/>
  <c r="G130" i="42"/>
  <c r="I130" i="42" s="1"/>
  <c r="I129" i="42"/>
  <c r="K129" i="42" s="1"/>
  <c r="G129" i="42"/>
  <c r="G128" i="42"/>
  <c r="G127" i="42"/>
  <c r="I127" i="42" s="1"/>
  <c r="K127" i="42" s="1"/>
  <c r="G126" i="42"/>
  <c r="I126" i="42" s="1"/>
  <c r="I125" i="42"/>
  <c r="K125" i="42" s="1"/>
  <c r="G125" i="42"/>
  <c r="I124" i="42"/>
  <c r="K124" i="42" s="1"/>
  <c r="G124" i="42"/>
  <c r="G123" i="42"/>
  <c r="I123" i="42" s="1"/>
  <c r="K123" i="42" s="1"/>
  <c r="G122" i="42"/>
  <c r="G121" i="42"/>
  <c r="I121" i="42" s="1"/>
  <c r="K121" i="42" s="1"/>
  <c r="G120" i="42"/>
  <c r="I120" i="42" s="1"/>
  <c r="L119" i="42"/>
  <c r="K119" i="42"/>
  <c r="G119" i="42"/>
  <c r="I119" i="42" s="1"/>
  <c r="G118" i="42"/>
  <c r="G117" i="42"/>
  <c r="I117" i="42" s="1"/>
  <c r="K117" i="42" s="1"/>
  <c r="G116" i="42"/>
  <c r="K115" i="42"/>
  <c r="G115" i="42"/>
  <c r="I115" i="42" s="1"/>
  <c r="G114" i="42"/>
  <c r="I113" i="42"/>
  <c r="K113" i="42" s="1"/>
  <c r="G113" i="42"/>
  <c r="G112" i="42"/>
  <c r="I112" i="42" s="1"/>
  <c r="K112" i="42" s="1"/>
  <c r="G111" i="42"/>
  <c r="I111" i="42" s="1"/>
  <c r="K111" i="42" s="1"/>
  <c r="G110" i="42"/>
  <c r="G109" i="42"/>
  <c r="I109" i="42" s="1"/>
  <c r="K109" i="42" s="1"/>
  <c r="I108" i="42"/>
  <c r="K108" i="42" s="1"/>
  <c r="G108" i="42"/>
  <c r="G107" i="42"/>
  <c r="I107" i="42" s="1"/>
  <c r="K107" i="42" s="1"/>
  <c r="G106" i="42"/>
  <c r="G105" i="42"/>
  <c r="I105" i="42" s="1"/>
  <c r="K105" i="42" s="1"/>
  <c r="G104" i="42"/>
  <c r="I104" i="42" s="1"/>
  <c r="K104" i="42" s="1"/>
  <c r="G103" i="42"/>
  <c r="I103" i="42" s="1"/>
  <c r="K103" i="42" s="1"/>
  <c r="L103" i="42" s="1"/>
  <c r="G102" i="42"/>
  <c r="I102" i="42" s="1"/>
  <c r="K102" i="42" s="1"/>
  <c r="G101" i="42"/>
  <c r="G100" i="42"/>
  <c r="I100" i="42" s="1"/>
  <c r="K100" i="42" s="1"/>
  <c r="I99" i="42"/>
  <c r="K99" i="42" s="1"/>
  <c r="G99" i="42"/>
  <c r="G98" i="42"/>
  <c r="I98" i="42" s="1"/>
  <c r="G97" i="42"/>
  <c r="I96" i="42"/>
  <c r="K96" i="42" s="1"/>
  <c r="G96" i="42"/>
  <c r="G95" i="42"/>
  <c r="I95" i="42" s="1"/>
  <c r="K95" i="42" s="1"/>
  <c r="I94" i="42"/>
  <c r="K94" i="42" s="1"/>
  <c r="G94" i="42"/>
  <c r="G93" i="42"/>
  <c r="G92" i="42"/>
  <c r="I92" i="42" s="1"/>
  <c r="K92" i="42" s="1"/>
  <c r="K91" i="42"/>
  <c r="I91" i="42"/>
  <c r="G91" i="42"/>
  <c r="K90" i="42"/>
  <c r="I90" i="42"/>
  <c r="G90" i="42"/>
  <c r="G89" i="42"/>
  <c r="I88" i="42"/>
  <c r="K88" i="42" s="1"/>
  <c r="G88" i="42"/>
  <c r="G87" i="42"/>
  <c r="I87" i="42" s="1"/>
  <c r="K87" i="42" s="1"/>
  <c r="G86" i="42"/>
  <c r="I86" i="42" s="1"/>
  <c r="K86" i="42" s="1"/>
  <c r="G85" i="42"/>
  <c r="G84" i="42"/>
  <c r="I84" i="42" s="1"/>
  <c r="K84" i="42" s="1"/>
  <c r="I83" i="42"/>
  <c r="K83" i="42" s="1"/>
  <c r="G83" i="42"/>
  <c r="G82" i="42"/>
  <c r="I82" i="42" s="1"/>
  <c r="G81" i="42"/>
  <c r="I80" i="42"/>
  <c r="K80" i="42" s="1"/>
  <c r="G80" i="42"/>
  <c r="G79" i="42"/>
  <c r="I79" i="42" s="1"/>
  <c r="K79" i="42" s="1"/>
  <c r="I78" i="42"/>
  <c r="K78" i="42" s="1"/>
  <c r="G78" i="42"/>
  <c r="G77" i="42"/>
  <c r="G76" i="42"/>
  <c r="I76" i="42" s="1"/>
  <c r="K76" i="42" s="1"/>
  <c r="K75" i="42"/>
  <c r="I75" i="42"/>
  <c r="G75" i="42"/>
  <c r="K74" i="42"/>
  <c r="I74" i="42"/>
  <c r="G74" i="42"/>
  <c r="G73" i="42"/>
  <c r="I72" i="42"/>
  <c r="K72" i="42" s="1"/>
  <c r="G72" i="42"/>
  <c r="G71" i="42"/>
  <c r="I71" i="42" s="1"/>
  <c r="K71" i="42" s="1"/>
  <c r="G70" i="42"/>
  <c r="I70" i="42" s="1"/>
  <c r="K70" i="42" s="1"/>
  <c r="G69" i="42"/>
  <c r="G68" i="42"/>
  <c r="I68" i="42" s="1"/>
  <c r="K68" i="42" s="1"/>
  <c r="I67" i="42"/>
  <c r="K67" i="42" s="1"/>
  <c r="G67" i="42"/>
  <c r="G66" i="42"/>
  <c r="I66" i="42" s="1"/>
  <c r="K66" i="42" s="1"/>
  <c r="L66" i="42" s="1"/>
  <c r="G65" i="42"/>
  <c r="I64" i="42"/>
  <c r="K64" i="42" s="1"/>
  <c r="G64" i="42"/>
  <c r="G63" i="42"/>
  <c r="I63" i="42" s="1"/>
  <c r="K63" i="42" s="1"/>
  <c r="G62" i="42"/>
  <c r="I62" i="42" s="1"/>
  <c r="K62" i="42" s="1"/>
  <c r="G61" i="42"/>
  <c r="G60" i="42"/>
  <c r="I60" i="42" s="1"/>
  <c r="K60" i="42" s="1"/>
  <c r="K59" i="42"/>
  <c r="I59" i="42"/>
  <c r="G59" i="42"/>
  <c r="I58" i="42"/>
  <c r="K58" i="42" s="1"/>
  <c r="L58" i="42" s="1"/>
  <c r="G58" i="42"/>
  <c r="G57" i="42"/>
  <c r="G56" i="42"/>
  <c r="I56" i="42" s="1"/>
  <c r="K56" i="42" s="1"/>
  <c r="G55" i="42"/>
  <c r="I55" i="42" s="1"/>
  <c r="K55" i="42" s="1"/>
  <c r="G54" i="42"/>
  <c r="I54" i="42" s="1"/>
  <c r="K54" i="42" s="1"/>
  <c r="G53" i="42"/>
  <c r="G52" i="42"/>
  <c r="I52" i="42" s="1"/>
  <c r="K52" i="42" s="1"/>
  <c r="I51" i="42"/>
  <c r="K51" i="42" s="1"/>
  <c r="G51" i="42"/>
  <c r="G50" i="42"/>
  <c r="I50" i="42" s="1"/>
  <c r="K50" i="42" s="1"/>
  <c r="L50" i="42" s="1"/>
  <c r="G49" i="42"/>
  <c r="I48" i="42"/>
  <c r="K48" i="42" s="1"/>
  <c r="G48" i="42"/>
  <c r="G47" i="42"/>
  <c r="I47" i="42" s="1"/>
  <c r="K47" i="42" s="1"/>
  <c r="I46" i="42"/>
  <c r="K46" i="42" s="1"/>
  <c r="G46" i="42"/>
  <c r="G45" i="42"/>
  <c r="G44" i="42"/>
  <c r="I44" i="42" s="1"/>
  <c r="K44" i="42" s="1"/>
  <c r="K43" i="42"/>
  <c r="I43" i="42"/>
  <c r="G43" i="42"/>
  <c r="K42" i="42"/>
  <c r="L42" i="42" s="1"/>
  <c r="I42" i="42"/>
  <c r="G42" i="42"/>
  <c r="G41" i="42"/>
  <c r="I40" i="42"/>
  <c r="K40" i="42" s="1"/>
  <c r="G40" i="42"/>
  <c r="G39" i="42"/>
  <c r="I39" i="42" s="1"/>
  <c r="K39" i="42" s="1"/>
  <c r="G38" i="42"/>
  <c r="I38" i="42" s="1"/>
  <c r="K38" i="42" s="1"/>
  <c r="G37" i="42"/>
  <c r="G36" i="42"/>
  <c r="I36" i="42" s="1"/>
  <c r="K36" i="42" s="1"/>
  <c r="G35" i="42"/>
  <c r="I35" i="42" s="1"/>
  <c r="K35" i="42" s="1"/>
  <c r="K34" i="42"/>
  <c r="L34" i="42" s="1"/>
  <c r="G34" i="42"/>
  <c r="I34" i="42" s="1"/>
  <c r="G33" i="42"/>
  <c r="I32" i="42"/>
  <c r="K32" i="42" s="1"/>
  <c r="G32" i="42"/>
  <c r="G31" i="42"/>
  <c r="I31" i="42" s="1"/>
  <c r="K31" i="42" s="1"/>
  <c r="G30" i="42"/>
  <c r="I30" i="42" s="1"/>
  <c r="K30" i="42" s="1"/>
  <c r="G29" i="42"/>
  <c r="G28" i="42"/>
  <c r="I28" i="42" s="1"/>
  <c r="K28" i="42" s="1"/>
  <c r="I27" i="42"/>
  <c r="K27" i="42" s="1"/>
  <c r="G27" i="42"/>
  <c r="G26" i="42"/>
  <c r="I26" i="42" s="1"/>
  <c r="K26" i="42" s="1"/>
  <c r="L26" i="42" s="1"/>
  <c r="G25" i="42"/>
  <c r="I24" i="42"/>
  <c r="K24" i="42" s="1"/>
  <c r="G24" i="42"/>
  <c r="G23" i="42"/>
  <c r="I23" i="42" s="1"/>
  <c r="K23" i="42" s="1"/>
  <c r="G22" i="42"/>
  <c r="I22" i="42" s="1"/>
  <c r="K22" i="42" s="1"/>
  <c r="G21" i="42"/>
  <c r="G20" i="42"/>
  <c r="I20" i="42" s="1"/>
  <c r="K20" i="42" s="1"/>
  <c r="G19" i="42"/>
  <c r="I19" i="42" s="1"/>
  <c r="K19" i="42" s="1"/>
  <c r="K18" i="42"/>
  <c r="L18" i="42" s="1"/>
  <c r="G18" i="42"/>
  <c r="I18" i="42" s="1"/>
  <c r="G17" i="42"/>
  <c r="I16" i="42"/>
  <c r="K16" i="42" s="1"/>
  <c r="G16" i="42"/>
  <c r="G15" i="42"/>
  <c r="I15" i="42" s="1"/>
  <c r="K15" i="42" s="1"/>
  <c r="G14" i="42"/>
  <c r="I14" i="42" s="1"/>
  <c r="K14" i="42" s="1"/>
  <c r="G13" i="42"/>
  <c r="G12" i="42"/>
  <c r="I12" i="42" s="1"/>
  <c r="K12" i="42" s="1"/>
  <c r="I11" i="42"/>
  <c r="K11" i="42" s="1"/>
  <c r="G11" i="42"/>
  <c r="G10" i="42"/>
  <c r="I10" i="42" s="1"/>
  <c r="K10" i="42" s="1"/>
  <c r="L10" i="42" s="1"/>
  <c r="G9" i="42"/>
  <c r="I8" i="42"/>
  <c r="K8" i="42" s="1"/>
  <c r="G8" i="42"/>
  <c r="G7" i="42"/>
  <c r="I7" i="42" s="1"/>
  <c r="K7" i="42" s="1"/>
  <c r="G6" i="42"/>
  <c r="I6" i="42" s="1"/>
  <c r="K6" i="42" s="1"/>
  <c r="G5" i="42"/>
  <c r="M304" i="74"/>
  <c r="M301" i="74"/>
  <c r="H34" i="10" s="1"/>
  <c r="E301" i="74"/>
  <c r="G300" i="74"/>
  <c r="G299" i="74"/>
  <c r="G298" i="74"/>
  <c r="I298" i="74" s="1"/>
  <c r="G297" i="74"/>
  <c r="I297" i="74" s="1"/>
  <c r="K297" i="74" s="1"/>
  <c r="G296" i="74"/>
  <c r="I296" i="74" s="1"/>
  <c r="K296" i="74" s="1"/>
  <c r="L296" i="74" s="1"/>
  <c r="G295" i="74"/>
  <c r="I294" i="74"/>
  <c r="G294" i="74"/>
  <c r="G293" i="74"/>
  <c r="I293" i="74" s="1"/>
  <c r="K293" i="74" s="1"/>
  <c r="I292" i="74"/>
  <c r="K292" i="74" s="1"/>
  <c r="G292" i="74"/>
  <c r="L292" i="74" s="1"/>
  <c r="G291" i="74"/>
  <c r="G290" i="74"/>
  <c r="I290" i="74" s="1"/>
  <c r="G289" i="74"/>
  <c r="I289" i="74" s="1"/>
  <c r="K289" i="74" s="1"/>
  <c r="G288" i="74"/>
  <c r="I288" i="74" s="1"/>
  <c r="K288" i="74" s="1"/>
  <c r="L288" i="74" s="1"/>
  <c r="G287" i="74"/>
  <c r="G286" i="74"/>
  <c r="I286" i="74" s="1"/>
  <c r="G285" i="74"/>
  <c r="I285" i="74" s="1"/>
  <c r="K285" i="74" s="1"/>
  <c r="G284" i="74"/>
  <c r="G283" i="74"/>
  <c r="G282" i="74"/>
  <c r="I282" i="74" s="1"/>
  <c r="G281" i="74"/>
  <c r="I281" i="74" s="1"/>
  <c r="K281" i="74" s="1"/>
  <c r="G280" i="74"/>
  <c r="I280" i="74" s="1"/>
  <c r="K280" i="74" s="1"/>
  <c r="L280" i="74" s="1"/>
  <c r="G279" i="74"/>
  <c r="G278" i="74"/>
  <c r="I278" i="74" s="1"/>
  <c r="G277" i="74"/>
  <c r="I277" i="74" s="1"/>
  <c r="K277" i="74" s="1"/>
  <c r="G276" i="74"/>
  <c r="G275" i="74"/>
  <c r="G274" i="74"/>
  <c r="I274" i="74" s="1"/>
  <c r="G273" i="74"/>
  <c r="I273" i="74" s="1"/>
  <c r="K273" i="74" s="1"/>
  <c r="G272" i="74"/>
  <c r="I272" i="74" s="1"/>
  <c r="K272" i="74" s="1"/>
  <c r="G271" i="74"/>
  <c r="G270" i="74"/>
  <c r="I270" i="74" s="1"/>
  <c r="G269" i="74"/>
  <c r="G268" i="74"/>
  <c r="I268" i="74" s="1"/>
  <c r="K268" i="74" s="1"/>
  <c r="G267" i="74"/>
  <c r="G266" i="74"/>
  <c r="I266" i="74" s="1"/>
  <c r="G265" i="74"/>
  <c r="G264" i="74"/>
  <c r="I264" i="74" s="1"/>
  <c r="K264" i="74" s="1"/>
  <c r="G263" i="74"/>
  <c r="G262" i="74"/>
  <c r="I262" i="74" s="1"/>
  <c r="G261" i="74"/>
  <c r="G260" i="74"/>
  <c r="I260" i="74" s="1"/>
  <c r="K260" i="74" s="1"/>
  <c r="G259" i="74"/>
  <c r="G258" i="74"/>
  <c r="I258" i="74" s="1"/>
  <c r="G257" i="74"/>
  <c r="G256" i="74"/>
  <c r="I256" i="74" s="1"/>
  <c r="K256" i="74" s="1"/>
  <c r="G255" i="74"/>
  <c r="G254" i="74"/>
  <c r="I254" i="74" s="1"/>
  <c r="G253" i="74"/>
  <c r="I252" i="74"/>
  <c r="K252" i="74" s="1"/>
  <c r="G252" i="74"/>
  <c r="G251" i="74"/>
  <c r="G250" i="74"/>
  <c r="I250" i="74" s="1"/>
  <c r="G249" i="74"/>
  <c r="G248" i="74"/>
  <c r="I248" i="74" s="1"/>
  <c r="K248" i="74" s="1"/>
  <c r="G247" i="74"/>
  <c r="G246" i="74"/>
  <c r="I246" i="74" s="1"/>
  <c r="G245" i="74"/>
  <c r="G244" i="74"/>
  <c r="I244" i="74" s="1"/>
  <c r="K244" i="74" s="1"/>
  <c r="G243" i="74"/>
  <c r="G242" i="74"/>
  <c r="I242" i="74" s="1"/>
  <c r="G241" i="74"/>
  <c r="G240" i="74"/>
  <c r="I240" i="74" s="1"/>
  <c r="K240" i="74" s="1"/>
  <c r="G239" i="74"/>
  <c r="G238" i="74"/>
  <c r="I238" i="74" s="1"/>
  <c r="G237" i="74"/>
  <c r="I236" i="74"/>
  <c r="K236" i="74" s="1"/>
  <c r="G236" i="74"/>
  <c r="G235" i="74"/>
  <c r="G234" i="74"/>
  <c r="I234" i="74" s="1"/>
  <c r="G233" i="74"/>
  <c r="I233" i="74" s="1"/>
  <c r="K233" i="74" s="1"/>
  <c r="G232" i="74"/>
  <c r="I232" i="74" s="1"/>
  <c r="G231" i="74"/>
  <c r="I231" i="74" s="1"/>
  <c r="K231" i="74" s="1"/>
  <c r="G230" i="74"/>
  <c r="I230" i="74" s="1"/>
  <c r="K230" i="74" s="1"/>
  <c r="I229" i="74"/>
  <c r="K229" i="74" s="1"/>
  <c r="G229" i="74"/>
  <c r="G228" i="74"/>
  <c r="I228" i="74" s="1"/>
  <c r="G227" i="74"/>
  <c r="I227" i="74" s="1"/>
  <c r="K227" i="74" s="1"/>
  <c r="G226" i="74"/>
  <c r="I226" i="74" s="1"/>
  <c r="K226" i="74" s="1"/>
  <c r="I225" i="74"/>
  <c r="K225" i="74" s="1"/>
  <c r="G225" i="74"/>
  <c r="G224" i="74"/>
  <c r="I224" i="74" s="1"/>
  <c r="G223" i="74"/>
  <c r="I223" i="74" s="1"/>
  <c r="K223" i="74" s="1"/>
  <c r="G222" i="74"/>
  <c r="I222" i="74" s="1"/>
  <c r="K222" i="74" s="1"/>
  <c r="I221" i="74"/>
  <c r="K221" i="74" s="1"/>
  <c r="G221" i="74"/>
  <c r="G220" i="74"/>
  <c r="I220" i="74" s="1"/>
  <c r="G219" i="74"/>
  <c r="I219" i="74" s="1"/>
  <c r="K219" i="74" s="1"/>
  <c r="G218" i="74"/>
  <c r="I218" i="74" s="1"/>
  <c r="K218" i="74" s="1"/>
  <c r="G217" i="74"/>
  <c r="G216" i="74"/>
  <c r="I216" i="74" s="1"/>
  <c r="G215" i="74"/>
  <c r="G214" i="74"/>
  <c r="I214" i="74" s="1"/>
  <c r="K214" i="74" s="1"/>
  <c r="G213" i="74"/>
  <c r="G212" i="74"/>
  <c r="I212" i="74" s="1"/>
  <c r="G211" i="74"/>
  <c r="G210" i="74"/>
  <c r="I210" i="74" s="1"/>
  <c r="K210" i="74" s="1"/>
  <c r="G209" i="74"/>
  <c r="G208" i="74"/>
  <c r="I208" i="74" s="1"/>
  <c r="G207" i="74"/>
  <c r="G206" i="74"/>
  <c r="I206" i="74" s="1"/>
  <c r="K206" i="74" s="1"/>
  <c r="G205" i="74"/>
  <c r="I205" i="74" s="1"/>
  <c r="K205" i="74" s="1"/>
  <c r="G204" i="74"/>
  <c r="I204" i="74" s="1"/>
  <c r="K204" i="74" s="1"/>
  <c r="L204" i="74" s="1"/>
  <c r="G203" i="74"/>
  <c r="I203" i="74" s="1"/>
  <c r="K203" i="74" s="1"/>
  <c r="L203" i="74" s="1"/>
  <c r="G202" i="74"/>
  <c r="I202" i="74" s="1"/>
  <c r="K202" i="74" s="1"/>
  <c r="G201" i="74"/>
  <c r="I201" i="74" s="1"/>
  <c r="K201" i="74" s="1"/>
  <c r="G200" i="74"/>
  <c r="I200" i="74" s="1"/>
  <c r="K200" i="74" s="1"/>
  <c r="L200" i="74" s="1"/>
  <c r="K199" i="74"/>
  <c r="L199" i="74" s="1"/>
  <c r="G199" i="74"/>
  <c r="I199" i="74" s="1"/>
  <c r="G198" i="74"/>
  <c r="I198" i="74" s="1"/>
  <c r="K198" i="74" s="1"/>
  <c r="G197" i="74"/>
  <c r="I197" i="74" s="1"/>
  <c r="K197" i="74" s="1"/>
  <c r="G196" i="74"/>
  <c r="I196" i="74" s="1"/>
  <c r="K196" i="74" s="1"/>
  <c r="L196" i="74" s="1"/>
  <c r="K195" i="74"/>
  <c r="L195" i="74" s="1"/>
  <c r="G195" i="74"/>
  <c r="I195" i="74" s="1"/>
  <c r="G194" i="74"/>
  <c r="I194" i="74" s="1"/>
  <c r="K194" i="74" s="1"/>
  <c r="G193" i="74"/>
  <c r="I193" i="74" s="1"/>
  <c r="K193" i="74" s="1"/>
  <c r="G192" i="74"/>
  <c r="I192" i="74" s="1"/>
  <c r="K192" i="74" s="1"/>
  <c r="L192" i="74" s="1"/>
  <c r="K191" i="74"/>
  <c r="L191" i="74" s="1"/>
  <c r="G191" i="74"/>
  <c r="I191" i="74" s="1"/>
  <c r="G190" i="74"/>
  <c r="I190" i="74" s="1"/>
  <c r="K190" i="74" s="1"/>
  <c r="G189" i="74"/>
  <c r="I189" i="74" s="1"/>
  <c r="K189" i="74" s="1"/>
  <c r="G188" i="74"/>
  <c r="I188" i="74" s="1"/>
  <c r="K188" i="74" s="1"/>
  <c r="L188" i="74" s="1"/>
  <c r="K187" i="74"/>
  <c r="L187" i="74" s="1"/>
  <c r="G187" i="74"/>
  <c r="I187" i="74" s="1"/>
  <c r="G186" i="74"/>
  <c r="I186" i="74" s="1"/>
  <c r="K186" i="74" s="1"/>
  <c r="G185" i="74"/>
  <c r="I185" i="74" s="1"/>
  <c r="K185" i="74" s="1"/>
  <c r="G184" i="74"/>
  <c r="I184" i="74" s="1"/>
  <c r="K184" i="74" s="1"/>
  <c r="L184" i="74" s="1"/>
  <c r="K183" i="74"/>
  <c r="L183" i="74" s="1"/>
  <c r="G183" i="74"/>
  <c r="I183" i="74" s="1"/>
  <c r="G182" i="74"/>
  <c r="I182" i="74" s="1"/>
  <c r="K182" i="74" s="1"/>
  <c r="G181" i="74"/>
  <c r="I181" i="74" s="1"/>
  <c r="K181" i="74" s="1"/>
  <c r="G180" i="74"/>
  <c r="I180" i="74" s="1"/>
  <c r="K180" i="74" s="1"/>
  <c r="L180" i="74" s="1"/>
  <c r="K179" i="74"/>
  <c r="L179" i="74" s="1"/>
  <c r="G179" i="74"/>
  <c r="I179" i="74" s="1"/>
  <c r="G178" i="74"/>
  <c r="I178" i="74" s="1"/>
  <c r="K178" i="74" s="1"/>
  <c r="G177" i="74"/>
  <c r="I177" i="74" s="1"/>
  <c r="K177" i="74" s="1"/>
  <c r="G176" i="74"/>
  <c r="I176" i="74" s="1"/>
  <c r="K176" i="74" s="1"/>
  <c r="L176" i="74" s="1"/>
  <c r="K175" i="74"/>
  <c r="L175" i="74" s="1"/>
  <c r="G175" i="74"/>
  <c r="I175" i="74" s="1"/>
  <c r="G174" i="74"/>
  <c r="I174" i="74" s="1"/>
  <c r="K174" i="74" s="1"/>
  <c r="G173" i="74"/>
  <c r="I173" i="74" s="1"/>
  <c r="K173" i="74" s="1"/>
  <c r="G172" i="74"/>
  <c r="I172" i="74" s="1"/>
  <c r="K172" i="74" s="1"/>
  <c r="L172" i="74" s="1"/>
  <c r="K171" i="74"/>
  <c r="L171" i="74" s="1"/>
  <c r="G171" i="74"/>
  <c r="I171" i="74" s="1"/>
  <c r="G170" i="74"/>
  <c r="I170" i="74" s="1"/>
  <c r="K170" i="74" s="1"/>
  <c r="G169" i="74"/>
  <c r="I169" i="74" s="1"/>
  <c r="K169" i="74" s="1"/>
  <c r="G168" i="74"/>
  <c r="I168" i="74" s="1"/>
  <c r="K168" i="74" s="1"/>
  <c r="L168" i="74" s="1"/>
  <c r="K167" i="74"/>
  <c r="L167" i="74" s="1"/>
  <c r="G167" i="74"/>
  <c r="I167" i="74" s="1"/>
  <c r="G166" i="74"/>
  <c r="I166" i="74" s="1"/>
  <c r="K166" i="74" s="1"/>
  <c r="G165" i="74"/>
  <c r="I165" i="74" s="1"/>
  <c r="K165" i="74" s="1"/>
  <c r="G164" i="74"/>
  <c r="I164" i="74" s="1"/>
  <c r="K164" i="74" s="1"/>
  <c r="L164" i="74" s="1"/>
  <c r="K163" i="74"/>
  <c r="L163" i="74" s="1"/>
  <c r="G163" i="74"/>
  <c r="I163" i="74" s="1"/>
  <c r="G162" i="74"/>
  <c r="I162" i="74" s="1"/>
  <c r="K162" i="74" s="1"/>
  <c r="G161" i="74"/>
  <c r="I161" i="74" s="1"/>
  <c r="K161" i="74" s="1"/>
  <c r="G160" i="74"/>
  <c r="I160" i="74" s="1"/>
  <c r="K160" i="74" s="1"/>
  <c r="L160" i="74" s="1"/>
  <c r="K159" i="74"/>
  <c r="L159" i="74" s="1"/>
  <c r="G159" i="74"/>
  <c r="I159" i="74" s="1"/>
  <c r="G158" i="74"/>
  <c r="I158" i="74" s="1"/>
  <c r="K158" i="74" s="1"/>
  <c r="G157" i="74"/>
  <c r="I157" i="74" s="1"/>
  <c r="K157" i="74" s="1"/>
  <c r="G156" i="74"/>
  <c r="I156" i="74" s="1"/>
  <c r="K156" i="74" s="1"/>
  <c r="L156" i="74" s="1"/>
  <c r="K155" i="74"/>
  <c r="L155" i="74" s="1"/>
  <c r="G155" i="74"/>
  <c r="I155" i="74" s="1"/>
  <c r="G154" i="74"/>
  <c r="I154" i="74" s="1"/>
  <c r="G153" i="74"/>
  <c r="I153" i="74" s="1"/>
  <c r="K153" i="74" s="1"/>
  <c r="G152" i="74"/>
  <c r="I152" i="74" s="1"/>
  <c r="K152" i="74" s="1"/>
  <c r="K151" i="74"/>
  <c r="L151" i="74" s="1"/>
  <c r="G151" i="74"/>
  <c r="I151" i="74" s="1"/>
  <c r="G150" i="74"/>
  <c r="I150" i="74" s="1"/>
  <c r="G149" i="74"/>
  <c r="I149" i="74" s="1"/>
  <c r="K149" i="74" s="1"/>
  <c r="G148" i="74"/>
  <c r="I148" i="74" s="1"/>
  <c r="K148" i="74" s="1"/>
  <c r="K147" i="74"/>
  <c r="L147" i="74" s="1"/>
  <c r="G147" i="74"/>
  <c r="I147" i="74" s="1"/>
  <c r="G146" i="74"/>
  <c r="I146" i="74" s="1"/>
  <c r="G145" i="74"/>
  <c r="I145" i="74" s="1"/>
  <c r="K145" i="74" s="1"/>
  <c r="G144" i="74"/>
  <c r="I144" i="74" s="1"/>
  <c r="K144" i="74" s="1"/>
  <c r="K143" i="74"/>
  <c r="L143" i="74" s="1"/>
  <c r="G143" i="74"/>
  <c r="I143" i="74" s="1"/>
  <c r="G142" i="74"/>
  <c r="I142" i="74" s="1"/>
  <c r="G141" i="74"/>
  <c r="I141" i="74" s="1"/>
  <c r="K141" i="74" s="1"/>
  <c r="G140" i="74"/>
  <c r="I140" i="74" s="1"/>
  <c r="K140" i="74" s="1"/>
  <c r="K139" i="74"/>
  <c r="L139" i="74" s="1"/>
  <c r="G139" i="74"/>
  <c r="I139" i="74" s="1"/>
  <c r="G138" i="74"/>
  <c r="I138" i="74" s="1"/>
  <c r="G137" i="74"/>
  <c r="I137" i="74" s="1"/>
  <c r="K137" i="74" s="1"/>
  <c r="G136" i="74"/>
  <c r="I136" i="74" s="1"/>
  <c r="K136" i="74" s="1"/>
  <c r="K135" i="74"/>
  <c r="L135" i="74" s="1"/>
  <c r="G135" i="74"/>
  <c r="I135" i="74" s="1"/>
  <c r="G134" i="74"/>
  <c r="I134" i="74" s="1"/>
  <c r="G133" i="74"/>
  <c r="I133" i="74" s="1"/>
  <c r="K133" i="74" s="1"/>
  <c r="G132" i="74"/>
  <c r="I132" i="74" s="1"/>
  <c r="K132" i="74" s="1"/>
  <c r="L132" i="74" s="1"/>
  <c r="K131" i="74"/>
  <c r="L131" i="74" s="1"/>
  <c r="G131" i="74"/>
  <c r="I131" i="74" s="1"/>
  <c r="G130" i="74"/>
  <c r="G129" i="74"/>
  <c r="I129" i="74" s="1"/>
  <c r="K129" i="74" s="1"/>
  <c r="G128" i="74"/>
  <c r="I128" i="74" s="1"/>
  <c r="K128" i="74" s="1"/>
  <c r="L128" i="74" s="1"/>
  <c r="G127" i="74"/>
  <c r="I127" i="74" s="1"/>
  <c r="K127" i="74" s="1"/>
  <c r="L127" i="74" s="1"/>
  <c r="G126" i="74"/>
  <c r="I126" i="74" s="1"/>
  <c r="K126" i="74" s="1"/>
  <c r="G125" i="74"/>
  <c r="I125" i="74" s="1"/>
  <c r="K125" i="74" s="1"/>
  <c r="G124" i="74"/>
  <c r="I124" i="74" s="1"/>
  <c r="K124" i="74" s="1"/>
  <c r="L124" i="74" s="1"/>
  <c r="G123" i="74"/>
  <c r="I123" i="74" s="1"/>
  <c r="K123" i="74" s="1"/>
  <c r="G122" i="74"/>
  <c r="I122" i="74" s="1"/>
  <c r="G121" i="74"/>
  <c r="I121" i="74" s="1"/>
  <c r="K121" i="74" s="1"/>
  <c r="G120" i="74"/>
  <c r="I120" i="74" s="1"/>
  <c r="K120" i="74" s="1"/>
  <c r="L120" i="74" s="1"/>
  <c r="G119" i="74"/>
  <c r="I119" i="74" s="1"/>
  <c r="K119" i="74" s="1"/>
  <c r="G118" i="74"/>
  <c r="G117" i="74"/>
  <c r="I117" i="74" s="1"/>
  <c r="K117" i="74" s="1"/>
  <c r="G116" i="74"/>
  <c r="I116" i="74" s="1"/>
  <c r="K116" i="74" s="1"/>
  <c r="L116" i="74" s="1"/>
  <c r="K115" i="74"/>
  <c r="L115" i="74" s="1"/>
  <c r="G115" i="74"/>
  <c r="I115" i="74" s="1"/>
  <c r="G114" i="74"/>
  <c r="G113" i="74"/>
  <c r="I113" i="74" s="1"/>
  <c r="K113" i="74" s="1"/>
  <c r="G112" i="74"/>
  <c r="I112" i="74" s="1"/>
  <c r="K112" i="74" s="1"/>
  <c r="L112" i="74" s="1"/>
  <c r="G111" i="74"/>
  <c r="I111" i="74" s="1"/>
  <c r="K111" i="74" s="1"/>
  <c r="L111" i="74" s="1"/>
  <c r="G110" i="74"/>
  <c r="I110" i="74" s="1"/>
  <c r="K110" i="74" s="1"/>
  <c r="G109" i="74"/>
  <c r="I109" i="74" s="1"/>
  <c r="K109" i="74" s="1"/>
  <c r="G108" i="74"/>
  <c r="I108" i="74" s="1"/>
  <c r="K108" i="74" s="1"/>
  <c r="L108" i="74" s="1"/>
  <c r="G107" i="74"/>
  <c r="I107" i="74" s="1"/>
  <c r="K107" i="74" s="1"/>
  <c r="G106" i="74"/>
  <c r="I106" i="74" s="1"/>
  <c r="G105" i="74"/>
  <c r="I105" i="74" s="1"/>
  <c r="K105" i="74" s="1"/>
  <c r="G104" i="74"/>
  <c r="I104" i="74" s="1"/>
  <c r="K104" i="74" s="1"/>
  <c r="L104" i="74" s="1"/>
  <c r="G103" i="74"/>
  <c r="I103" i="74" s="1"/>
  <c r="K103" i="74" s="1"/>
  <c r="G102" i="74"/>
  <c r="G101" i="74"/>
  <c r="I101" i="74" s="1"/>
  <c r="K101" i="74" s="1"/>
  <c r="G100" i="74"/>
  <c r="I100" i="74" s="1"/>
  <c r="K100" i="74" s="1"/>
  <c r="L100" i="74" s="1"/>
  <c r="K99" i="74"/>
  <c r="L99" i="74" s="1"/>
  <c r="G99" i="74"/>
  <c r="I99" i="74" s="1"/>
  <c r="G98" i="74"/>
  <c r="G97" i="74"/>
  <c r="I97" i="74" s="1"/>
  <c r="K97" i="74" s="1"/>
  <c r="G96" i="74"/>
  <c r="I96" i="74" s="1"/>
  <c r="K96" i="74" s="1"/>
  <c r="L96" i="74" s="1"/>
  <c r="G95" i="74"/>
  <c r="I95" i="74" s="1"/>
  <c r="K95" i="74" s="1"/>
  <c r="L95" i="74" s="1"/>
  <c r="I94" i="74"/>
  <c r="K94" i="74" s="1"/>
  <c r="G94" i="74"/>
  <c r="G93" i="74"/>
  <c r="I93" i="74" s="1"/>
  <c r="K93" i="74" s="1"/>
  <c r="G92" i="74"/>
  <c r="I92" i="74" s="1"/>
  <c r="K92" i="74" s="1"/>
  <c r="L92" i="74" s="1"/>
  <c r="G91" i="74"/>
  <c r="I91" i="74" s="1"/>
  <c r="K91" i="74" s="1"/>
  <c r="G90" i="74"/>
  <c r="I90" i="74" s="1"/>
  <c r="G89" i="74"/>
  <c r="G88" i="74"/>
  <c r="G87" i="74"/>
  <c r="G86" i="74"/>
  <c r="I86" i="74" s="1"/>
  <c r="K86" i="74" s="1"/>
  <c r="L86" i="74" s="1"/>
  <c r="G85" i="74"/>
  <c r="G84" i="74"/>
  <c r="G83" i="74"/>
  <c r="G82" i="74"/>
  <c r="I82" i="74" s="1"/>
  <c r="K82" i="74" s="1"/>
  <c r="L82" i="74" s="1"/>
  <c r="G81" i="74"/>
  <c r="G80" i="74"/>
  <c r="G79" i="74"/>
  <c r="G78" i="74"/>
  <c r="I78" i="74" s="1"/>
  <c r="K78" i="74" s="1"/>
  <c r="L78" i="74" s="1"/>
  <c r="G77" i="74"/>
  <c r="G76" i="74"/>
  <c r="G75" i="74"/>
  <c r="G74" i="74"/>
  <c r="I74" i="74" s="1"/>
  <c r="K74" i="74" s="1"/>
  <c r="L74" i="74" s="1"/>
  <c r="G73" i="74"/>
  <c r="G72" i="74"/>
  <c r="G71" i="74"/>
  <c r="G70" i="74"/>
  <c r="I70" i="74" s="1"/>
  <c r="K70" i="74" s="1"/>
  <c r="L70" i="74" s="1"/>
  <c r="G69" i="74"/>
  <c r="G68" i="74"/>
  <c r="G67" i="74"/>
  <c r="G66" i="74"/>
  <c r="I66" i="74" s="1"/>
  <c r="K66" i="74" s="1"/>
  <c r="L66" i="74" s="1"/>
  <c r="G65" i="74"/>
  <c r="G64" i="74"/>
  <c r="G63" i="74"/>
  <c r="G62" i="74"/>
  <c r="I62" i="74" s="1"/>
  <c r="K62" i="74" s="1"/>
  <c r="L62" i="74" s="1"/>
  <c r="G61" i="74"/>
  <c r="G60" i="74"/>
  <c r="G59" i="74"/>
  <c r="G58" i="74"/>
  <c r="I58" i="74" s="1"/>
  <c r="K58" i="74" s="1"/>
  <c r="L58" i="74" s="1"/>
  <c r="G57" i="74"/>
  <c r="G56" i="74"/>
  <c r="G55" i="74"/>
  <c r="G54" i="74"/>
  <c r="I54" i="74" s="1"/>
  <c r="K54" i="74" s="1"/>
  <c r="L54" i="74" s="1"/>
  <c r="G53" i="74"/>
  <c r="G52" i="74"/>
  <c r="G51" i="74"/>
  <c r="G50" i="74"/>
  <c r="I50" i="74" s="1"/>
  <c r="K50" i="74" s="1"/>
  <c r="L50" i="74" s="1"/>
  <c r="G49" i="74"/>
  <c r="G48" i="74"/>
  <c r="G47" i="74"/>
  <c r="G46" i="74"/>
  <c r="I46" i="74" s="1"/>
  <c r="K46" i="74" s="1"/>
  <c r="L46" i="74" s="1"/>
  <c r="G45" i="74"/>
  <c r="G44" i="74"/>
  <c r="G43" i="74"/>
  <c r="G42" i="74"/>
  <c r="I42" i="74" s="1"/>
  <c r="K42" i="74" s="1"/>
  <c r="L42" i="74" s="1"/>
  <c r="G41" i="74"/>
  <c r="G40" i="74"/>
  <c r="G39" i="74"/>
  <c r="G38" i="74"/>
  <c r="I38" i="74" s="1"/>
  <c r="K38" i="74" s="1"/>
  <c r="L38" i="74" s="1"/>
  <c r="G37" i="74"/>
  <c r="G36" i="74"/>
  <c r="G35" i="74"/>
  <c r="G34" i="74"/>
  <c r="I34" i="74" s="1"/>
  <c r="K34" i="74" s="1"/>
  <c r="L34" i="74" s="1"/>
  <c r="G33" i="74"/>
  <c r="G32" i="74"/>
  <c r="G31" i="74"/>
  <c r="G30" i="74"/>
  <c r="I30" i="74" s="1"/>
  <c r="K30" i="74" s="1"/>
  <c r="L30" i="74" s="1"/>
  <c r="G29" i="74"/>
  <c r="G28" i="74"/>
  <c r="G27" i="74"/>
  <c r="G26" i="74"/>
  <c r="I26" i="74" s="1"/>
  <c r="K26" i="74" s="1"/>
  <c r="L26" i="74" s="1"/>
  <c r="G25" i="74"/>
  <c r="G24" i="74"/>
  <c r="G23" i="74"/>
  <c r="G22" i="74"/>
  <c r="I22" i="74" s="1"/>
  <c r="K22" i="74" s="1"/>
  <c r="L22" i="74" s="1"/>
  <c r="G21" i="74"/>
  <c r="G20" i="74"/>
  <c r="G19" i="74"/>
  <c r="G18" i="74"/>
  <c r="I18" i="74" s="1"/>
  <c r="K18" i="74" s="1"/>
  <c r="L18" i="74" s="1"/>
  <c r="G17" i="74"/>
  <c r="G16" i="74"/>
  <c r="G15" i="74"/>
  <c r="G14" i="74"/>
  <c r="I14" i="74" s="1"/>
  <c r="K14" i="74" s="1"/>
  <c r="L14" i="74" s="1"/>
  <c r="G13" i="74"/>
  <c r="G12" i="74"/>
  <c r="G11" i="74"/>
  <c r="G10" i="74"/>
  <c r="I10" i="74" s="1"/>
  <c r="K10" i="74" s="1"/>
  <c r="L10" i="74" s="1"/>
  <c r="G9" i="74"/>
  <c r="G8" i="74"/>
  <c r="G7" i="74"/>
  <c r="G6" i="74"/>
  <c r="I6" i="74" s="1"/>
  <c r="K6" i="74" s="1"/>
  <c r="L6" i="74" s="1"/>
  <c r="G5" i="74"/>
  <c r="M304" i="19"/>
  <c r="M301" i="19"/>
  <c r="H31" i="10" s="1"/>
  <c r="E301" i="19"/>
  <c r="G300" i="19"/>
  <c r="G299" i="19"/>
  <c r="G298" i="19"/>
  <c r="I298" i="19" s="1"/>
  <c r="K298" i="19" s="1"/>
  <c r="G297" i="19"/>
  <c r="G296" i="19"/>
  <c r="I296" i="19" s="1"/>
  <c r="K296" i="19" s="1"/>
  <c r="G295" i="19"/>
  <c r="G294" i="19"/>
  <c r="G293" i="19"/>
  <c r="G292" i="19"/>
  <c r="G291" i="19"/>
  <c r="G290" i="19"/>
  <c r="G289" i="19"/>
  <c r="G288" i="19"/>
  <c r="I288" i="19" s="1"/>
  <c r="K288" i="19" s="1"/>
  <c r="G287" i="19"/>
  <c r="G286" i="19"/>
  <c r="I286" i="19" s="1"/>
  <c r="G285" i="19"/>
  <c r="G284" i="19"/>
  <c r="I284" i="19" s="1"/>
  <c r="G283" i="19"/>
  <c r="G282" i="19"/>
  <c r="I282" i="19" s="1"/>
  <c r="G281" i="19"/>
  <c r="G280" i="19"/>
  <c r="I280" i="19" s="1"/>
  <c r="G279" i="19"/>
  <c r="G278" i="19"/>
  <c r="I278" i="19" s="1"/>
  <c r="K278" i="19" s="1"/>
  <c r="G277" i="19"/>
  <c r="I276" i="19"/>
  <c r="K276" i="19" s="1"/>
  <c r="G276" i="19"/>
  <c r="G275" i="19"/>
  <c r="G274" i="19"/>
  <c r="I274" i="19" s="1"/>
  <c r="K274" i="19" s="1"/>
  <c r="G273" i="19"/>
  <c r="G272" i="19"/>
  <c r="I272" i="19" s="1"/>
  <c r="K272" i="19" s="1"/>
  <c r="G271" i="19"/>
  <c r="G270" i="19"/>
  <c r="I270" i="19" s="1"/>
  <c r="K270" i="19" s="1"/>
  <c r="G269" i="19"/>
  <c r="I268" i="19"/>
  <c r="K268" i="19" s="1"/>
  <c r="G268" i="19"/>
  <c r="G267" i="19"/>
  <c r="G266" i="19"/>
  <c r="I266" i="19" s="1"/>
  <c r="K266" i="19" s="1"/>
  <c r="G265" i="19"/>
  <c r="G264" i="19"/>
  <c r="I264" i="19" s="1"/>
  <c r="K264" i="19" s="1"/>
  <c r="G263" i="19"/>
  <c r="I262" i="19"/>
  <c r="K262" i="19" s="1"/>
  <c r="G262" i="19"/>
  <c r="G261" i="19"/>
  <c r="G260" i="19"/>
  <c r="G259" i="19"/>
  <c r="G258" i="19"/>
  <c r="I258" i="19" s="1"/>
  <c r="K258" i="19" s="1"/>
  <c r="G257" i="19"/>
  <c r="G256" i="19"/>
  <c r="I256" i="19" s="1"/>
  <c r="K256" i="19" s="1"/>
  <c r="G255" i="19"/>
  <c r="G254" i="19"/>
  <c r="G253" i="19"/>
  <c r="G252" i="19"/>
  <c r="G251" i="19"/>
  <c r="G250" i="19"/>
  <c r="G249" i="19"/>
  <c r="G248" i="19"/>
  <c r="I248" i="19" s="1"/>
  <c r="G247" i="19"/>
  <c r="G246" i="19"/>
  <c r="G245" i="19"/>
  <c r="G244" i="19"/>
  <c r="G243" i="19"/>
  <c r="G242" i="19"/>
  <c r="G241" i="19"/>
  <c r="G240" i="19"/>
  <c r="G239" i="19"/>
  <c r="G238" i="19"/>
  <c r="G237" i="19"/>
  <c r="I236" i="19"/>
  <c r="K236" i="19" s="1"/>
  <c r="G236" i="19"/>
  <c r="G235" i="19"/>
  <c r="G234" i="19"/>
  <c r="I234" i="19" s="1"/>
  <c r="K234" i="19" s="1"/>
  <c r="G233" i="19"/>
  <c r="G232" i="19"/>
  <c r="I232" i="19" s="1"/>
  <c r="G231" i="19"/>
  <c r="I230" i="19"/>
  <c r="K230" i="19" s="1"/>
  <c r="G230" i="19"/>
  <c r="G229" i="19"/>
  <c r="G228" i="19"/>
  <c r="G227" i="19"/>
  <c r="G226" i="19"/>
  <c r="G225" i="19"/>
  <c r="G224" i="19"/>
  <c r="I224" i="19" s="1"/>
  <c r="G223" i="19"/>
  <c r="G222" i="19"/>
  <c r="G221" i="19"/>
  <c r="G220" i="19"/>
  <c r="I220" i="19" s="1"/>
  <c r="G219" i="19"/>
  <c r="G218" i="19"/>
  <c r="G217" i="19"/>
  <c r="G216" i="19"/>
  <c r="G215" i="19"/>
  <c r="G214" i="19"/>
  <c r="I214" i="19" s="1"/>
  <c r="K214" i="19" s="1"/>
  <c r="G213" i="19"/>
  <c r="G212" i="19"/>
  <c r="G211" i="19"/>
  <c r="G210" i="19"/>
  <c r="G209" i="19"/>
  <c r="G208" i="19"/>
  <c r="G207" i="19"/>
  <c r="G206" i="19"/>
  <c r="G205" i="19"/>
  <c r="I205" i="19" s="1"/>
  <c r="K205" i="19" s="1"/>
  <c r="I204" i="19"/>
  <c r="K204" i="19" s="1"/>
  <c r="G204" i="19"/>
  <c r="G203" i="19"/>
  <c r="G202" i="19"/>
  <c r="G201" i="19"/>
  <c r="G200" i="19"/>
  <c r="G199" i="19"/>
  <c r="G198" i="19"/>
  <c r="I198" i="19" s="1"/>
  <c r="K198" i="19" s="1"/>
  <c r="G197" i="19"/>
  <c r="G196" i="19"/>
  <c r="I196" i="19" s="1"/>
  <c r="G195" i="19"/>
  <c r="G194" i="19"/>
  <c r="G193" i="19"/>
  <c r="G192" i="19"/>
  <c r="I192" i="19" s="1"/>
  <c r="K192" i="19" s="1"/>
  <c r="G191" i="19"/>
  <c r="G190" i="19"/>
  <c r="G189" i="19"/>
  <c r="I189" i="19" s="1"/>
  <c r="K189" i="19" s="1"/>
  <c r="G188" i="19"/>
  <c r="G187" i="19"/>
  <c r="G186" i="19"/>
  <c r="G185" i="19"/>
  <c r="G184" i="19"/>
  <c r="I184" i="19" s="1"/>
  <c r="G183" i="19"/>
  <c r="G182" i="19"/>
  <c r="I182" i="19" s="1"/>
  <c r="K182" i="19" s="1"/>
  <c r="G181" i="19"/>
  <c r="G180" i="19"/>
  <c r="G179" i="19"/>
  <c r="G178" i="19"/>
  <c r="G177" i="19"/>
  <c r="G176" i="19"/>
  <c r="I176" i="19" s="1"/>
  <c r="G175" i="19"/>
  <c r="G174" i="19"/>
  <c r="G173" i="19"/>
  <c r="I173" i="19" s="1"/>
  <c r="K173" i="19" s="1"/>
  <c r="I172" i="19"/>
  <c r="K172" i="19" s="1"/>
  <c r="G172" i="19"/>
  <c r="G171" i="19"/>
  <c r="G170" i="19"/>
  <c r="G169" i="19"/>
  <c r="G168" i="19"/>
  <c r="I168" i="19" s="1"/>
  <c r="K168" i="19" s="1"/>
  <c r="G167" i="19"/>
  <c r="G166" i="19"/>
  <c r="I166" i="19" s="1"/>
  <c r="K166" i="19" s="1"/>
  <c r="L166" i="19" s="1"/>
  <c r="G165" i="19"/>
  <c r="I165" i="19" s="1"/>
  <c r="K165" i="19" s="1"/>
  <c r="G164" i="19"/>
  <c r="I164" i="19" s="1"/>
  <c r="K164" i="19" s="1"/>
  <c r="G163" i="19"/>
  <c r="G162" i="19"/>
  <c r="I162" i="19" s="1"/>
  <c r="K162" i="19" s="1"/>
  <c r="L162" i="19" s="1"/>
  <c r="G161" i="19"/>
  <c r="I161" i="19" s="1"/>
  <c r="K161" i="19" s="1"/>
  <c r="G160" i="19"/>
  <c r="I160" i="19" s="1"/>
  <c r="K160" i="19" s="1"/>
  <c r="G159" i="19"/>
  <c r="G158" i="19"/>
  <c r="G157" i="19"/>
  <c r="I157" i="19" s="1"/>
  <c r="K157" i="19" s="1"/>
  <c r="G156" i="19"/>
  <c r="I156" i="19" s="1"/>
  <c r="K156" i="19" s="1"/>
  <c r="G155" i="19"/>
  <c r="G154" i="19"/>
  <c r="I154" i="19" s="1"/>
  <c r="K154" i="19" s="1"/>
  <c r="L154" i="19" s="1"/>
  <c r="G153" i="19"/>
  <c r="I153" i="19" s="1"/>
  <c r="K153" i="19" s="1"/>
  <c r="G152" i="19"/>
  <c r="I152" i="19" s="1"/>
  <c r="K152" i="19" s="1"/>
  <c r="G151" i="19"/>
  <c r="G150" i="19"/>
  <c r="I150" i="19" s="1"/>
  <c r="K150" i="19" s="1"/>
  <c r="L150" i="19" s="1"/>
  <c r="G149" i="19"/>
  <c r="I149" i="19" s="1"/>
  <c r="K149" i="19" s="1"/>
  <c r="G148" i="19"/>
  <c r="I148" i="19" s="1"/>
  <c r="K148" i="19" s="1"/>
  <c r="G147" i="19"/>
  <c r="G146" i="19"/>
  <c r="I146" i="19" s="1"/>
  <c r="K146" i="19" s="1"/>
  <c r="L146" i="19" s="1"/>
  <c r="G145" i="19"/>
  <c r="I145" i="19" s="1"/>
  <c r="K145" i="19" s="1"/>
  <c r="G144" i="19"/>
  <c r="I144" i="19" s="1"/>
  <c r="K144" i="19" s="1"/>
  <c r="G143" i="19"/>
  <c r="G142" i="19"/>
  <c r="G141" i="19"/>
  <c r="I141" i="19" s="1"/>
  <c r="K141" i="19" s="1"/>
  <c r="L140" i="19"/>
  <c r="G140" i="19"/>
  <c r="I140" i="19" s="1"/>
  <c r="K140" i="19" s="1"/>
  <c r="G139" i="19"/>
  <c r="I138" i="19"/>
  <c r="K138" i="19" s="1"/>
  <c r="L138" i="19" s="1"/>
  <c r="G138" i="19"/>
  <c r="G137" i="19"/>
  <c r="I137" i="19" s="1"/>
  <c r="K137" i="19" s="1"/>
  <c r="G136" i="19"/>
  <c r="I136" i="19" s="1"/>
  <c r="K136" i="19" s="1"/>
  <c r="G135" i="19"/>
  <c r="G134" i="19"/>
  <c r="I134" i="19" s="1"/>
  <c r="K134" i="19" s="1"/>
  <c r="L134" i="19" s="1"/>
  <c r="G133" i="19"/>
  <c r="I133" i="19" s="1"/>
  <c r="K133" i="19" s="1"/>
  <c r="G132" i="19"/>
  <c r="I132" i="19" s="1"/>
  <c r="K132" i="19" s="1"/>
  <c r="G131" i="19"/>
  <c r="I130" i="19"/>
  <c r="K130" i="19" s="1"/>
  <c r="L130" i="19" s="1"/>
  <c r="G130" i="19"/>
  <c r="G129" i="19"/>
  <c r="I129" i="19" s="1"/>
  <c r="K129" i="19" s="1"/>
  <c r="G128" i="19"/>
  <c r="I128" i="19" s="1"/>
  <c r="K128" i="19" s="1"/>
  <c r="G127" i="19"/>
  <c r="G126" i="19"/>
  <c r="I126" i="19" s="1"/>
  <c r="K126" i="19" s="1"/>
  <c r="G125" i="19"/>
  <c r="I125" i="19" s="1"/>
  <c r="K125" i="19" s="1"/>
  <c r="G124" i="19"/>
  <c r="I124" i="19" s="1"/>
  <c r="K124" i="19" s="1"/>
  <c r="G123" i="19"/>
  <c r="G122" i="19"/>
  <c r="I122" i="19" s="1"/>
  <c r="K122" i="19" s="1"/>
  <c r="L122" i="19" s="1"/>
  <c r="G121" i="19"/>
  <c r="I121" i="19" s="1"/>
  <c r="K121" i="19" s="1"/>
  <c r="G120" i="19"/>
  <c r="I120" i="19" s="1"/>
  <c r="K120" i="19" s="1"/>
  <c r="G119" i="19"/>
  <c r="G118" i="19"/>
  <c r="I118" i="19" s="1"/>
  <c r="K118" i="19" s="1"/>
  <c r="L118" i="19" s="1"/>
  <c r="G117" i="19"/>
  <c r="I117" i="19" s="1"/>
  <c r="K117" i="19" s="1"/>
  <c r="G116" i="19"/>
  <c r="I116" i="19" s="1"/>
  <c r="K116" i="19" s="1"/>
  <c r="G115" i="19"/>
  <c r="G114" i="19"/>
  <c r="I114" i="19" s="1"/>
  <c r="K114" i="19" s="1"/>
  <c r="L114" i="19" s="1"/>
  <c r="G113" i="19"/>
  <c r="I113" i="19" s="1"/>
  <c r="K113" i="19" s="1"/>
  <c r="G112" i="19"/>
  <c r="G111" i="19"/>
  <c r="I110" i="19"/>
  <c r="K110" i="19" s="1"/>
  <c r="G110" i="19"/>
  <c r="G109" i="19"/>
  <c r="I109" i="19" s="1"/>
  <c r="K109" i="19" s="1"/>
  <c r="G108" i="19"/>
  <c r="I108" i="19" s="1"/>
  <c r="K108" i="19" s="1"/>
  <c r="G107" i="19"/>
  <c r="G106" i="19"/>
  <c r="I106" i="19" s="1"/>
  <c r="K106" i="19" s="1"/>
  <c r="L106" i="19" s="1"/>
  <c r="G105" i="19"/>
  <c r="I105" i="19" s="1"/>
  <c r="K105" i="19" s="1"/>
  <c r="G104" i="19"/>
  <c r="I104" i="19" s="1"/>
  <c r="K104" i="19" s="1"/>
  <c r="G103" i="19"/>
  <c r="G102" i="19"/>
  <c r="I102" i="19" s="1"/>
  <c r="K102" i="19" s="1"/>
  <c r="L102" i="19" s="1"/>
  <c r="G101" i="19"/>
  <c r="G100" i="19"/>
  <c r="I100" i="19" s="1"/>
  <c r="K100" i="19" s="1"/>
  <c r="G99" i="19"/>
  <c r="G98" i="19"/>
  <c r="I98" i="19" s="1"/>
  <c r="K98" i="19" s="1"/>
  <c r="L98" i="19" s="1"/>
  <c r="G97" i="19"/>
  <c r="I97" i="19" s="1"/>
  <c r="K97" i="19" s="1"/>
  <c r="G96" i="19"/>
  <c r="G95" i="19"/>
  <c r="I94" i="19"/>
  <c r="K94" i="19" s="1"/>
  <c r="G94" i="19"/>
  <c r="G93" i="19"/>
  <c r="I93" i="19" s="1"/>
  <c r="K93" i="19" s="1"/>
  <c r="G92" i="19"/>
  <c r="G91" i="19"/>
  <c r="G90" i="19"/>
  <c r="G89" i="19"/>
  <c r="I89" i="19" s="1"/>
  <c r="K89" i="19" s="1"/>
  <c r="G88" i="19"/>
  <c r="G87" i="19"/>
  <c r="G86" i="19"/>
  <c r="I86" i="19" s="1"/>
  <c r="K86" i="19" s="1"/>
  <c r="L86" i="19" s="1"/>
  <c r="G85" i="19"/>
  <c r="I85" i="19" s="1"/>
  <c r="K85" i="19" s="1"/>
  <c r="G84" i="19"/>
  <c r="G83" i="19"/>
  <c r="G82" i="19"/>
  <c r="I82" i="19" s="1"/>
  <c r="K82" i="19" s="1"/>
  <c r="L82" i="19" s="1"/>
  <c r="G81" i="19"/>
  <c r="I81" i="19" s="1"/>
  <c r="K81" i="19" s="1"/>
  <c r="G80" i="19"/>
  <c r="G79" i="19"/>
  <c r="G78" i="19"/>
  <c r="I78" i="19" s="1"/>
  <c r="G77" i="19"/>
  <c r="I77" i="19" s="1"/>
  <c r="K77" i="19" s="1"/>
  <c r="G76" i="19"/>
  <c r="G75" i="19"/>
  <c r="I74" i="19"/>
  <c r="K74" i="19" s="1"/>
  <c r="G74" i="19"/>
  <c r="G73" i="19"/>
  <c r="I73" i="19" s="1"/>
  <c r="K73" i="19" s="1"/>
  <c r="G72" i="19"/>
  <c r="G71" i="19"/>
  <c r="G70" i="19"/>
  <c r="I70" i="19" s="1"/>
  <c r="K70" i="19" s="1"/>
  <c r="L70" i="19" s="1"/>
  <c r="G69" i="19"/>
  <c r="I69" i="19" s="1"/>
  <c r="K69" i="19" s="1"/>
  <c r="G68" i="19"/>
  <c r="G67" i="19"/>
  <c r="G66" i="19"/>
  <c r="I66" i="19" s="1"/>
  <c r="K66" i="19" s="1"/>
  <c r="L66" i="19" s="1"/>
  <c r="G65" i="19"/>
  <c r="I65" i="19" s="1"/>
  <c r="K65" i="19" s="1"/>
  <c r="G64" i="19"/>
  <c r="G63" i="19"/>
  <c r="G62" i="19"/>
  <c r="I62" i="19" s="1"/>
  <c r="G61" i="19"/>
  <c r="I61" i="19" s="1"/>
  <c r="G60" i="19"/>
  <c r="I60" i="19" s="1"/>
  <c r="K60" i="19" s="1"/>
  <c r="G59" i="19"/>
  <c r="I58" i="19"/>
  <c r="G58" i="19"/>
  <c r="G57" i="19"/>
  <c r="I57" i="19" s="1"/>
  <c r="G56" i="19"/>
  <c r="I56" i="19" s="1"/>
  <c r="K56" i="19" s="1"/>
  <c r="G55" i="19"/>
  <c r="G54" i="19"/>
  <c r="I54" i="19" s="1"/>
  <c r="G53" i="19"/>
  <c r="I53" i="19" s="1"/>
  <c r="G52" i="19"/>
  <c r="I52" i="19" s="1"/>
  <c r="K52" i="19" s="1"/>
  <c r="G51" i="19"/>
  <c r="G50" i="19"/>
  <c r="I50" i="19" s="1"/>
  <c r="G49" i="19"/>
  <c r="I49" i="19" s="1"/>
  <c r="G48" i="19"/>
  <c r="I48" i="19" s="1"/>
  <c r="K48" i="19" s="1"/>
  <c r="G47" i="19"/>
  <c r="G46" i="19"/>
  <c r="I46" i="19" s="1"/>
  <c r="G45" i="19"/>
  <c r="I45" i="19" s="1"/>
  <c r="G44" i="19"/>
  <c r="I44" i="19" s="1"/>
  <c r="K44" i="19" s="1"/>
  <c r="G43" i="19"/>
  <c r="I42" i="19"/>
  <c r="G42" i="19"/>
  <c r="G41" i="19"/>
  <c r="I41" i="19" s="1"/>
  <c r="G40" i="19"/>
  <c r="I40" i="19" s="1"/>
  <c r="K40" i="19" s="1"/>
  <c r="G39" i="19"/>
  <c r="G38" i="19"/>
  <c r="I38" i="19" s="1"/>
  <c r="G37" i="19"/>
  <c r="I37" i="19" s="1"/>
  <c r="G36" i="19"/>
  <c r="I36" i="19" s="1"/>
  <c r="K36" i="19" s="1"/>
  <c r="G35" i="19"/>
  <c r="G34" i="19"/>
  <c r="I34" i="19" s="1"/>
  <c r="G33" i="19"/>
  <c r="I33" i="19" s="1"/>
  <c r="G32" i="19"/>
  <c r="I32" i="19" s="1"/>
  <c r="K32" i="19" s="1"/>
  <c r="G31" i="19"/>
  <c r="G30" i="19"/>
  <c r="I30" i="19" s="1"/>
  <c r="G29" i="19"/>
  <c r="I29" i="19" s="1"/>
  <c r="G28" i="19"/>
  <c r="I28" i="19" s="1"/>
  <c r="K28" i="19" s="1"/>
  <c r="G27" i="19"/>
  <c r="I26" i="19"/>
  <c r="G26" i="19"/>
  <c r="G25" i="19"/>
  <c r="I25" i="19" s="1"/>
  <c r="G24" i="19"/>
  <c r="I24" i="19" s="1"/>
  <c r="K24" i="19" s="1"/>
  <c r="G23" i="19"/>
  <c r="G22" i="19"/>
  <c r="I22" i="19" s="1"/>
  <c r="G21" i="19"/>
  <c r="I21" i="19" s="1"/>
  <c r="G20" i="19"/>
  <c r="I20" i="19" s="1"/>
  <c r="K20" i="19" s="1"/>
  <c r="G19" i="19"/>
  <c r="G18" i="19"/>
  <c r="I18" i="19" s="1"/>
  <c r="G17" i="19"/>
  <c r="I17" i="19" s="1"/>
  <c r="G16" i="19"/>
  <c r="I16" i="19" s="1"/>
  <c r="K16" i="19" s="1"/>
  <c r="G15" i="19"/>
  <c r="G14" i="19"/>
  <c r="I14" i="19" s="1"/>
  <c r="G13" i="19"/>
  <c r="I13" i="19" s="1"/>
  <c r="G12" i="19"/>
  <c r="I12" i="19" s="1"/>
  <c r="K12" i="19" s="1"/>
  <c r="G11" i="19"/>
  <c r="I10" i="19"/>
  <c r="G10" i="19"/>
  <c r="G9" i="19"/>
  <c r="I9" i="19" s="1"/>
  <c r="G8" i="19"/>
  <c r="I8" i="19" s="1"/>
  <c r="K8" i="19" s="1"/>
  <c r="G7" i="19"/>
  <c r="G6" i="19"/>
  <c r="I6" i="19" s="1"/>
  <c r="G5" i="19"/>
  <c r="M304" i="67"/>
  <c r="M301" i="67"/>
  <c r="H33" i="10" s="1"/>
  <c r="E301" i="67"/>
  <c r="G300" i="67"/>
  <c r="I300" i="67" s="1"/>
  <c r="K300" i="67" s="1"/>
  <c r="L300" i="67" s="1"/>
  <c r="G299" i="67"/>
  <c r="I298" i="67"/>
  <c r="G298" i="67"/>
  <c r="G297" i="67"/>
  <c r="I297" i="67" s="1"/>
  <c r="K297" i="67" s="1"/>
  <c r="G296" i="67"/>
  <c r="I296" i="67" s="1"/>
  <c r="K296" i="67" s="1"/>
  <c r="L296" i="67" s="1"/>
  <c r="G295" i="67"/>
  <c r="G294" i="67"/>
  <c r="I294" i="67" s="1"/>
  <c r="G293" i="67"/>
  <c r="I293" i="67" s="1"/>
  <c r="K293" i="67" s="1"/>
  <c r="G292" i="67"/>
  <c r="I292" i="67" s="1"/>
  <c r="K292" i="67" s="1"/>
  <c r="L292" i="67" s="1"/>
  <c r="G291" i="67"/>
  <c r="I290" i="67"/>
  <c r="G290" i="67"/>
  <c r="G289" i="67"/>
  <c r="I289" i="67" s="1"/>
  <c r="K289" i="67" s="1"/>
  <c r="I288" i="67"/>
  <c r="K288" i="67" s="1"/>
  <c r="G288" i="67"/>
  <c r="G287" i="67"/>
  <c r="G286" i="67"/>
  <c r="I286" i="67" s="1"/>
  <c r="G285" i="67"/>
  <c r="I285" i="67" s="1"/>
  <c r="K285" i="67" s="1"/>
  <c r="I284" i="67"/>
  <c r="K284" i="67" s="1"/>
  <c r="L284" i="67" s="1"/>
  <c r="G284" i="67"/>
  <c r="G283" i="67"/>
  <c r="G282" i="67"/>
  <c r="I282" i="67" s="1"/>
  <c r="K281" i="67"/>
  <c r="G281" i="67"/>
  <c r="I281" i="67" s="1"/>
  <c r="G280" i="67"/>
  <c r="I280" i="67" s="1"/>
  <c r="K280" i="67" s="1"/>
  <c r="L280" i="67" s="1"/>
  <c r="G279" i="67"/>
  <c r="G278" i="67"/>
  <c r="I278" i="67" s="1"/>
  <c r="G277" i="67"/>
  <c r="I277" i="67" s="1"/>
  <c r="K277" i="67" s="1"/>
  <c r="G276" i="67"/>
  <c r="I276" i="67" s="1"/>
  <c r="G275" i="67"/>
  <c r="I274" i="67"/>
  <c r="G274" i="67"/>
  <c r="G273" i="67"/>
  <c r="I273" i="67" s="1"/>
  <c r="K273" i="67" s="1"/>
  <c r="I272" i="67"/>
  <c r="K272" i="67" s="1"/>
  <c r="G272" i="67"/>
  <c r="G271" i="67"/>
  <c r="G270" i="67"/>
  <c r="I270" i="67" s="1"/>
  <c r="G269" i="67"/>
  <c r="I269" i="67" s="1"/>
  <c r="K269" i="67" s="1"/>
  <c r="G268" i="67"/>
  <c r="I268" i="67" s="1"/>
  <c r="K268" i="67" s="1"/>
  <c r="L268" i="67" s="1"/>
  <c r="G267" i="67"/>
  <c r="G266" i="67"/>
  <c r="I266" i="67" s="1"/>
  <c r="G265" i="67"/>
  <c r="I265" i="67" s="1"/>
  <c r="K265" i="67" s="1"/>
  <c r="G264" i="67"/>
  <c r="I264" i="67" s="1"/>
  <c r="K264" i="67" s="1"/>
  <c r="L264" i="67" s="1"/>
  <c r="G263" i="67"/>
  <c r="G262" i="67"/>
  <c r="I262" i="67" s="1"/>
  <c r="G261" i="67"/>
  <c r="I261" i="67" s="1"/>
  <c r="K261" i="67" s="1"/>
  <c r="I260" i="67"/>
  <c r="K260" i="67" s="1"/>
  <c r="L260" i="67" s="1"/>
  <c r="G260" i="67"/>
  <c r="G259" i="67"/>
  <c r="G258" i="67"/>
  <c r="I258" i="67" s="1"/>
  <c r="G257" i="67"/>
  <c r="I257" i="67" s="1"/>
  <c r="K257" i="67" s="1"/>
  <c r="G256" i="67"/>
  <c r="G255" i="67"/>
  <c r="G254" i="67"/>
  <c r="I254" i="67" s="1"/>
  <c r="K253" i="67"/>
  <c r="G253" i="67"/>
  <c r="I253" i="67" s="1"/>
  <c r="G252" i="67"/>
  <c r="I252" i="67" s="1"/>
  <c r="K252" i="67" s="1"/>
  <c r="L252" i="67" s="1"/>
  <c r="G251" i="67"/>
  <c r="I250" i="67"/>
  <c r="G250" i="67"/>
  <c r="G249" i="67"/>
  <c r="G248" i="67"/>
  <c r="I248" i="67" s="1"/>
  <c r="G247" i="67"/>
  <c r="G246" i="67"/>
  <c r="I246" i="67" s="1"/>
  <c r="K246" i="67" s="1"/>
  <c r="G245" i="67"/>
  <c r="G244" i="67"/>
  <c r="I244" i="67" s="1"/>
  <c r="G243" i="67"/>
  <c r="G242" i="67"/>
  <c r="G241" i="67"/>
  <c r="G240" i="67"/>
  <c r="I240" i="67" s="1"/>
  <c r="G239" i="67"/>
  <c r="G238" i="67"/>
  <c r="I238" i="67" s="1"/>
  <c r="G237" i="67"/>
  <c r="G236" i="67"/>
  <c r="I236" i="67" s="1"/>
  <c r="G235" i="67"/>
  <c r="G234" i="67"/>
  <c r="I234" i="67" s="1"/>
  <c r="G233" i="67"/>
  <c r="I232" i="67"/>
  <c r="G232" i="67"/>
  <c r="G231" i="67"/>
  <c r="G230" i="67"/>
  <c r="G229" i="67"/>
  <c r="G228" i="67"/>
  <c r="I228" i="67" s="1"/>
  <c r="G227" i="67"/>
  <c r="G226" i="67"/>
  <c r="G225" i="67"/>
  <c r="G224" i="67"/>
  <c r="I224" i="67" s="1"/>
  <c r="K224" i="67" s="1"/>
  <c r="G223" i="67"/>
  <c r="I223" i="67" s="1"/>
  <c r="K223" i="67" s="1"/>
  <c r="L223" i="67" s="1"/>
  <c r="G222" i="67"/>
  <c r="I222" i="67" s="1"/>
  <c r="K222" i="67" s="1"/>
  <c r="G221" i="67"/>
  <c r="G220" i="67"/>
  <c r="I220" i="67" s="1"/>
  <c r="K220" i="67" s="1"/>
  <c r="L220" i="67" s="1"/>
  <c r="G219" i="67"/>
  <c r="I219" i="67" s="1"/>
  <c r="K219" i="67" s="1"/>
  <c r="L219" i="67" s="1"/>
  <c r="G218" i="67"/>
  <c r="I218" i="67" s="1"/>
  <c r="K218" i="67" s="1"/>
  <c r="G217" i="67"/>
  <c r="I217" i="67" s="1"/>
  <c r="K217" i="67" s="1"/>
  <c r="G216" i="67"/>
  <c r="I216" i="67" s="1"/>
  <c r="K216" i="67" s="1"/>
  <c r="G215" i="67"/>
  <c r="I215" i="67" s="1"/>
  <c r="G214" i="67"/>
  <c r="I214" i="67" s="1"/>
  <c r="K214" i="67" s="1"/>
  <c r="L214" i="67" s="1"/>
  <c r="G213" i="67"/>
  <c r="I213" i="67" s="1"/>
  <c r="K213" i="67" s="1"/>
  <c r="G212" i="67"/>
  <c r="I212" i="67" s="1"/>
  <c r="K212" i="67" s="1"/>
  <c r="G211" i="67"/>
  <c r="I211" i="67" s="1"/>
  <c r="G210" i="67"/>
  <c r="I210" i="67" s="1"/>
  <c r="K210" i="67" s="1"/>
  <c r="L210" i="67" s="1"/>
  <c r="G209" i="67"/>
  <c r="I209" i="67" s="1"/>
  <c r="K209" i="67" s="1"/>
  <c r="G208" i="67"/>
  <c r="I208" i="67" s="1"/>
  <c r="K208" i="67" s="1"/>
  <c r="G207" i="67"/>
  <c r="I207" i="67" s="1"/>
  <c r="G206" i="67"/>
  <c r="I206" i="67" s="1"/>
  <c r="K206" i="67" s="1"/>
  <c r="L206" i="67" s="1"/>
  <c r="G205" i="67"/>
  <c r="I205" i="67" s="1"/>
  <c r="K205" i="67" s="1"/>
  <c r="G204" i="67"/>
  <c r="I204" i="67" s="1"/>
  <c r="K204" i="67" s="1"/>
  <c r="G203" i="67"/>
  <c r="I203" i="67" s="1"/>
  <c r="G202" i="67"/>
  <c r="I202" i="67" s="1"/>
  <c r="K202" i="67" s="1"/>
  <c r="L202" i="67" s="1"/>
  <c r="G201" i="67"/>
  <c r="I201" i="67" s="1"/>
  <c r="K201" i="67" s="1"/>
  <c r="G200" i="67"/>
  <c r="I200" i="67" s="1"/>
  <c r="K200" i="67" s="1"/>
  <c r="G199" i="67"/>
  <c r="I199" i="67" s="1"/>
  <c r="G198" i="67"/>
  <c r="I198" i="67" s="1"/>
  <c r="K198" i="67" s="1"/>
  <c r="L198" i="67" s="1"/>
  <c r="G197" i="67"/>
  <c r="I197" i="67" s="1"/>
  <c r="K197" i="67" s="1"/>
  <c r="L197" i="67" s="1"/>
  <c r="I196" i="67"/>
  <c r="K196" i="67" s="1"/>
  <c r="G196" i="67"/>
  <c r="G195" i="67"/>
  <c r="I195" i="67" s="1"/>
  <c r="G194" i="67"/>
  <c r="I194" i="67" s="1"/>
  <c r="K194" i="67" s="1"/>
  <c r="L194" i="67" s="1"/>
  <c r="L193" i="67"/>
  <c r="G193" i="67"/>
  <c r="I193" i="67" s="1"/>
  <c r="K193" i="67" s="1"/>
  <c r="G192" i="67"/>
  <c r="I192" i="67" s="1"/>
  <c r="K192" i="67" s="1"/>
  <c r="G191" i="67"/>
  <c r="I191" i="67" s="1"/>
  <c r="G190" i="67"/>
  <c r="I190" i="67" s="1"/>
  <c r="K190" i="67" s="1"/>
  <c r="L190" i="67" s="1"/>
  <c r="G189" i="67"/>
  <c r="I189" i="67" s="1"/>
  <c r="K189" i="67" s="1"/>
  <c r="G188" i="67"/>
  <c r="I188" i="67" s="1"/>
  <c r="K188" i="67" s="1"/>
  <c r="G187" i="67"/>
  <c r="I187" i="67" s="1"/>
  <c r="G186" i="67"/>
  <c r="I186" i="67" s="1"/>
  <c r="K186" i="67" s="1"/>
  <c r="L186" i="67" s="1"/>
  <c r="G185" i="67"/>
  <c r="I185" i="67" s="1"/>
  <c r="K185" i="67" s="1"/>
  <c r="G184" i="67"/>
  <c r="I184" i="67" s="1"/>
  <c r="K184" i="67" s="1"/>
  <c r="G183" i="67"/>
  <c r="I183" i="67" s="1"/>
  <c r="K183" i="67" s="1"/>
  <c r="G182" i="67"/>
  <c r="I182" i="67" s="1"/>
  <c r="K182" i="67" s="1"/>
  <c r="L182" i="67" s="1"/>
  <c r="G181" i="67"/>
  <c r="I181" i="67" s="1"/>
  <c r="K181" i="67" s="1"/>
  <c r="G180" i="67"/>
  <c r="I180" i="67" s="1"/>
  <c r="K180" i="67" s="1"/>
  <c r="G179" i="67"/>
  <c r="I179" i="67" s="1"/>
  <c r="K179" i="67" s="1"/>
  <c r="G178" i="67"/>
  <c r="I178" i="67" s="1"/>
  <c r="K178" i="67" s="1"/>
  <c r="G177" i="67"/>
  <c r="I177" i="67" s="1"/>
  <c r="I176" i="67"/>
  <c r="K176" i="67" s="1"/>
  <c r="G176" i="67"/>
  <c r="G175" i="67"/>
  <c r="G174" i="67"/>
  <c r="I174" i="67" s="1"/>
  <c r="K174" i="67" s="1"/>
  <c r="G173" i="67"/>
  <c r="G172" i="67"/>
  <c r="I172" i="67" s="1"/>
  <c r="K172" i="67" s="1"/>
  <c r="G171" i="67"/>
  <c r="I171" i="67" s="1"/>
  <c r="K171" i="67" s="1"/>
  <c r="G170" i="67"/>
  <c r="I170" i="67" s="1"/>
  <c r="K170" i="67" s="1"/>
  <c r="L170" i="67" s="1"/>
  <c r="G169" i="67"/>
  <c r="I169" i="67" s="1"/>
  <c r="K169" i="67" s="1"/>
  <c r="G168" i="67"/>
  <c r="I168" i="67" s="1"/>
  <c r="K168" i="67" s="1"/>
  <c r="G167" i="67"/>
  <c r="G166" i="67"/>
  <c r="I166" i="67" s="1"/>
  <c r="K166" i="67" s="1"/>
  <c r="L166" i="67" s="1"/>
  <c r="G165" i="67"/>
  <c r="G164" i="67"/>
  <c r="I164" i="67" s="1"/>
  <c r="K164" i="67" s="1"/>
  <c r="G163" i="67"/>
  <c r="I163" i="67" s="1"/>
  <c r="K163" i="67" s="1"/>
  <c r="G162" i="67"/>
  <c r="I162" i="67" s="1"/>
  <c r="K162" i="67" s="1"/>
  <c r="L162" i="67" s="1"/>
  <c r="G161" i="67"/>
  <c r="I161" i="67" s="1"/>
  <c r="K161" i="67" s="1"/>
  <c r="G160" i="67"/>
  <c r="I160" i="67" s="1"/>
  <c r="K160" i="67" s="1"/>
  <c r="G159" i="67"/>
  <c r="G158" i="67"/>
  <c r="I158" i="67" s="1"/>
  <c r="K158" i="67" s="1"/>
  <c r="I157" i="67"/>
  <c r="K157" i="67" s="1"/>
  <c r="G157" i="67"/>
  <c r="G156" i="67"/>
  <c r="I156" i="67" s="1"/>
  <c r="K156" i="67" s="1"/>
  <c r="G155" i="67"/>
  <c r="I154" i="67"/>
  <c r="K154" i="67" s="1"/>
  <c r="G154" i="67"/>
  <c r="I153" i="67"/>
  <c r="K153" i="67" s="1"/>
  <c r="G153" i="67"/>
  <c r="G152" i="67"/>
  <c r="I152" i="67" s="1"/>
  <c r="K152" i="67" s="1"/>
  <c r="G151" i="67"/>
  <c r="I150" i="67"/>
  <c r="K150" i="67" s="1"/>
  <c r="G150" i="67"/>
  <c r="I149" i="67"/>
  <c r="K149" i="67" s="1"/>
  <c r="G149" i="67"/>
  <c r="I148" i="67"/>
  <c r="K148" i="67" s="1"/>
  <c r="G148" i="67"/>
  <c r="G147" i="67"/>
  <c r="G146" i="67"/>
  <c r="G145" i="67"/>
  <c r="I145" i="67" s="1"/>
  <c r="K145" i="67" s="1"/>
  <c r="G144" i="67"/>
  <c r="I144" i="67" s="1"/>
  <c r="G143" i="67"/>
  <c r="G142" i="67"/>
  <c r="I142" i="67" s="1"/>
  <c r="K142" i="67" s="1"/>
  <c r="G141" i="67"/>
  <c r="I141" i="67" s="1"/>
  <c r="K141" i="67" s="1"/>
  <c r="G140" i="67"/>
  <c r="I140" i="67" s="1"/>
  <c r="K140" i="67" s="1"/>
  <c r="G139" i="67"/>
  <c r="G138" i="67"/>
  <c r="I138" i="67" s="1"/>
  <c r="K138" i="67" s="1"/>
  <c r="G137" i="67"/>
  <c r="I137" i="67" s="1"/>
  <c r="K137" i="67" s="1"/>
  <c r="G136" i="67"/>
  <c r="G135" i="67"/>
  <c r="G134" i="67"/>
  <c r="I134" i="67" s="1"/>
  <c r="K134" i="67" s="1"/>
  <c r="I133" i="67"/>
  <c r="K133" i="67" s="1"/>
  <c r="G133" i="67"/>
  <c r="G132" i="67"/>
  <c r="I132" i="67" s="1"/>
  <c r="K132" i="67" s="1"/>
  <c r="G131" i="67"/>
  <c r="I130" i="67"/>
  <c r="K130" i="67" s="1"/>
  <c r="G130" i="67"/>
  <c r="I129" i="67"/>
  <c r="K129" i="67" s="1"/>
  <c r="G129" i="67"/>
  <c r="G128" i="67"/>
  <c r="I128" i="67" s="1"/>
  <c r="K128" i="67" s="1"/>
  <c r="G127" i="67"/>
  <c r="I126" i="67"/>
  <c r="K126" i="67" s="1"/>
  <c r="G126" i="67"/>
  <c r="I125" i="67"/>
  <c r="K125" i="67" s="1"/>
  <c r="G125" i="67"/>
  <c r="G124" i="67"/>
  <c r="I124" i="67" s="1"/>
  <c r="K124" i="67" s="1"/>
  <c r="G123" i="67"/>
  <c r="I122" i="67"/>
  <c r="K122" i="67" s="1"/>
  <c r="G122" i="67"/>
  <c r="G121" i="67"/>
  <c r="G120" i="67"/>
  <c r="I120" i="67" s="1"/>
  <c r="K120" i="67" s="1"/>
  <c r="G119" i="67"/>
  <c r="G118" i="67"/>
  <c r="I118" i="67" s="1"/>
  <c r="K118" i="67" s="1"/>
  <c r="G117" i="67"/>
  <c r="I117" i="67" s="1"/>
  <c r="K117" i="67" s="1"/>
  <c r="G116" i="67"/>
  <c r="I116" i="67" s="1"/>
  <c r="K116" i="67" s="1"/>
  <c r="G115" i="67"/>
  <c r="G114" i="67"/>
  <c r="G113" i="67"/>
  <c r="I113" i="67" s="1"/>
  <c r="K113" i="67" s="1"/>
  <c r="G112" i="67"/>
  <c r="I112" i="67" s="1"/>
  <c r="K112" i="67" s="1"/>
  <c r="G111" i="67"/>
  <c r="G110" i="67"/>
  <c r="I110" i="67" s="1"/>
  <c r="K110" i="67" s="1"/>
  <c r="G109" i="67"/>
  <c r="G108" i="67"/>
  <c r="I108" i="67" s="1"/>
  <c r="K108" i="67" s="1"/>
  <c r="G107" i="67"/>
  <c r="G106" i="67"/>
  <c r="G105" i="67"/>
  <c r="I105" i="67" s="1"/>
  <c r="K105" i="67" s="1"/>
  <c r="G104" i="67"/>
  <c r="I104" i="67" s="1"/>
  <c r="K104" i="67" s="1"/>
  <c r="G103" i="67"/>
  <c r="G102" i="67"/>
  <c r="I102" i="67" s="1"/>
  <c r="K102" i="67" s="1"/>
  <c r="I101" i="67"/>
  <c r="K101" i="67" s="1"/>
  <c r="G101" i="67"/>
  <c r="G100" i="67"/>
  <c r="I100" i="67" s="1"/>
  <c r="K100" i="67" s="1"/>
  <c r="G99" i="67"/>
  <c r="I98" i="67"/>
  <c r="K98" i="67" s="1"/>
  <c r="G98" i="67"/>
  <c r="I97" i="67"/>
  <c r="K97" i="67" s="1"/>
  <c r="G97" i="67"/>
  <c r="G96" i="67"/>
  <c r="I96" i="67" s="1"/>
  <c r="K96" i="67" s="1"/>
  <c r="G95" i="67"/>
  <c r="I94" i="67"/>
  <c r="K94" i="67" s="1"/>
  <c r="G94" i="67"/>
  <c r="I93" i="67"/>
  <c r="K93" i="67" s="1"/>
  <c r="G93" i="67"/>
  <c r="I92" i="67"/>
  <c r="K92" i="67" s="1"/>
  <c r="G92" i="67"/>
  <c r="G91" i="67"/>
  <c r="G90" i="67"/>
  <c r="G89" i="67"/>
  <c r="I89" i="67" s="1"/>
  <c r="K89" i="67" s="1"/>
  <c r="G88" i="67"/>
  <c r="I88" i="67" s="1"/>
  <c r="G87" i="67"/>
  <c r="G86" i="67"/>
  <c r="I86" i="67" s="1"/>
  <c r="K86" i="67" s="1"/>
  <c r="G85" i="67"/>
  <c r="I85" i="67" s="1"/>
  <c r="K85" i="67" s="1"/>
  <c r="G84" i="67"/>
  <c r="G83" i="67"/>
  <c r="G82" i="67"/>
  <c r="G81" i="67"/>
  <c r="G80" i="67"/>
  <c r="I80" i="67" s="1"/>
  <c r="G79" i="67"/>
  <c r="G78" i="67"/>
  <c r="G77" i="67"/>
  <c r="I77" i="67" s="1"/>
  <c r="K77" i="67" s="1"/>
  <c r="G76" i="67"/>
  <c r="I76" i="67" s="1"/>
  <c r="G75" i="67"/>
  <c r="I75" i="67" s="1"/>
  <c r="K75" i="67" s="1"/>
  <c r="G74" i="67"/>
  <c r="I73" i="67"/>
  <c r="K73" i="67" s="1"/>
  <c r="G73" i="67"/>
  <c r="G72" i="67"/>
  <c r="I72" i="67" s="1"/>
  <c r="G71" i="67"/>
  <c r="I71" i="67" s="1"/>
  <c r="K71" i="67" s="1"/>
  <c r="I70" i="67"/>
  <c r="K70" i="67" s="1"/>
  <c r="L70" i="67" s="1"/>
  <c r="G70" i="67"/>
  <c r="G69" i="67"/>
  <c r="G68" i="67"/>
  <c r="I68" i="67" s="1"/>
  <c r="G67" i="67"/>
  <c r="I67" i="67" s="1"/>
  <c r="K67" i="67" s="1"/>
  <c r="G66" i="67"/>
  <c r="I66" i="67" s="1"/>
  <c r="K66" i="67" s="1"/>
  <c r="L66" i="67" s="1"/>
  <c r="G65" i="67"/>
  <c r="G64" i="67"/>
  <c r="I64" i="67" s="1"/>
  <c r="G63" i="67"/>
  <c r="I63" i="67" s="1"/>
  <c r="K63" i="67" s="1"/>
  <c r="G62" i="67"/>
  <c r="I62" i="67" s="1"/>
  <c r="K62" i="67" s="1"/>
  <c r="L62" i="67" s="1"/>
  <c r="G61" i="67"/>
  <c r="G60" i="67"/>
  <c r="I60" i="67" s="1"/>
  <c r="G59" i="67"/>
  <c r="I59" i="67" s="1"/>
  <c r="K59" i="67" s="1"/>
  <c r="G58" i="67"/>
  <c r="I58" i="67" s="1"/>
  <c r="K58" i="67" s="1"/>
  <c r="L58" i="67" s="1"/>
  <c r="G57" i="67"/>
  <c r="I56" i="67"/>
  <c r="G56" i="67"/>
  <c r="G55" i="67"/>
  <c r="I55" i="67" s="1"/>
  <c r="K55" i="67" s="1"/>
  <c r="G54" i="67"/>
  <c r="I54" i="67" s="1"/>
  <c r="K54" i="67" s="1"/>
  <c r="L54" i="67" s="1"/>
  <c r="G53" i="67"/>
  <c r="G52" i="67"/>
  <c r="I52" i="67" s="1"/>
  <c r="G51" i="67"/>
  <c r="I51" i="67" s="1"/>
  <c r="K51" i="67" s="1"/>
  <c r="G50" i="67"/>
  <c r="I50" i="67" s="1"/>
  <c r="K50" i="67" s="1"/>
  <c r="L50" i="67" s="1"/>
  <c r="G49" i="67"/>
  <c r="G48" i="67"/>
  <c r="I48" i="67" s="1"/>
  <c r="G47" i="67"/>
  <c r="I47" i="67" s="1"/>
  <c r="K47" i="67" s="1"/>
  <c r="I46" i="67"/>
  <c r="K46" i="67" s="1"/>
  <c r="L46" i="67" s="1"/>
  <c r="G46" i="67"/>
  <c r="G45" i="67"/>
  <c r="G44" i="67"/>
  <c r="I44" i="67" s="1"/>
  <c r="G43" i="67"/>
  <c r="I43" i="67" s="1"/>
  <c r="K43" i="67" s="1"/>
  <c r="G42" i="67"/>
  <c r="I42" i="67" s="1"/>
  <c r="K42" i="67" s="1"/>
  <c r="L42" i="67" s="1"/>
  <c r="G41" i="67"/>
  <c r="G40" i="67"/>
  <c r="I40" i="67" s="1"/>
  <c r="G39" i="67"/>
  <c r="I39" i="67" s="1"/>
  <c r="K39" i="67" s="1"/>
  <c r="G38" i="67"/>
  <c r="I38" i="67" s="1"/>
  <c r="K38" i="67" s="1"/>
  <c r="L38" i="67" s="1"/>
  <c r="G37" i="67"/>
  <c r="I36" i="67"/>
  <c r="G36" i="67"/>
  <c r="G35" i="67"/>
  <c r="I35" i="67" s="1"/>
  <c r="K35" i="67" s="1"/>
  <c r="G34" i="67"/>
  <c r="I34" i="67" s="1"/>
  <c r="K34" i="67" s="1"/>
  <c r="L34" i="67" s="1"/>
  <c r="G33" i="67"/>
  <c r="G32" i="67"/>
  <c r="I32" i="67" s="1"/>
  <c r="G31" i="67"/>
  <c r="I31" i="67" s="1"/>
  <c r="K31" i="67" s="1"/>
  <c r="G30" i="67"/>
  <c r="I30" i="67" s="1"/>
  <c r="K30" i="67" s="1"/>
  <c r="L30" i="67" s="1"/>
  <c r="G29" i="67"/>
  <c r="G28" i="67"/>
  <c r="I28" i="67" s="1"/>
  <c r="G27" i="67"/>
  <c r="I27" i="67" s="1"/>
  <c r="K27" i="67" s="1"/>
  <c r="G26" i="67"/>
  <c r="I26" i="67" s="1"/>
  <c r="K26" i="67" s="1"/>
  <c r="L26" i="67" s="1"/>
  <c r="G25" i="67"/>
  <c r="I24" i="67"/>
  <c r="G24" i="67"/>
  <c r="G23" i="67"/>
  <c r="I23" i="67" s="1"/>
  <c r="K23" i="67" s="1"/>
  <c r="G22" i="67"/>
  <c r="I22" i="67" s="1"/>
  <c r="K22" i="67" s="1"/>
  <c r="L22" i="67" s="1"/>
  <c r="G21" i="67"/>
  <c r="G20" i="67"/>
  <c r="I20" i="67" s="1"/>
  <c r="G19" i="67"/>
  <c r="I19" i="67" s="1"/>
  <c r="K19" i="67" s="1"/>
  <c r="G18" i="67"/>
  <c r="I18" i="67" s="1"/>
  <c r="K18" i="67" s="1"/>
  <c r="L18" i="67" s="1"/>
  <c r="G17" i="67"/>
  <c r="G16" i="67"/>
  <c r="I16" i="67" s="1"/>
  <c r="G15" i="67"/>
  <c r="I15" i="67" s="1"/>
  <c r="K15" i="67" s="1"/>
  <c r="I14" i="67"/>
  <c r="K14" i="67" s="1"/>
  <c r="L14" i="67" s="1"/>
  <c r="G14" i="67"/>
  <c r="G13" i="67"/>
  <c r="G12" i="67"/>
  <c r="I12" i="67" s="1"/>
  <c r="G11" i="67"/>
  <c r="I11" i="67" s="1"/>
  <c r="K11" i="67" s="1"/>
  <c r="G10" i="67"/>
  <c r="I10" i="67" s="1"/>
  <c r="K10" i="67" s="1"/>
  <c r="L10" i="67" s="1"/>
  <c r="G9" i="67"/>
  <c r="G8" i="67"/>
  <c r="I8" i="67" s="1"/>
  <c r="G7" i="67"/>
  <c r="I7" i="67" s="1"/>
  <c r="K7" i="67" s="1"/>
  <c r="G6" i="67"/>
  <c r="I6" i="67" s="1"/>
  <c r="K6" i="67" s="1"/>
  <c r="L6" i="67" s="1"/>
  <c r="G5" i="67"/>
  <c r="M304" i="68"/>
  <c r="M301" i="68"/>
  <c r="H32" i="10" s="1"/>
  <c r="E301" i="68"/>
  <c r="G300" i="68"/>
  <c r="I300" i="68" s="1"/>
  <c r="G299" i="68"/>
  <c r="G298" i="68"/>
  <c r="G297" i="68"/>
  <c r="G296" i="68"/>
  <c r="I296" i="68" s="1"/>
  <c r="G295" i="68"/>
  <c r="G294" i="68"/>
  <c r="I294" i="68" s="1"/>
  <c r="K294" i="68" s="1"/>
  <c r="G293" i="68"/>
  <c r="G292" i="68"/>
  <c r="I292" i="68" s="1"/>
  <c r="G291" i="68"/>
  <c r="I290" i="68"/>
  <c r="G290" i="68"/>
  <c r="G289" i="68"/>
  <c r="G288" i="68"/>
  <c r="I288" i="68" s="1"/>
  <c r="G287" i="68"/>
  <c r="G286" i="68"/>
  <c r="I286" i="68" s="1"/>
  <c r="K286" i="68" s="1"/>
  <c r="G285" i="68"/>
  <c r="G284" i="68"/>
  <c r="I284" i="68" s="1"/>
  <c r="G283" i="68"/>
  <c r="G282" i="68"/>
  <c r="G281" i="68"/>
  <c r="G280" i="68"/>
  <c r="I280" i="68" s="1"/>
  <c r="G279" i="68"/>
  <c r="G278" i="68"/>
  <c r="I278" i="68" s="1"/>
  <c r="K278" i="68" s="1"/>
  <c r="G277" i="68"/>
  <c r="I276" i="68"/>
  <c r="G276" i="68"/>
  <c r="G275" i="68"/>
  <c r="I274" i="68"/>
  <c r="G274" i="68"/>
  <c r="G273" i="68"/>
  <c r="G272" i="68"/>
  <c r="I272" i="68" s="1"/>
  <c r="G271" i="68"/>
  <c r="I270" i="68"/>
  <c r="K270" i="68" s="1"/>
  <c r="G270" i="68"/>
  <c r="G269" i="68"/>
  <c r="G268" i="68"/>
  <c r="I268" i="68" s="1"/>
  <c r="G267" i="68"/>
  <c r="G266" i="68"/>
  <c r="G265" i="68"/>
  <c r="G264" i="68"/>
  <c r="I264" i="68" s="1"/>
  <c r="G263" i="68"/>
  <c r="G262" i="68"/>
  <c r="I262" i="68" s="1"/>
  <c r="K262" i="68" s="1"/>
  <c r="G261" i="68"/>
  <c r="I260" i="68"/>
  <c r="G260" i="68"/>
  <c r="G259" i="68"/>
  <c r="G258" i="68"/>
  <c r="I258" i="68" s="1"/>
  <c r="I257" i="68"/>
  <c r="K257" i="68" s="1"/>
  <c r="G257" i="68"/>
  <c r="G256" i="68"/>
  <c r="I256" i="68" s="1"/>
  <c r="K256" i="68" s="1"/>
  <c r="L256" i="68" s="1"/>
  <c r="K255" i="68"/>
  <c r="G255" i="68"/>
  <c r="I255" i="68" s="1"/>
  <c r="G254" i="68"/>
  <c r="I254" i="68" s="1"/>
  <c r="K254" i="68" s="1"/>
  <c r="G253" i="68"/>
  <c r="I253" i="68" s="1"/>
  <c r="K253" i="68" s="1"/>
  <c r="G252" i="68"/>
  <c r="I252" i="68" s="1"/>
  <c r="K252" i="68" s="1"/>
  <c r="L252" i="68" s="1"/>
  <c r="G251" i="68"/>
  <c r="I251" i="68" s="1"/>
  <c r="K251" i="68" s="1"/>
  <c r="G250" i="68"/>
  <c r="G249" i="68"/>
  <c r="I249" i="68" s="1"/>
  <c r="K249" i="68" s="1"/>
  <c r="G248" i="68"/>
  <c r="I248" i="68" s="1"/>
  <c r="K248" i="68" s="1"/>
  <c r="L248" i="68" s="1"/>
  <c r="K247" i="68"/>
  <c r="L247" i="68" s="1"/>
  <c r="G247" i="68"/>
  <c r="I247" i="68" s="1"/>
  <c r="G246" i="68"/>
  <c r="I246" i="68" s="1"/>
  <c r="K246" i="68" s="1"/>
  <c r="G245" i="68"/>
  <c r="I245" i="68" s="1"/>
  <c r="K245" i="68" s="1"/>
  <c r="G244" i="68"/>
  <c r="I244" i="68" s="1"/>
  <c r="K244" i="68" s="1"/>
  <c r="L244" i="68" s="1"/>
  <c r="G243" i="68"/>
  <c r="I243" i="68" s="1"/>
  <c r="K243" i="68" s="1"/>
  <c r="I242" i="68"/>
  <c r="G242" i="68"/>
  <c r="I241" i="68"/>
  <c r="K241" i="68" s="1"/>
  <c r="G241" i="68"/>
  <c r="G240" i="68"/>
  <c r="I240" i="68" s="1"/>
  <c r="K240" i="68" s="1"/>
  <c r="L240" i="68" s="1"/>
  <c r="G239" i="68"/>
  <c r="I239" i="68" s="1"/>
  <c r="K239" i="68" s="1"/>
  <c r="G238" i="68"/>
  <c r="I238" i="68" s="1"/>
  <c r="K238" i="68" s="1"/>
  <c r="G237" i="68"/>
  <c r="I237" i="68" s="1"/>
  <c r="K237" i="68" s="1"/>
  <c r="G236" i="68"/>
  <c r="I236" i="68" s="1"/>
  <c r="K236" i="68" s="1"/>
  <c r="L236" i="68" s="1"/>
  <c r="G235" i="68"/>
  <c r="I235" i="68" s="1"/>
  <c r="K235" i="68" s="1"/>
  <c r="G234" i="68"/>
  <c r="I234" i="68" s="1"/>
  <c r="K234" i="68" s="1"/>
  <c r="G233" i="68"/>
  <c r="I233" i="68" s="1"/>
  <c r="K233" i="68" s="1"/>
  <c r="G232" i="68"/>
  <c r="I232" i="68" s="1"/>
  <c r="K232" i="68" s="1"/>
  <c r="L232" i="68" s="1"/>
  <c r="G231" i="68"/>
  <c r="I231" i="68" s="1"/>
  <c r="K231" i="68" s="1"/>
  <c r="L231" i="68" s="1"/>
  <c r="G230" i="68"/>
  <c r="I230" i="68" s="1"/>
  <c r="K230" i="68" s="1"/>
  <c r="G229" i="68"/>
  <c r="I229" i="68" s="1"/>
  <c r="K229" i="68" s="1"/>
  <c r="G228" i="68"/>
  <c r="I228" i="68" s="1"/>
  <c r="K228" i="68" s="1"/>
  <c r="L228" i="68" s="1"/>
  <c r="G227" i="68"/>
  <c r="I227" i="68" s="1"/>
  <c r="K227" i="68" s="1"/>
  <c r="L227" i="68" s="1"/>
  <c r="G226" i="68"/>
  <c r="I226" i="68" s="1"/>
  <c r="K226" i="68" s="1"/>
  <c r="G225" i="68"/>
  <c r="I225" i="68" s="1"/>
  <c r="K225" i="68" s="1"/>
  <c r="G224" i="68"/>
  <c r="I224" i="68" s="1"/>
  <c r="K224" i="68" s="1"/>
  <c r="L224" i="68" s="1"/>
  <c r="G223" i="68"/>
  <c r="I223" i="68" s="1"/>
  <c r="K223" i="68" s="1"/>
  <c r="L223" i="68" s="1"/>
  <c r="G222" i="68"/>
  <c r="I222" i="68" s="1"/>
  <c r="K222" i="68" s="1"/>
  <c r="G221" i="68"/>
  <c r="I221" i="68" s="1"/>
  <c r="K221" i="68" s="1"/>
  <c r="G220" i="68"/>
  <c r="I220" i="68" s="1"/>
  <c r="K220" i="68" s="1"/>
  <c r="L220" i="68" s="1"/>
  <c r="G219" i="68"/>
  <c r="I219" i="68" s="1"/>
  <c r="K219" i="68" s="1"/>
  <c r="L219" i="68" s="1"/>
  <c r="I218" i="68"/>
  <c r="K218" i="68" s="1"/>
  <c r="G218" i="68"/>
  <c r="G217" i="68"/>
  <c r="G216" i="68"/>
  <c r="G215" i="68"/>
  <c r="I215" i="68" s="1"/>
  <c r="K215" i="68" s="1"/>
  <c r="G214" i="68"/>
  <c r="I214" i="68" s="1"/>
  <c r="K214" i="68" s="1"/>
  <c r="L214" i="68" s="1"/>
  <c r="G213" i="68"/>
  <c r="I213" i="68" s="1"/>
  <c r="K213" i="68" s="1"/>
  <c r="G212" i="68"/>
  <c r="G211" i="68"/>
  <c r="I211" i="68" s="1"/>
  <c r="K211" i="68" s="1"/>
  <c r="G210" i="68"/>
  <c r="G209" i="68"/>
  <c r="I209" i="68" s="1"/>
  <c r="K209" i="68" s="1"/>
  <c r="G208" i="68"/>
  <c r="I208" i="68" s="1"/>
  <c r="K208" i="68" s="1"/>
  <c r="G207" i="68"/>
  <c r="I207" i="68" s="1"/>
  <c r="K207" i="68" s="1"/>
  <c r="G206" i="68"/>
  <c r="G205" i="68"/>
  <c r="I205" i="68" s="1"/>
  <c r="K205" i="68" s="1"/>
  <c r="G204" i="68"/>
  <c r="I204" i="68" s="1"/>
  <c r="K204" i="68" s="1"/>
  <c r="G203" i="68"/>
  <c r="I203" i="68" s="1"/>
  <c r="K203" i="68" s="1"/>
  <c r="I202" i="68"/>
  <c r="K202" i="68" s="1"/>
  <c r="L202" i="68" s="1"/>
  <c r="G202" i="68"/>
  <c r="G201" i="68"/>
  <c r="G200" i="68"/>
  <c r="G199" i="68"/>
  <c r="I199" i="68" s="1"/>
  <c r="K199" i="68" s="1"/>
  <c r="G198" i="68"/>
  <c r="I198" i="68" s="1"/>
  <c r="K198" i="68" s="1"/>
  <c r="L198" i="68" s="1"/>
  <c r="G197" i="68"/>
  <c r="I197" i="68" s="1"/>
  <c r="K197" i="68" s="1"/>
  <c r="G196" i="68"/>
  <c r="G195" i="68"/>
  <c r="I195" i="68" s="1"/>
  <c r="K195" i="68" s="1"/>
  <c r="G194" i="68"/>
  <c r="L193" i="68"/>
  <c r="G193" i="68"/>
  <c r="I193" i="68" s="1"/>
  <c r="K193" i="68" s="1"/>
  <c r="G192" i="68"/>
  <c r="G191" i="68"/>
  <c r="I191" i="68" s="1"/>
  <c r="K191" i="68" s="1"/>
  <c r="G190" i="68"/>
  <c r="I190" i="68" s="1"/>
  <c r="K190" i="68" s="1"/>
  <c r="G189" i="68"/>
  <c r="I189" i="68" s="1"/>
  <c r="K189" i="68" s="1"/>
  <c r="G188" i="68"/>
  <c r="I188" i="68" s="1"/>
  <c r="K188" i="68" s="1"/>
  <c r="G187" i="68"/>
  <c r="I187" i="68" s="1"/>
  <c r="K187" i="68" s="1"/>
  <c r="G186" i="68"/>
  <c r="I186" i="68" s="1"/>
  <c r="K186" i="68" s="1"/>
  <c r="L186" i="68" s="1"/>
  <c r="G185" i="68"/>
  <c r="G184" i="68"/>
  <c r="G183" i="68"/>
  <c r="I183" i="68" s="1"/>
  <c r="K183" i="68" s="1"/>
  <c r="G182" i="68"/>
  <c r="I182" i="68" s="1"/>
  <c r="K182" i="68" s="1"/>
  <c r="L182" i="68" s="1"/>
  <c r="G181" i="68"/>
  <c r="I181" i="68" s="1"/>
  <c r="K181" i="68" s="1"/>
  <c r="G180" i="68"/>
  <c r="G179" i="68"/>
  <c r="I179" i="68" s="1"/>
  <c r="K179" i="68" s="1"/>
  <c r="G178" i="68"/>
  <c r="I178" i="68" s="1"/>
  <c r="K178" i="68" s="1"/>
  <c r="G177" i="68"/>
  <c r="I177" i="68" s="1"/>
  <c r="K177" i="68" s="1"/>
  <c r="G176" i="68"/>
  <c r="G175" i="68"/>
  <c r="I175" i="68" s="1"/>
  <c r="K175" i="68" s="1"/>
  <c r="G174" i="68"/>
  <c r="I174" i="68" s="1"/>
  <c r="G173" i="68"/>
  <c r="I173" i="68" s="1"/>
  <c r="K173" i="68" s="1"/>
  <c r="G172" i="68"/>
  <c r="I172" i="68" s="1"/>
  <c r="K172" i="68" s="1"/>
  <c r="G171" i="68"/>
  <c r="I171" i="68" s="1"/>
  <c r="K171" i="68" s="1"/>
  <c r="G170" i="68"/>
  <c r="I170" i="68" s="1"/>
  <c r="K170" i="68" s="1"/>
  <c r="L170" i="68" s="1"/>
  <c r="G169" i="68"/>
  <c r="G168" i="68"/>
  <c r="G167" i="68"/>
  <c r="I167" i="68" s="1"/>
  <c r="K167" i="68" s="1"/>
  <c r="G166" i="68"/>
  <c r="I166" i="68" s="1"/>
  <c r="K166" i="68" s="1"/>
  <c r="L166" i="68" s="1"/>
  <c r="G165" i="68"/>
  <c r="I165" i="68" s="1"/>
  <c r="K165" i="68" s="1"/>
  <c r="G164" i="68"/>
  <c r="G163" i="68"/>
  <c r="I163" i="68" s="1"/>
  <c r="K163" i="68" s="1"/>
  <c r="G162" i="68"/>
  <c r="G161" i="68"/>
  <c r="I161" i="68" s="1"/>
  <c r="K161" i="68" s="1"/>
  <c r="G160" i="68"/>
  <c r="I159" i="68"/>
  <c r="K159" i="68" s="1"/>
  <c r="G159" i="68"/>
  <c r="G158" i="68"/>
  <c r="I158" i="68" s="1"/>
  <c r="K158" i="68" s="1"/>
  <c r="G157" i="68"/>
  <c r="I157" i="68" s="1"/>
  <c r="K157" i="68" s="1"/>
  <c r="G156" i="68"/>
  <c r="I156" i="68" s="1"/>
  <c r="K156" i="68" s="1"/>
  <c r="G155" i="68"/>
  <c r="I155" i="68" s="1"/>
  <c r="K155" i="68" s="1"/>
  <c r="I154" i="68"/>
  <c r="K154" i="68" s="1"/>
  <c r="L154" i="68" s="1"/>
  <c r="G154" i="68"/>
  <c r="G153" i="68"/>
  <c r="G152" i="68"/>
  <c r="G151" i="68"/>
  <c r="I151" i="68" s="1"/>
  <c r="K151" i="68" s="1"/>
  <c r="G150" i="68"/>
  <c r="I150" i="68" s="1"/>
  <c r="K150" i="68" s="1"/>
  <c r="L150" i="68" s="1"/>
  <c r="G149" i="68"/>
  <c r="I149" i="68" s="1"/>
  <c r="K149" i="68" s="1"/>
  <c r="G148" i="68"/>
  <c r="I147" i="68"/>
  <c r="K147" i="68" s="1"/>
  <c r="G147" i="68"/>
  <c r="G146" i="68"/>
  <c r="G145" i="68"/>
  <c r="I145" i="68" s="1"/>
  <c r="K145" i="68" s="1"/>
  <c r="G144" i="68"/>
  <c r="G143" i="68"/>
  <c r="I143" i="68" s="1"/>
  <c r="K143" i="68" s="1"/>
  <c r="G142" i="68"/>
  <c r="I142" i="68" s="1"/>
  <c r="K142" i="68" s="1"/>
  <c r="G141" i="68"/>
  <c r="I141" i="68" s="1"/>
  <c r="K141" i="68" s="1"/>
  <c r="G140" i="68"/>
  <c r="I140" i="68" s="1"/>
  <c r="K140" i="68" s="1"/>
  <c r="G139" i="68"/>
  <c r="I139" i="68" s="1"/>
  <c r="K139" i="68" s="1"/>
  <c r="G138" i="68"/>
  <c r="I138" i="68" s="1"/>
  <c r="K138" i="68" s="1"/>
  <c r="L138" i="68" s="1"/>
  <c r="G137" i="68"/>
  <c r="G136" i="68"/>
  <c r="G135" i="68"/>
  <c r="I135" i="68" s="1"/>
  <c r="K135" i="68" s="1"/>
  <c r="G134" i="68"/>
  <c r="I134" i="68" s="1"/>
  <c r="K134" i="68" s="1"/>
  <c r="L134" i="68" s="1"/>
  <c r="G133" i="68"/>
  <c r="I133" i="68" s="1"/>
  <c r="K133" i="68" s="1"/>
  <c r="G132" i="68"/>
  <c r="G131" i="68"/>
  <c r="I131" i="68" s="1"/>
  <c r="K131" i="68" s="1"/>
  <c r="G130" i="68"/>
  <c r="G129" i="68"/>
  <c r="I129" i="68" s="1"/>
  <c r="K129" i="68" s="1"/>
  <c r="G128" i="68"/>
  <c r="G127" i="68"/>
  <c r="I127" i="68" s="1"/>
  <c r="K127" i="68" s="1"/>
  <c r="G126" i="68"/>
  <c r="I126" i="68" s="1"/>
  <c r="K126" i="68" s="1"/>
  <c r="L126" i="68" s="1"/>
  <c r="G125" i="68"/>
  <c r="I125" i="68" s="1"/>
  <c r="K125" i="68" s="1"/>
  <c r="L125" i="68" s="1"/>
  <c r="G124" i="68"/>
  <c r="I124" i="68" s="1"/>
  <c r="K124" i="68" s="1"/>
  <c r="G123" i="68"/>
  <c r="I123" i="68" s="1"/>
  <c r="K123" i="68" s="1"/>
  <c r="G122" i="68"/>
  <c r="G121" i="68"/>
  <c r="I121" i="68" s="1"/>
  <c r="K121" i="68" s="1"/>
  <c r="G120" i="68"/>
  <c r="I120" i="68" s="1"/>
  <c r="K120" i="68" s="1"/>
  <c r="G119" i="68"/>
  <c r="I119" i="68" s="1"/>
  <c r="K119" i="68" s="1"/>
  <c r="G118" i="68"/>
  <c r="G117" i="68"/>
  <c r="I117" i="68" s="1"/>
  <c r="K117" i="68" s="1"/>
  <c r="G116" i="68"/>
  <c r="I116" i="68" s="1"/>
  <c r="K116" i="68" s="1"/>
  <c r="L116" i="68" s="1"/>
  <c r="G115" i="68"/>
  <c r="I115" i="68" s="1"/>
  <c r="K115" i="68" s="1"/>
  <c r="G114" i="68"/>
  <c r="I113" i="68"/>
  <c r="K113" i="68" s="1"/>
  <c r="G113" i="68"/>
  <c r="G112" i="68"/>
  <c r="I112" i="68" s="1"/>
  <c r="K112" i="68" s="1"/>
  <c r="G111" i="68"/>
  <c r="I111" i="68" s="1"/>
  <c r="K111" i="68" s="1"/>
  <c r="G110" i="68"/>
  <c r="G109" i="68"/>
  <c r="I109" i="68" s="1"/>
  <c r="K109" i="68" s="1"/>
  <c r="G108" i="68"/>
  <c r="I108" i="68" s="1"/>
  <c r="K108" i="68" s="1"/>
  <c r="G107" i="68"/>
  <c r="I107" i="68" s="1"/>
  <c r="K107" i="68" s="1"/>
  <c r="G106" i="68"/>
  <c r="G105" i="68"/>
  <c r="I105" i="68" s="1"/>
  <c r="K105" i="68" s="1"/>
  <c r="G104" i="68"/>
  <c r="I104" i="68" s="1"/>
  <c r="K104" i="68" s="1"/>
  <c r="G103" i="68"/>
  <c r="I103" i="68" s="1"/>
  <c r="K103" i="68" s="1"/>
  <c r="G102" i="68"/>
  <c r="G101" i="68"/>
  <c r="I101" i="68" s="1"/>
  <c r="K101" i="68" s="1"/>
  <c r="G100" i="68"/>
  <c r="I100" i="68" s="1"/>
  <c r="K100" i="68" s="1"/>
  <c r="L100" i="68" s="1"/>
  <c r="G99" i="68"/>
  <c r="I99" i="68" s="1"/>
  <c r="K99" i="68" s="1"/>
  <c r="G98" i="68"/>
  <c r="G97" i="68"/>
  <c r="I97" i="68" s="1"/>
  <c r="K97" i="68" s="1"/>
  <c r="G96" i="68"/>
  <c r="I96" i="68" s="1"/>
  <c r="K96" i="68" s="1"/>
  <c r="G95" i="68"/>
  <c r="I95" i="68" s="1"/>
  <c r="K95" i="68" s="1"/>
  <c r="G94" i="68"/>
  <c r="G93" i="68"/>
  <c r="I93" i="68" s="1"/>
  <c r="K93" i="68" s="1"/>
  <c r="G92" i="68"/>
  <c r="I92" i="68" s="1"/>
  <c r="K92" i="68" s="1"/>
  <c r="G91" i="68"/>
  <c r="G90" i="68"/>
  <c r="I90" i="68" s="1"/>
  <c r="K90" i="68" s="1"/>
  <c r="G89" i="68"/>
  <c r="I89" i="68" s="1"/>
  <c r="K89" i="68" s="1"/>
  <c r="G88" i="68"/>
  <c r="I88" i="68" s="1"/>
  <c r="K88" i="68" s="1"/>
  <c r="G87" i="68"/>
  <c r="G86" i="68"/>
  <c r="I86" i="68" s="1"/>
  <c r="K86" i="68" s="1"/>
  <c r="G85" i="68"/>
  <c r="I85" i="68" s="1"/>
  <c r="K85" i="68" s="1"/>
  <c r="G84" i="68"/>
  <c r="I84" i="68" s="1"/>
  <c r="K84" i="68" s="1"/>
  <c r="G83" i="68"/>
  <c r="G82" i="68"/>
  <c r="I82" i="68" s="1"/>
  <c r="K82" i="68" s="1"/>
  <c r="G81" i="68"/>
  <c r="I81" i="68" s="1"/>
  <c r="K81" i="68" s="1"/>
  <c r="G80" i="68"/>
  <c r="I80" i="68" s="1"/>
  <c r="K80" i="68" s="1"/>
  <c r="G79" i="68"/>
  <c r="G78" i="68"/>
  <c r="I78" i="68" s="1"/>
  <c r="K78" i="68" s="1"/>
  <c r="G77" i="68"/>
  <c r="I77" i="68" s="1"/>
  <c r="K77" i="68" s="1"/>
  <c r="G76" i="68"/>
  <c r="I76" i="68" s="1"/>
  <c r="K76" i="68" s="1"/>
  <c r="G75" i="68"/>
  <c r="G74" i="68"/>
  <c r="I74" i="68" s="1"/>
  <c r="K74" i="68" s="1"/>
  <c r="G73" i="68"/>
  <c r="I73" i="68" s="1"/>
  <c r="K73" i="68" s="1"/>
  <c r="G72" i="68"/>
  <c r="I72" i="68" s="1"/>
  <c r="K72" i="68" s="1"/>
  <c r="G71" i="68"/>
  <c r="G70" i="68"/>
  <c r="I70" i="68" s="1"/>
  <c r="K70" i="68" s="1"/>
  <c r="G69" i="68"/>
  <c r="I69" i="68" s="1"/>
  <c r="K69" i="68" s="1"/>
  <c r="G68" i="68"/>
  <c r="I68" i="68" s="1"/>
  <c r="K68" i="68" s="1"/>
  <c r="G67" i="68"/>
  <c r="G66" i="68"/>
  <c r="I66" i="68" s="1"/>
  <c r="K66" i="68" s="1"/>
  <c r="G65" i="68"/>
  <c r="I65" i="68" s="1"/>
  <c r="K65" i="68" s="1"/>
  <c r="G64" i="68"/>
  <c r="I64" i="68" s="1"/>
  <c r="K64" i="68" s="1"/>
  <c r="L64" i="68" s="1"/>
  <c r="G63" i="68"/>
  <c r="I63" i="68" s="1"/>
  <c r="G62" i="68"/>
  <c r="G61" i="68"/>
  <c r="I61" i="68" s="1"/>
  <c r="G60" i="68"/>
  <c r="I60" i="68" s="1"/>
  <c r="K60" i="68" s="1"/>
  <c r="G59" i="68"/>
  <c r="I59" i="68" s="1"/>
  <c r="K59" i="68" s="1"/>
  <c r="G58" i="68"/>
  <c r="I57" i="68"/>
  <c r="K57" i="68" s="1"/>
  <c r="G57" i="68"/>
  <c r="G56" i="68"/>
  <c r="I56" i="68" s="1"/>
  <c r="K56" i="68" s="1"/>
  <c r="G55" i="68"/>
  <c r="I55" i="68" s="1"/>
  <c r="K55" i="68" s="1"/>
  <c r="G54" i="68"/>
  <c r="G53" i="68"/>
  <c r="I53" i="68" s="1"/>
  <c r="G52" i="68"/>
  <c r="I52" i="68" s="1"/>
  <c r="K52" i="68" s="1"/>
  <c r="G51" i="68"/>
  <c r="I51" i="68" s="1"/>
  <c r="K51" i="68" s="1"/>
  <c r="G50" i="68"/>
  <c r="G49" i="68"/>
  <c r="I49" i="68" s="1"/>
  <c r="K49" i="68" s="1"/>
  <c r="G48" i="68"/>
  <c r="I48" i="68" s="1"/>
  <c r="K48" i="68" s="1"/>
  <c r="G47" i="68"/>
  <c r="I47" i="68" s="1"/>
  <c r="K47" i="68" s="1"/>
  <c r="G46" i="68"/>
  <c r="G45" i="68"/>
  <c r="I45" i="68" s="1"/>
  <c r="K45" i="68" s="1"/>
  <c r="G44" i="68"/>
  <c r="G43" i="68"/>
  <c r="I43" i="68" s="1"/>
  <c r="K43" i="68" s="1"/>
  <c r="L43" i="68" s="1"/>
  <c r="G42" i="68"/>
  <c r="I42" i="68" s="1"/>
  <c r="K42" i="68" s="1"/>
  <c r="G41" i="68"/>
  <c r="I41" i="68" s="1"/>
  <c r="K41" i="68" s="1"/>
  <c r="G40" i="68"/>
  <c r="G39" i="68"/>
  <c r="I39" i="68" s="1"/>
  <c r="K39" i="68" s="1"/>
  <c r="L39" i="68" s="1"/>
  <c r="G38" i="68"/>
  <c r="I38" i="68" s="1"/>
  <c r="K38" i="68" s="1"/>
  <c r="G37" i="68"/>
  <c r="I37" i="68" s="1"/>
  <c r="K37" i="68" s="1"/>
  <c r="G36" i="68"/>
  <c r="G35" i="68"/>
  <c r="I35" i="68" s="1"/>
  <c r="K35" i="68" s="1"/>
  <c r="L35" i="68" s="1"/>
  <c r="G34" i="68"/>
  <c r="I34" i="68" s="1"/>
  <c r="K34" i="68" s="1"/>
  <c r="I33" i="68"/>
  <c r="K33" i="68" s="1"/>
  <c r="G33" i="68"/>
  <c r="G32" i="68"/>
  <c r="G31" i="68"/>
  <c r="I31" i="68" s="1"/>
  <c r="K31" i="68" s="1"/>
  <c r="L31" i="68" s="1"/>
  <c r="G30" i="68"/>
  <c r="I30" i="68" s="1"/>
  <c r="K30" i="68" s="1"/>
  <c r="G29" i="68"/>
  <c r="I29" i="68" s="1"/>
  <c r="K29" i="68" s="1"/>
  <c r="G28" i="68"/>
  <c r="G27" i="68"/>
  <c r="I27" i="68" s="1"/>
  <c r="K27" i="68" s="1"/>
  <c r="L27" i="68" s="1"/>
  <c r="G26" i="68"/>
  <c r="I26" i="68" s="1"/>
  <c r="K26" i="68" s="1"/>
  <c r="G25" i="68"/>
  <c r="I25" i="68" s="1"/>
  <c r="K25" i="68" s="1"/>
  <c r="G24" i="68"/>
  <c r="G23" i="68"/>
  <c r="I23" i="68" s="1"/>
  <c r="K23" i="68" s="1"/>
  <c r="L23" i="68" s="1"/>
  <c r="G22" i="68"/>
  <c r="I22" i="68" s="1"/>
  <c r="K22" i="68" s="1"/>
  <c r="G21" i="68"/>
  <c r="I21" i="68" s="1"/>
  <c r="K21" i="68" s="1"/>
  <c r="G20" i="68"/>
  <c r="G19" i="68"/>
  <c r="I19" i="68" s="1"/>
  <c r="K19" i="68" s="1"/>
  <c r="L19" i="68" s="1"/>
  <c r="G18" i="68"/>
  <c r="I18" i="68" s="1"/>
  <c r="K18" i="68" s="1"/>
  <c r="I17" i="68"/>
  <c r="K17" i="68" s="1"/>
  <c r="G17" i="68"/>
  <c r="G16" i="68"/>
  <c r="G15" i="68"/>
  <c r="I15" i="68" s="1"/>
  <c r="K15" i="68" s="1"/>
  <c r="L15" i="68" s="1"/>
  <c r="G14" i="68"/>
  <c r="I14" i="68" s="1"/>
  <c r="K14" i="68" s="1"/>
  <c r="G13" i="68"/>
  <c r="I13" i="68" s="1"/>
  <c r="K13" i="68" s="1"/>
  <c r="G12" i="68"/>
  <c r="G11" i="68"/>
  <c r="I11" i="68" s="1"/>
  <c r="K11" i="68" s="1"/>
  <c r="L11" i="68" s="1"/>
  <c r="G10" i="68"/>
  <c r="I10" i="68" s="1"/>
  <c r="K10" i="68" s="1"/>
  <c r="G9" i="68"/>
  <c r="I9" i="68" s="1"/>
  <c r="K9" i="68" s="1"/>
  <c r="G8" i="68"/>
  <c r="G7" i="68"/>
  <c r="I7" i="68" s="1"/>
  <c r="K7" i="68" s="1"/>
  <c r="L7" i="68" s="1"/>
  <c r="G6" i="68"/>
  <c r="I6" i="68" s="1"/>
  <c r="K6" i="68" s="1"/>
  <c r="G5" i="68"/>
  <c r="I5" i="68" s="1"/>
  <c r="M304" i="63"/>
  <c r="M301" i="63"/>
  <c r="H29" i="10" s="1"/>
  <c r="J29" i="10" s="1"/>
  <c r="E301" i="63"/>
  <c r="G300" i="63"/>
  <c r="I300" i="63" s="1"/>
  <c r="G299" i="63"/>
  <c r="I298" i="63"/>
  <c r="G298" i="63"/>
  <c r="G297" i="63"/>
  <c r="G296" i="63"/>
  <c r="I296" i="63" s="1"/>
  <c r="G295" i="63"/>
  <c r="G294" i="63"/>
  <c r="I294" i="63" s="1"/>
  <c r="G293" i="63"/>
  <c r="G292" i="63"/>
  <c r="I292" i="63" s="1"/>
  <c r="G291" i="63"/>
  <c r="G290" i="63"/>
  <c r="I290" i="63" s="1"/>
  <c r="G289" i="63"/>
  <c r="G288" i="63"/>
  <c r="I288" i="63" s="1"/>
  <c r="G287" i="63"/>
  <c r="I286" i="63"/>
  <c r="K286" i="63" s="1"/>
  <c r="G286" i="63"/>
  <c r="G285" i="63"/>
  <c r="G284" i="63"/>
  <c r="I284" i="63" s="1"/>
  <c r="G283" i="63"/>
  <c r="G282" i="63"/>
  <c r="I282" i="63" s="1"/>
  <c r="G281" i="63"/>
  <c r="I280" i="63"/>
  <c r="G280" i="63"/>
  <c r="G279" i="63"/>
  <c r="G278" i="63"/>
  <c r="I278" i="63" s="1"/>
  <c r="G277" i="63"/>
  <c r="G276" i="63"/>
  <c r="I276" i="63" s="1"/>
  <c r="G275" i="63"/>
  <c r="I274" i="63"/>
  <c r="G274" i="63"/>
  <c r="G273" i="63"/>
  <c r="G272" i="63"/>
  <c r="I272" i="63" s="1"/>
  <c r="G271" i="63"/>
  <c r="G270" i="63"/>
  <c r="I270" i="63" s="1"/>
  <c r="K270" i="63" s="1"/>
  <c r="G269" i="63"/>
  <c r="G268" i="63"/>
  <c r="I268" i="63" s="1"/>
  <c r="G267" i="63"/>
  <c r="G266" i="63"/>
  <c r="I266" i="63" s="1"/>
  <c r="G265" i="63"/>
  <c r="I264" i="63"/>
  <c r="G264" i="63"/>
  <c r="G263" i="63"/>
  <c r="I262" i="63"/>
  <c r="K262" i="63" s="1"/>
  <c r="G262" i="63"/>
  <c r="G261" i="63"/>
  <c r="G260" i="63"/>
  <c r="I260" i="63" s="1"/>
  <c r="G259" i="63"/>
  <c r="G258" i="63"/>
  <c r="I258" i="63" s="1"/>
  <c r="G257" i="63"/>
  <c r="G256" i="63"/>
  <c r="I256" i="63" s="1"/>
  <c r="G255" i="63"/>
  <c r="G254" i="63"/>
  <c r="I254" i="63" s="1"/>
  <c r="K254" i="63" s="1"/>
  <c r="G253" i="63"/>
  <c r="G252" i="63"/>
  <c r="I252" i="63" s="1"/>
  <c r="G251" i="63"/>
  <c r="I250" i="63"/>
  <c r="G250" i="63"/>
  <c r="G249" i="63"/>
  <c r="G248" i="63"/>
  <c r="I248" i="63" s="1"/>
  <c r="G247" i="63"/>
  <c r="G246" i="63"/>
  <c r="I246" i="63" s="1"/>
  <c r="G245" i="63"/>
  <c r="G244" i="63"/>
  <c r="I244" i="63" s="1"/>
  <c r="G243" i="63"/>
  <c r="G242" i="63"/>
  <c r="I242" i="63" s="1"/>
  <c r="G241" i="63"/>
  <c r="G240" i="63"/>
  <c r="I240" i="63" s="1"/>
  <c r="G239" i="63"/>
  <c r="G238" i="63"/>
  <c r="G237" i="63"/>
  <c r="G236" i="63"/>
  <c r="I236" i="63" s="1"/>
  <c r="G235" i="63"/>
  <c r="G234" i="63"/>
  <c r="I234" i="63" s="1"/>
  <c r="G233" i="63"/>
  <c r="G232" i="63"/>
  <c r="I232" i="63" s="1"/>
  <c r="G231" i="63"/>
  <c r="G230" i="63"/>
  <c r="I230" i="63" s="1"/>
  <c r="K230" i="63" s="1"/>
  <c r="G229" i="63"/>
  <c r="G228" i="63"/>
  <c r="I228" i="63" s="1"/>
  <c r="G227" i="63"/>
  <c r="G226" i="63"/>
  <c r="I226" i="63" s="1"/>
  <c r="G225" i="63"/>
  <c r="G224" i="63"/>
  <c r="I224" i="63" s="1"/>
  <c r="G223" i="63"/>
  <c r="G222" i="63"/>
  <c r="I222" i="63" s="1"/>
  <c r="K222" i="63" s="1"/>
  <c r="G221" i="63"/>
  <c r="G220" i="63"/>
  <c r="I220" i="63" s="1"/>
  <c r="G219" i="63"/>
  <c r="G218" i="63"/>
  <c r="I218" i="63" s="1"/>
  <c r="G217" i="63"/>
  <c r="G216" i="63"/>
  <c r="G215" i="63"/>
  <c r="I215" i="63" s="1"/>
  <c r="K215" i="63" s="1"/>
  <c r="G214" i="63"/>
  <c r="I214" i="63" s="1"/>
  <c r="G213" i="63"/>
  <c r="G212" i="63"/>
  <c r="G211" i="63"/>
  <c r="I211" i="63" s="1"/>
  <c r="K211" i="63" s="1"/>
  <c r="G210" i="63"/>
  <c r="I210" i="63" s="1"/>
  <c r="G209" i="63"/>
  <c r="G208" i="63"/>
  <c r="G207" i="63"/>
  <c r="I207" i="63" s="1"/>
  <c r="K207" i="63" s="1"/>
  <c r="G206" i="63"/>
  <c r="I206" i="63" s="1"/>
  <c r="G205" i="63"/>
  <c r="G204" i="63"/>
  <c r="G203" i="63"/>
  <c r="I203" i="63" s="1"/>
  <c r="K203" i="63" s="1"/>
  <c r="G202" i="63"/>
  <c r="I202" i="63" s="1"/>
  <c r="G201" i="63"/>
  <c r="G200" i="63"/>
  <c r="G199" i="63"/>
  <c r="I199" i="63" s="1"/>
  <c r="K199" i="63" s="1"/>
  <c r="G198" i="63"/>
  <c r="I198" i="63" s="1"/>
  <c r="G197" i="63"/>
  <c r="G196" i="63"/>
  <c r="G195" i="63"/>
  <c r="I195" i="63" s="1"/>
  <c r="K195" i="63" s="1"/>
  <c r="G194" i="63"/>
  <c r="I194" i="63" s="1"/>
  <c r="G193" i="63"/>
  <c r="G192" i="63"/>
  <c r="G191" i="63"/>
  <c r="I191" i="63" s="1"/>
  <c r="K191" i="63" s="1"/>
  <c r="G190" i="63"/>
  <c r="I190" i="63" s="1"/>
  <c r="G189" i="63"/>
  <c r="G188" i="63"/>
  <c r="G187" i="63"/>
  <c r="I187" i="63" s="1"/>
  <c r="K187" i="63" s="1"/>
  <c r="G186" i="63"/>
  <c r="I186" i="63" s="1"/>
  <c r="G185" i="63"/>
  <c r="G184" i="63"/>
  <c r="G183" i="63"/>
  <c r="I183" i="63" s="1"/>
  <c r="K183" i="63" s="1"/>
  <c r="G182" i="63"/>
  <c r="I182" i="63" s="1"/>
  <c r="G181" i="63"/>
  <c r="G180" i="63"/>
  <c r="G179" i="63"/>
  <c r="I179" i="63" s="1"/>
  <c r="K179" i="63" s="1"/>
  <c r="G178" i="63"/>
  <c r="I178" i="63" s="1"/>
  <c r="G177" i="63"/>
  <c r="G176" i="63"/>
  <c r="G175" i="63"/>
  <c r="I175" i="63" s="1"/>
  <c r="K175" i="63" s="1"/>
  <c r="G174" i="63"/>
  <c r="I174" i="63" s="1"/>
  <c r="K174" i="63" s="1"/>
  <c r="G173" i="63"/>
  <c r="I173" i="63" s="1"/>
  <c r="G172" i="63"/>
  <c r="I172" i="63" s="1"/>
  <c r="K172" i="63" s="1"/>
  <c r="L172" i="63" s="1"/>
  <c r="G171" i="63"/>
  <c r="I171" i="63" s="1"/>
  <c r="K171" i="63" s="1"/>
  <c r="G170" i="63"/>
  <c r="I170" i="63" s="1"/>
  <c r="K170" i="63" s="1"/>
  <c r="I169" i="63"/>
  <c r="G169" i="63"/>
  <c r="G168" i="63"/>
  <c r="I168" i="63" s="1"/>
  <c r="K168" i="63" s="1"/>
  <c r="G167" i="63"/>
  <c r="I167" i="63" s="1"/>
  <c r="K167" i="63" s="1"/>
  <c r="G166" i="63"/>
  <c r="I166" i="63" s="1"/>
  <c r="K166" i="63" s="1"/>
  <c r="G165" i="63"/>
  <c r="I165" i="63" s="1"/>
  <c r="G164" i="63"/>
  <c r="I164" i="63" s="1"/>
  <c r="K164" i="63" s="1"/>
  <c r="L164" i="63" s="1"/>
  <c r="G163" i="63"/>
  <c r="I163" i="63" s="1"/>
  <c r="K163" i="63" s="1"/>
  <c r="G162" i="63"/>
  <c r="I162" i="63" s="1"/>
  <c r="K162" i="63" s="1"/>
  <c r="G161" i="63"/>
  <c r="I161" i="63" s="1"/>
  <c r="G160" i="63"/>
  <c r="I160" i="63" s="1"/>
  <c r="K160" i="63" s="1"/>
  <c r="G159" i="63"/>
  <c r="I159" i="63" s="1"/>
  <c r="K159" i="63" s="1"/>
  <c r="G158" i="63"/>
  <c r="I158" i="63" s="1"/>
  <c r="K158" i="63" s="1"/>
  <c r="G157" i="63"/>
  <c r="I157" i="63" s="1"/>
  <c r="G156" i="63"/>
  <c r="I156" i="63" s="1"/>
  <c r="K156" i="63" s="1"/>
  <c r="L156" i="63" s="1"/>
  <c r="G155" i="63"/>
  <c r="I155" i="63" s="1"/>
  <c r="K155" i="63" s="1"/>
  <c r="G154" i="63"/>
  <c r="I154" i="63" s="1"/>
  <c r="K154" i="63" s="1"/>
  <c r="G153" i="63"/>
  <c r="I153" i="63" s="1"/>
  <c r="G152" i="63"/>
  <c r="I152" i="63" s="1"/>
  <c r="K152" i="63" s="1"/>
  <c r="G151" i="63"/>
  <c r="I151" i="63" s="1"/>
  <c r="K151" i="63" s="1"/>
  <c r="G150" i="63"/>
  <c r="I150" i="63" s="1"/>
  <c r="K150" i="63" s="1"/>
  <c r="G149" i="63"/>
  <c r="I149" i="63" s="1"/>
  <c r="G148" i="63"/>
  <c r="I148" i="63" s="1"/>
  <c r="K148" i="63" s="1"/>
  <c r="L148" i="63" s="1"/>
  <c r="G147" i="63"/>
  <c r="I147" i="63" s="1"/>
  <c r="K147" i="63" s="1"/>
  <c r="G146" i="63"/>
  <c r="I146" i="63" s="1"/>
  <c r="K146" i="63" s="1"/>
  <c r="G145" i="63"/>
  <c r="I145" i="63" s="1"/>
  <c r="G144" i="63"/>
  <c r="I144" i="63" s="1"/>
  <c r="K144" i="63" s="1"/>
  <c r="G143" i="63"/>
  <c r="I143" i="63" s="1"/>
  <c r="K143" i="63" s="1"/>
  <c r="G142" i="63"/>
  <c r="I142" i="63" s="1"/>
  <c r="K142" i="63" s="1"/>
  <c r="G141" i="63"/>
  <c r="I141" i="63" s="1"/>
  <c r="G140" i="63"/>
  <c r="I140" i="63" s="1"/>
  <c r="K140" i="63" s="1"/>
  <c r="L140" i="63" s="1"/>
  <c r="G139" i="63"/>
  <c r="G138" i="63"/>
  <c r="I138" i="63" s="1"/>
  <c r="K138" i="63" s="1"/>
  <c r="G137" i="63"/>
  <c r="I137" i="63" s="1"/>
  <c r="G136" i="63"/>
  <c r="I136" i="63" s="1"/>
  <c r="K136" i="63" s="1"/>
  <c r="L136" i="63" s="1"/>
  <c r="G135" i="63"/>
  <c r="G134" i="63"/>
  <c r="I134" i="63" s="1"/>
  <c r="K134" i="63" s="1"/>
  <c r="G133" i="63"/>
  <c r="I133" i="63" s="1"/>
  <c r="G132" i="63"/>
  <c r="I132" i="63" s="1"/>
  <c r="K132" i="63" s="1"/>
  <c r="I131" i="63"/>
  <c r="K131" i="63" s="1"/>
  <c r="G131" i="63"/>
  <c r="G130" i="63"/>
  <c r="I130" i="63" s="1"/>
  <c r="K130" i="63" s="1"/>
  <c r="G129" i="63"/>
  <c r="I129" i="63" s="1"/>
  <c r="G128" i="63"/>
  <c r="I128" i="63" s="1"/>
  <c r="K128" i="63" s="1"/>
  <c r="G127" i="63"/>
  <c r="I127" i="63" s="1"/>
  <c r="K127" i="63" s="1"/>
  <c r="G126" i="63"/>
  <c r="I126" i="63" s="1"/>
  <c r="K126" i="63" s="1"/>
  <c r="G125" i="63"/>
  <c r="I125" i="63" s="1"/>
  <c r="G124" i="63"/>
  <c r="I124" i="63" s="1"/>
  <c r="K124" i="63" s="1"/>
  <c r="L124" i="63" s="1"/>
  <c r="G123" i="63"/>
  <c r="G122" i="63"/>
  <c r="I122" i="63" s="1"/>
  <c r="K122" i="63" s="1"/>
  <c r="G121" i="63"/>
  <c r="I121" i="63" s="1"/>
  <c r="G120" i="63"/>
  <c r="I120" i="63" s="1"/>
  <c r="K120" i="63" s="1"/>
  <c r="L120" i="63" s="1"/>
  <c r="G119" i="63"/>
  <c r="G118" i="63"/>
  <c r="I118" i="63" s="1"/>
  <c r="K118" i="63" s="1"/>
  <c r="G117" i="63"/>
  <c r="I117" i="63" s="1"/>
  <c r="G116" i="63"/>
  <c r="I116" i="63" s="1"/>
  <c r="K116" i="63" s="1"/>
  <c r="I115" i="63"/>
  <c r="K115" i="63" s="1"/>
  <c r="G115" i="63"/>
  <c r="G114" i="63"/>
  <c r="I114" i="63" s="1"/>
  <c r="K114" i="63" s="1"/>
  <c r="I113" i="63"/>
  <c r="K113" i="63" s="1"/>
  <c r="G113" i="63"/>
  <c r="G112" i="63"/>
  <c r="I112" i="63" s="1"/>
  <c r="K112" i="63" s="1"/>
  <c r="L112" i="63" s="1"/>
  <c r="G111" i="63"/>
  <c r="G110" i="63"/>
  <c r="I110" i="63" s="1"/>
  <c r="K110" i="63" s="1"/>
  <c r="G109" i="63"/>
  <c r="I109" i="63" s="1"/>
  <c r="K109" i="63" s="1"/>
  <c r="G108" i="63"/>
  <c r="I108" i="63" s="1"/>
  <c r="K108" i="63" s="1"/>
  <c r="L108" i="63" s="1"/>
  <c r="G107" i="63"/>
  <c r="G106" i="63"/>
  <c r="I106" i="63" s="1"/>
  <c r="K106" i="63" s="1"/>
  <c r="G105" i="63"/>
  <c r="I105" i="63" s="1"/>
  <c r="K105" i="63" s="1"/>
  <c r="G104" i="63"/>
  <c r="I104" i="63" s="1"/>
  <c r="K104" i="63" s="1"/>
  <c r="I103" i="63"/>
  <c r="K103" i="63" s="1"/>
  <c r="G103" i="63"/>
  <c r="G102" i="63"/>
  <c r="I102" i="63" s="1"/>
  <c r="K102" i="63" s="1"/>
  <c r="G101" i="63"/>
  <c r="I101" i="63" s="1"/>
  <c r="K101" i="63" s="1"/>
  <c r="G100" i="63"/>
  <c r="I100" i="63" s="1"/>
  <c r="K100" i="63" s="1"/>
  <c r="G99" i="63"/>
  <c r="I99" i="63" s="1"/>
  <c r="K99" i="63" s="1"/>
  <c r="G98" i="63"/>
  <c r="I98" i="63" s="1"/>
  <c r="K98" i="63" s="1"/>
  <c r="G97" i="63"/>
  <c r="I97" i="63" s="1"/>
  <c r="K97" i="63" s="1"/>
  <c r="K96" i="63"/>
  <c r="L96" i="63" s="1"/>
  <c r="G96" i="63"/>
  <c r="I96" i="63" s="1"/>
  <c r="G95" i="63"/>
  <c r="G94" i="63"/>
  <c r="I94" i="63" s="1"/>
  <c r="K94" i="63" s="1"/>
  <c r="G93" i="63"/>
  <c r="I93" i="63" s="1"/>
  <c r="K93" i="63" s="1"/>
  <c r="G92" i="63"/>
  <c r="I92" i="63" s="1"/>
  <c r="K92" i="63" s="1"/>
  <c r="L92" i="63" s="1"/>
  <c r="G91" i="63"/>
  <c r="G90" i="63"/>
  <c r="I90" i="63" s="1"/>
  <c r="K90" i="63" s="1"/>
  <c r="G89" i="63"/>
  <c r="I89" i="63" s="1"/>
  <c r="G88" i="63"/>
  <c r="I88" i="63" s="1"/>
  <c r="K88" i="63" s="1"/>
  <c r="L88" i="63" s="1"/>
  <c r="G87" i="63"/>
  <c r="G86" i="63"/>
  <c r="I86" i="63" s="1"/>
  <c r="K86" i="63" s="1"/>
  <c r="G85" i="63"/>
  <c r="I85" i="63" s="1"/>
  <c r="G84" i="63"/>
  <c r="I84" i="63" s="1"/>
  <c r="K84" i="63" s="1"/>
  <c r="I83" i="63"/>
  <c r="K83" i="63" s="1"/>
  <c r="G83" i="63"/>
  <c r="G82" i="63"/>
  <c r="I82" i="63" s="1"/>
  <c r="K82" i="63" s="1"/>
  <c r="G81" i="63"/>
  <c r="I81" i="63" s="1"/>
  <c r="K81" i="63" s="1"/>
  <c r="L81" i="63" s="1"/>
  <c r="G80" i="63"/>
  <c r="I80" i="63" s="1"/>
  <c r="G79" i="63"/>
  <c r="G78" i="63"/>
  <c r="I78" i="63" s="1"/>
  <c r="K78" i="63" s="1"/>
  <c r="G77" i="63"/>
  <c r="I77" i="63" s="1"/>
  <c r="K77" i="63" s="1"/>
  <c r="L77" i="63" s="1"/>
  <c r="G76" i="63"/>
  <c r="I76" i="63" s="1"/>
  <c r="G75" i="63"/>
  <c r="G74" i="63"/>
  <c r="I74" i="63" s="1"/>
  <c r="K74" i="63" s="1"/>
  <c r="G73" i="63"/>
  <c r="I73" i="63" s="1"/>
  <c r="K73" i="63" s="1"/>
  <c r="L73" i="63" s="1"/>
  <c r="G72" i="63"/>
  <c r="G71" i="63"/>
  <c r="I71" i="63" s="1"/>
  <c r="G70" i="63"/>
  <c r="I70" i="63" s="1"/>
  <c r="K70" i="63" s="1"/>
  <c r="G69" i="63"/>
  <c r="I69" i="63" s="1"/>
  <c r="K69" i="63" s="1"/>
  <c r="L69" i="63" s="1"/>
  <c r="G68" i="63"/>
  <c r="G67" i="63"/>
  <c r="I67" i="63" s="1"/>
  <c r="G66" i="63"/>
  <c r="I66" i="63" s="1"/>
  <c r="K66" i="63" s="1"/>
  <c r="G65" i="63"/>
  <c r="I65" i="63" s="1"/>
  <c r="K65" i="63" s="1"/>
  <c r="L65" i="63" s="1"/>
  <c r="G64" i="63"/>
  <c r="G63" i="63"/>
  <c r="I63" i="63" s="1"/>
  <c r="G62" i="63"/>
  <c r="I62" i="63" s="1"/>
  <c r="K62" i="63" s="1"/>
  <c r="G61" i="63"/>
  <c r="I61" i="63" s="1"/>
  <c r="K61" i="63" s="1"/>
  <c r="L61" i="63" s="1"/>
  <c r="G60" i="63"/>
  <c r="G59" i="63"/>
  <c r="I59" i="63" s="1"/>
  <c r="G58" i="63"/>
  <c r="I58" i="63" s="1"/>
  <c r="K58" i="63" s="1"/>
  <c r="G57" i="63"/>
  <c r="I57" i="63" s="1"/>
  <c r="K57" i="63" s="1"/>
  <c r="L57" i="63" s="1"/>
  <c r="G56" i="63"/>
  <c r="G55" i="63"/>
  <c r="I55" i="63" s="1"/>
  <c r="G54" i="63"/>
  <c r="I54" i="63" s="1"/>
  <c r="K54" i="63" s="1"/>
  <c r="I53" i="63"/>
  <c r="K53" i="63" s="1"/>
  <c r="L53" i="63" s="1"/>
  <c r="G53" i="63"/>
  <c r="G52" i="63"/>
  <c r="G51" i="63"/>
  <c r="I51" i="63" s="1"/>
  <c r="G50" i="63"/>
  <c r="I50" i="63" s="1"/>
  <c r="K50" i="63" s="1"/>
  <c r="G49" i="63"/>
  <c r="I49" i="63" s="1"/>
  <c r="K49" i="63" s="1"/>
  <c r="L49" i="63" s="1"/>
  <c r="G48" i="63"/>
  <c r="I47" i="63"/>
  <c r="G47" i="63"/>
  <c r="G46" i="63"/>
  <c r="I46" i="63" s="1"/>
  <c r="K46" i="63" s="1"/>
  <c r="G45" i="63"/>
  <c r="I45" i="63" s="1"/>
  <c r="K45" i="63" s="1"/>
  <c r="L45" i="63" s="1"/>
  <c r="G44" i="63"/>
  <c r="G43" i="63"/>
  <c r="I43" i="63" s="1"/>
  <c r="G42" i="63"/>
  <c r="I42" i="63" s="1"/>
  <c r="K42" i="63" s="1"/>
  <c r="G41" i="63"/>
  <c r="I41" i="63" s="1"/>
  <c r="K41" i="63" s="1"/>
  <c r="L41" i="63" s="1"/>
  <c r="G40" i="63"/>
  <c r="G39" i="63"/>
  <c r="I39" i="63" s="1"/>
  <c r="G38" i="63"/>
  <c r="I38" i="63" s="1"/>
  <c r="K38" i="63" s="1"/>
  <c r="G37" i="63"/>
  <c r="I37" i="63" s="1"/>
  <c r="K37" i="63" s="1"/>
  <c r="L37" i="63" s="1"/>
  <c r="G36" i="63"/>
  <c r="G35" i="63"/>
  <c r="I35" i="63" s="1"/>
  <c r="G34" i="63"/>
  <c r="I34" i="63" s="1"/>
  <c r="K34" i="63" s="1"/>
  <c r="G33" i="63"/>
  <c r="I33" i="63" s="1"/>
  <c r="K33" i="63" s="1"/>
  <c r="L33" i="63" s="1"/>
  <c r="G32" i="63"/>
  <c r="G31" i="63"/>
  <c r="I31" i="63" s="1"/>
  <c r="G30" i="63"/>
  <c r="I30" i="63" s="1"/>
  <c r="K30" i="63" s="1"/>
  <c r="G29" i="63"/>
  <c r="I29" i="63" s="1"/>
  <c r="K29" i="63" s="1"/>
  <c r="L29" i="63" s="1"/>
  <c r="G28" i="63"/>
  <c r="G27" i="63"/>
  <c r="I27" i="63" s="1"/>
  <c r="G26" i="63"/>
  <c r="I26" i="63" s="1"/>
  <c r="K26" i="63" s="1"/>
  <c r="G25" i="63"/>
  <c r="I25" i="63" s="1"/>
  <c r="K25" i="63" s="1"/>
  <c r="L25" i="63" s="1"/>
  <c r="G24" i="63"/>
  <c r="G23" i="63"/>
  <c r="I23" i="63" s="1"/>
  <c r="G22" i="63"/>
  <c r="I22" i="63" s="1"/>
  <c r="K22" i="63" s="1"/>
  <c r="I21" i="63"/>
  <c r="K21" i="63" s="1"/>
  <c r="L21" i="63" s="1"/>
  <c r="G21" i="63"/>
  <c r="G20" i="63"/>
  <c r="G19" i="63"/>
  <c r="I19" i="63" s="1"/>
  <c r="G18" i="63"/>
  <c r="I18" i="63" s="1"/>
  <c r="K18" i="63" s="1"/>
  <c r="G17" i="63"/>
  <c r="I17" i="63" s="1"/>
  <c r="K17" i="63" s="1"/>
  <c r="L17" i="63" s="1"/>
  <c r="G16" i="63"/>
  <c r="G15" i="63"/>
  <c r="I15" i="63" s="1"/>
  <c r="G14" i="63"/>
  <c r="I14" i="63" s="1"/>
  <c r="K14" i="63" s="1"/>
  <c r="G13" i="63"/>
  <c r="I13" i="63" s="1"/>
  <c r="K13" i="63" s="1"/>
  <c r="L13" i="63" s="1"/>
  <c r="G12" i="63"/>
  <c r="G11" i="63"/>
  <c r="I11" i="63" s="1"/>
  <c r="G10" i="63"/>
  <c r="I10" i="63" s="1"/>
  <c r="K10" i="63" s="1"/>
  <c r="G9" i="63"/>
  <c r="I9" i="63" s="1"/>
  <c r="K9" i="63" s="1"/>
  <c r="L9" i="63" s="1"/>
  <c r="G8" i="63"/>
  <c r="G7" i="63"/>
  <c r="I7" i="63" s="1"/>
  <c r="G6" i="63"/>
  <c r="I6" i="63" s="1"/>
  <c r="K6" i="63" s="1"/>
  <c r="G5" i="63"/>
  <c r="I5" i="63" s="1"/>
  <c r="M304" i="62"/>
  <c r="M301" i="62"/>
  <c r="H28" i="10" s="1"/>
  <c r="E301" i="62"/>
  <c r="G300" i="62"/>
  <c r="G299" i="62"/>
  <c r="G298" i="62"/>
  <c r="I298" i="62" s="1"/>
  <c r="K298" i="62" s="1"/>
  <c r="G297" i="62"/>
  <c r="G296" i="62"/>
  <c r="I296" i="62" s="1"/>
  <c r="G295" i="62"/>
  <c r="I294" i="62"/>
  <c r="K294" i="62" s="1"/>
  <c r="G294" i="62"/>
  <c r="G293" i="62"/>
  <c r="I293" i="62" s="1"/>
  <c r="K293" i="62" s="1"/>
  <c r="I292" i="62"/>
  <c r="K292" i="62" s="1"/>
  <c r="G292" i="62"/>
  <c r="G291" i="62"/>
  <c r="G290" i="62"/>
  <c r="I290" i="62" s="1"/>
  <c r="K290" i="62" s="1"/>
  <c r="G289" i="62"/>
  <c r="I289" i="62" s="1"/>
  <c r="K289" i="62" s="1"/>
  <c r="G288" i="62"/>
  <c r="I288" i="62" s="1"/>
  <c r="G287" i="62"/>
  <c r="G286" i="62"/>
  <c r="I286" i="62" s="1"/>
  <c r="K286" i="62" s="1"/>
  <c r="G285" i="62"/>
  <c r="I285" i="62" s="1"/>
  <c r="K285" i="62" s="1"/>
  <c r="G284" i="62"/>
  <c r="I284" i="62" s="1"/>
  <c r="K284" i="62" s="1"/>
  <c r="G283" i="62"/>
  <c r="G282" i="62"/>
  <c r="G281" i="62"/>
  <c r="I281" i="62" s="1"/>
  <c r="K281" i="62" s="1"/>
  <c r="G280" i="62"/>
  <c r="I280" i="62" s="1"/>
  <c r="G279" i="62"/>
  <c r="I278" i="62"/>
  <c r="K278" i="62" s="1"/>
  <c r="G278" i="62"/>
  <c r="G277" i="62"/>
  <c r="I277" i="62" s="1"/>
  <c r="K277" i="62" s="1"/>
  <c r="I276" i="62"/>
  <c r="K276" i="62" s="1"/>
  <c r="G276" i="62"/>
  <c r="G275" i="62"/>
  <c r="G274" i="62"/>
  <c r="I274" i="62" s="1"/>
  <c r="K274" i="62" s="1"/>
  <c r="G273" i="62"/>
  <c r="G272" i="62"/>
  <c r="I272" i="62" s="1"/>
  <c r="G271" i="62"/>
  <c r="G270" i="62"/>
  <c r="I270" i="62" s="1"/>
  <c r="K270" i="62" s="1"/>
  <c r="I269" i="62"/>
  <c r="K269" i="62" s="1"/>
  <c r="G269" i="62"/>
  <c r="G268" i="62"/>
  <c r="G267" i="62"/>
  <c r="G266" i="62"/>
  <c r="I266" i="62" s="1"/>
  <c r="K266" i="62" s="1"/>
  <c r="G265" i="62"/>
  <c r="I265" i="62" s="1"/>
  <c r="K265" i="62" s="1"/>
  <c r="G264" i="62"/>
  <c r="I264" i="62" s="1"/>
  <c r="G263" i="62"/>
  <c r="I262" i="62"/>
  <c r="K262" i="62" s="1"/>
  <c r="G262" i="62"/>
  <c r="G261" i="62"/>
  <c r="I261" i="62" s="1"/>
  <c r="K261" i="62" s="1"/>
  <c r="I260" i="62"/>
  <c r="K260" i="62" s="1"/>
  <c r="G260" i="62"/>
  <c r="G259" i="62"/>
  <c r="G258" i="62"/>
  <c r="I258" i="62" s="1"/>
  <c r="K258" i="62" s="1"/>
  <c r="G257" i="62"/>
  <c r="G256" i="62"/>
  <c r="I256" i="62" s="1"/>
  <c r="G255" i="62"/>
  <c r="G254" i="62"/>
  <c r="I254" i="62" s="1"/>
  <c r="K254" i="62" s="1"/>
  <c r="G253" i="62"/>
  <c r="I253" i="62" s="1"/>
  <c r="K253" i="62" s="1"/>
  <c r="G252" i="62"/>
  <c r="I252" i="62" s="1"/>
  <c r="K252" i="62" s="1"/>
  <c r="G251" i="62"/>
  <c r="G250" i="62"/>
  <c r="G249" i="62"/>
  <c r="G248" i="62"/>
  <c r="I248" i="62" s="1"/>
  <c r="G247" i="62"/>
  <c r="I246" i="62"/>
  <c r="K246" i="62" s="1"/>
  <c r="G246" i="62"/>
  <c r="G245" i="62"/>
  <c r="I245" i="62" s="1"/>
  <c r="K245" i="62" s="1"/>
  <c r="I244" i="62"/>
  <c r="K244" i="62" s="1"/>
  <c r="G244" i="62"/>
  <c r="G243" i="62"/>
  <c r="G242" i="62"/>
  <c r="I242" i="62" s="1"/>
  <c r="K242" i="62" s="1"/>
  <c r="G241" i="62"/>
  <c r="I241" i="62" s="1"/>
  <c r="K241" i="62" s="1"/>
  <c r="G240" i="62"/>
  <c r="I240" i="62" s="1"/>
  <c r="G239" i="62"/>
  <c r="G238" i="62"/>
  <c r="I238" i="62" s="1"/>
  <c r="K238" i="62" s="1"/>
  <c r="G237" i="62"/>
  <c r="I237" i="62" s="1"/>
  <c r="K237" i="62" s="1"/>
  <c r="G236" i="62"/>
  <c r="G235" i="62"/>
  <c r="G234" i="62"/>
  <c r="I234" i="62" s="1"/>
  <c r="K234" i="62" s="1"/>
  <c r="G233" i="62"/>
  <c r="G232" i="62"/>
  <c r="I232" i="62" s="1"/>
  <c r="G231" i="62"/>
  <c r="I230" i="62"/>
  <c r="K230" i="62" s="1"/>
  <c r="G230" i="62"/>
  <c r="G229" i="62"/>
  <c r="I229" i="62" s="1"/>
  <c r="K229" i="62" s="1"/>
  <c r="I228" i="62"/>
  <c r="K228" i="62" s="1"/>
  <c r="G228" i="62"/>
  <c r="G227" i="62"/>
  <c r="G226" i="62"/>
  <c r="G225" i="62"/>
  <c r="I225" i="62" s="1"/>
  <c r="K225" i="62" s="1"/>
  <c r="G224" i="62"/>
  <c r="I224" i="62" s="1"/>
  <c r="K224" i="62" s="1"/>
  <c r="L224" i="62" s="1"/>
  <c r="G223" i="62"/>
  <c r="I223" i="62" s="1"/>
  <c r="K223" i="62" s="1"/>
  <c r="G222" i="62"/>
  <c r="I222" i="62" s="1"/>
  <c r="K222" i="62" s="1"/>
  <c r="G221" i="62"/>
  <c r="I221" i="62" s="1"/>
  <c r="K221" i="62" s="1"/>
  <c r="G220" i="62"/>
  <c r="I220" i="62" s="1"/>
  <c r="K220" i="62" s="1"/>
  <c r="L220" i="62" s="1"/>
  <c r="G219" i="62"/>
  <c r="G218" i="62"/>
  <c r="G217" i="62"/>
  <c r="I217" i="62" s="1"/>
  <c r="K217" i="62" s="1"/>
  <c r="G216" i="62"/>
  <c r="I216" i="62" s="1"/>
  <c r="K216" i="62" s="1"/>
  <c r="G215" i="62"/>
  <c r="I215" i="62" s="1"/>
  <c r="G214" i="62"/>
  <c r="I214" i="62" s="1"/>
  <c r="K214" i="62" s="1"/>
  <c r="G213" i="62"/>
  <c r="I213" i="62" s="1"/>
  <c r="K213" i="62" s="1"/>
  <c r="G212" i="62"/>
  <c r="I212" i="62" s="1"/>
  <c r="K212" i="62" s="1"/>
  <c r="I211" i="62"/>
  <c r="G211" i="62"/>
  <c r="G210" i="62"/>
  <c r="I210" i="62" s="1"/>
  <c r="K210" i="62" s="1"/>
  <c r="G209" i="62"/>
  <c r="I209" i="62" s="1"/>
  <c r="K209" i="62" s="1"/>
  <c r="G208" i="62"/>
  <c r="I208" i="62" s="1"/>
  <c r="K208" i="62" s="1"/>
  <c r="I207" i="62"/>
  <c r="G207" i="62"/>
  <c r="G206" i="62"/>
  <c r="I206" i="62" s="1"/>
  <c r="K206" i="62" s="1"/>
  <c r="G205" i="62"/>
  <c r="I205" i="62" s="1"/>
  <c r="K205" i="62" s="1"/>
  <c r="G204" i="62"/>
  <c r="I204" i="62" s="1"/>
  <c r="K204" i="62" s="1"/>
  <c r="G203" i="62"/>
  <c r="I203" i="62" s="1"/>
  <c r="G202" i="62"/>
  <c r="I202" i="62" s="1"/>
  <c r="K202" i="62" s="1"/>
  <c r="G201" i="62"/>
  <c r="I201" i="62" s="1"/>
  <c r="K201" i="62" s="1"/>
  <c r="G200" i="62"/>
  <c r="I200" i="62" s="1"/>
  <c r="K200" i="62" s="1"/>
  <c r="G199" i="62"/>
  <c r="I199" i="62" s="1"/>
  <c r="G198" i="62"/>
  <c r="I198" i="62" s="1"/>
  <c r="K198" i="62" s="1"/>
  <c r="G197" i="62"/>
  <c r="I197" i="62" s="1"/>
  <c r="K197" i="62" s="1"/>
  <c r="G196" i="62"/>
  <c r="I196" i="62" s="1"/>
  <c r="K196" i="62" s="1"/>
  <c r="I195" i="62"/>
  <c r="G195" i="62"/>
  <c r="G194" i="62"/>
  <c r="I194" i="62" s="1"/>
  <c r="K194" i="62" s="1"/>
  <c r="G193" i="62"/>
  <c r="I193" i="62" s="1"/>
  <c r="K193" i="62" s="1"/>
  <c r="G192" i="62"/>
  <c r="I192" i="62" s="1"/>
  <c r="K192" i="62" s="1"/>
  <c r="I191" i="62"/>
  <c r="G191" i="62"/>
  <c r="G190" i="62"/>
  <c r="I190" i="62" s="1"/>
  <c r="K190" i="62" s="1"/>
  <c r="G189" i="62"/>
  <c r="I189" i="62" s="1"/>
  <c r="K189" i="62" s="1"/>
  <c r="G188" i="62"/>
  <c r="I188" i="62" s="1"/>
  <c r="K188" i="62" s="1"/>
  <c r="G187" i="62"/>
  <c r="I187" i="62" s="1"/>
  <c r="G186" i="62"/>
  <c r="I186" i="62" s="1"/>
  <c r="K186" i="62" s="1"/>
  <c r="G185" i="62"/>
  <c r="I185" i="62" s="1"/>
  <c r="K185" i="62" s="1"/>
  <c r="G184" i="62"/>
  <c r="I184" i="62" s="1"/>
  <c r="K184" i="62" s="1"/>
  <c r="G183" i="62"/>
  <c r="I183" i="62" s="1"/>
  <c r="G182" i="62"/>
  <c r="I182" i="62" s="1"/>
  <c r="K182" i="62" s="1"/>
  <c r="G181" i="62"/>
  <c r="I181" i="62" s="1"/>
  <c r="K181" i="62" s="1"/>
  <c r="G180" i="62"/>
  <c r="I180" i="62" s="1"/>
  <c r="K180" i="62" s="1"/>
  <c r="G179" i="62"/>
  <c r="I179" i="62" s="1"/>
  <c r="G178" i="62"/>
  <c r="I178" i="62" s="1"/>
  <c r="K178" i="62" s="1"/>
  <c r="G177" i="62"/>
  <c r="I177" i="62" s="1"/>
  <c r="K177" i="62" s="1"/>
  <c r="G176" i="62"/>
  <c r="I176" i="62" s="1"/>
  <c r="K176" i="62" s="1"/>
  <c r="G175" i="62"/>
  <c r="I175" i="62" s="1"/>
  <c r="G174" i="62"/>
  <c r="I174" i="62" s="1"/>
  <c r="K174" i="62" s="1"/>
  <c r="G173" i="62"/>
  <c r="I173" i="62" s="1"/>
  <c r="K173" i="62" s="1"/>
  <c r="G172" i="62"/>
  <c r="I172" i="62" s="1"/>
  <c r="K172" i="62" s="1"/>
  <c r="I171" i="62"/>
  <c r="G171" i="62"/>
  <c r="G170" i="62"/>
  <c r="I170" i="62" s="1"/>
  <c r="K170" i="62" s="1"/>
  <c r="G169" i="62"/>
  <c r="I169" i="62" s="1"/>
  <c r="K169" i="62" s="1"/>
  <c r="G168" i="62"/>
  <c r="I168" i="62" s="1"/>
  <c r="K168" i="62" s="1"/>
  <c r="G167" i="62"/>
  <c r="I167" i="62" s="1"/>
  <c r="G166" i="62"/>
  <c r="I166" i="62" s="1"/>
  <c r="K166" i="62" s="1"/>
  <c r="G165" i="62"/>
  <c r="I165" i="62" s="1"/>
  <c r="K165" i="62" s="1"/>
  <c r="G164" i="62"/>
  <c r="I164" i="62" s="1"/>
  <c r="K164" i="62" s="1"/>
  <c r="I163" i="62"/>
  <c r="G163" i="62"/>
  <c r="G162" i="62"/>
  <c r="I162" i="62" s="1"/>
  <c r="K162" i="62" s="1"/>
  <c r="G161" i="62"/>
  <c r="I161" i="62" s="1"/>
  <c r="K161" i="62" s="1"/>
  <c r="G160" i="62"/>
  <c r="I160" i="62" s="1"/>
  <c r="K160" i="62" s="1"/>
  <c r="G159" i="62"/>
  <c r="I159" i="62" s="1"/>
  <c r="G158" i="62"/>
  <c r="I158" i="62" s="1"/>
  <c r="K158" i="62" s="1"/>
  <c r="G157" i="62"/>
  <c r="I157" i="62" s="1"/>
  <c r="K157" i="62" s="1"/>
  <c r="G156" i="62"/>
  <c r="I156" i="62" s="1"/>
  <c r="K156" i="62" s="1"/>
  <c r="G155" i="62"/>
  <c r="I155" i="62" s="1"/>
  <c r="G154" i="62"/>
  <c r="I154" i="62" s="1"/>
  <c r="K154" i="62" s="1"/>
  <c r="G153" i="62"/>
  <c r="I153" i="62" s="1"/>
  <c r="K153" i="62" s="1"/>
  <c r="G152" i="62"/>
  <c r="I152" i="62" s="1"/>
  <c r="K152" i="62" s="1"/>
  <c r="G151" i="62"/>
  <c r="I151" i="62" s="1"/>
  <c r="G150" i="62"/>
  <c r="I150" i="62" s="1"/>
  <c r="K150" i="62" s="1"/>
  <c r="G149" i="62"/>
  <c r="I149" i="62" s="1"/>
  <c r="K149" i="62" s="1"/>
  <c r="G148" i="62"/>
  <c r="I148" i="62" s="1"/>
  <c r="K148" i="62" s="1"/>
  <c r="G147" i="62"/>
  <c r="I147" i="62" s="1"/>
  <c r="G146" i="62"/>
  <c r="I146" i="62" s="1"/>
  <c r="K146" i="62" s="1"/>
  <c r="G145" i="62"/>
  <c r="I145" i="62" s="1"/>
  <c r="K145" i="62" s="1"/>
  <c r="G144" i="62"/>
  <c r="I144" i="62" s="1"/>
  <c r="K144" i="62" s="1"/>
  <c r="G143" i="62"/>
  <c r="I143" i="62" s="1"/>
  <c r="G142" i="62"/>
  <c r="I142" i="62" s="1"/>
  <c r="K142" i="62" s="1"/>
  <c r="G141" i="62"/>
  <c r="G140" i="62"/>
  <c r="I140" i="62" s="1"/>
  <c r="K140" i="62" s="1"/>
  <c r="G139" i="62"/>
  <c r="G138" i="62"/>
  <c r="I138" i="62" s="1"/>
  <c r="K138" i="62" s="1"/>
  <c r="G137" i="62"/>
  <c r="G136" i="62"/>
  <c r="I136" i="62" s="1"/>
  <c r="K136" i="62" s="1"/>
  <c r="I135" i="62"/>
  <c r="K135" i="62" s="1"/>
  <c r="G135" i="62"/>
  <c r="G134" i="62"/>
  <c r="I134" i="62" s="1"/>
  <c r="K134" i="62" s="1"/>
  <c r="G133" i="62"/>
  <c r="I133" i="62" s="1"/>
  <c r="K133" i="62" s="1"/>
  <c r="G132" i="62"/>
  <c r="I132" i="62" s="1"/>
  <c r="K132" i="62" s="1"/>
  <c r="G131" i="62"/>
  <c r="I131" i="62" s="1"/>
  <c r="G130" i="62"/>
  <c r="I130" i="62" s="1"/>
  <c r="K130" i="62" s="1"/>
  <c r="I129" i="62"/>
  <c r="K129" i="62" s="1"/>
  <c r="G129" i="62"/>
  <c r="G128" i="62"/>
  <c r="I128" i="62" s="1"/>
  <c r="K128" i="62" s="1"/>
  <c r="G127" i="62"/>
  <c r="I127" i="62" s="1"/>
  <c r="K126" i="62"/>
  <c r="G126" i="62"/>
  <c r="I126" i="62" s="1"/>
  <c r="G125" i="62"/>
  <c r="G124" i="62"/>
  <c r="I124" i="62" s="1"/>
  <c r="K124" i="62" s="1"/>
  <c r="G123" i="62"/>
  <c r="G122" i="62"/>
  <c r="I122" i="62" s="1"/>
  <c r="K122" i="62" s="1"/>
  <c r="G121" i="62"/>
  <c r="G120" i="62"/>
  <c r="I120" i="62" s="1"/>
  <c r="K120" i="62" s="1"/>
  <c r="G119" i="62"/>
  <c r="G118" i="62"/>
  <c r="I118" i="62" s="1"/>
  <c r="K118" i="62" s="1"/>
  <c r="G117" i="62"/>
  <c r="I117" i="62" s="1"/>
  <c r="K117" i="62" s="1"/>
  <c r="G116" i="62"/>
  <c r="I116" i="62" s="1"/>
  <c r="K116" i="62" s="1"/>
  <c r="G115" i="62"/>
  <c r="I115" i="62" s="1"/>
  <c r="K115" i="62" s="1"/>
  <c r="G114" i="62"/>
  <c r="I114" i="62" s="1"/>
  <c r="K114" i="62" s="1"/>
  <c r="G113" i="62"/>
  <c r="I113" i="62" s="1"/>
  <c r="K113" i="62" s="1"/>
  <c r="G112" i="62"/>
  <c r="I112" i="62" s="1"/>
  <c r="K112" i="62" s="1"/>
  <c r="G111" i="62"/>
  <c r="I111" i="62" s="1"/>
  <c r="G110" i="62"/>
  <c r="I110" i="62" s="1"/>
  <c r="K110" i="62" s="1"/>
  <c r="G109" i="62"/>
  <c r="G108" i="62"/>
  <c r="I108" i="62" s="1"/>
  <c r="K108" i="62" s="1"/>
  <c r="G107" i="62"/>
  <c r="G106" i="62"/>
  <c r="I106" i="62" s="1"/>
  <c r="K106" i="62" s="1"/>
  <c r="G105" i="62"/>
  <c r="G104" i="62"/>
  <c r="I104" i="62" s="1"/>
  <c r="K104" i="62" s="1"/>
  <c r="I103" i="62"/>
  <c r="K103" i="62" s="1"/>
  <c r="G103" i="62"/>
  <c r="G102" i="62"/>
  <c r="I102" i="62" s="1"/>
  <c r="K102" i="62" s="1"/>
  <c r="G101" i="62"/>
  <c r="I101" i="62" s="1"/>
  <c r="K101" i="62" s="1"/>
  <c r="G100" i="62"/>
  <c r="I100" i="62" s="1"/>
  <c r="K100" i="62" s="1"/>
  <c r="G99" i="62"/>
  <c r="G98" i="62"/>
  <c r="I98" i="62" s="1"/>
  <c r="K98" i="62" s="1"/>
  <c r="G97" i="62"/>
  <c r="I97" i="62" s="1"/>
  <c r="K97" i="62" s="1"/>
  <c r="G96" i="62"/>
  <c r="I96" i="62" s="1"/>
  <c r="K96" i="62" s="1"/>
  <c r="G95" i="62"/>
  <c r="I95" i="62" s="1"/>
  <c r="G94" i="62"/>
  <c r="I94" i="62" s="1"/>
  <c r="K94" i="62" s="1"/>
  <c r="G93" i="62"/>
  <c r="G92" i="62"/>
  <c r="I92" i="62" s="1"/>
  <c r="K92" i="62" s="1"/>
  <c r="G91" i="62"/>
  <c r="G90" i="62"/>
  <c r="I90" i="62" s="1"/>
  <c r="K90" i="62" s="1"/>
  <c r="G89" i="62"/>
  <c r="I89" i="62" s="1"/>
  <c r="K89" i="62" s="1"/>
  <c r="G88" i="62"/>
  <c r="I88" i="62" s="1"/>
  <c r="K88" i="62" s="1"/>
  <c r="G87" i="62"/>
  <c r="G86" i="62"/>
  <c r="G85" i="62"/>
  <c r="I85" i="62" s="1"/>
  <c r="K85" i="62" s="1"/>
  <c r="G84" i="62"/>
  <c r="I84" i="62" s="1"/>
  <c r="K84" i="62" s="1"/>
  <c r="G83" i="62"/>
  <c r="I83" i="62" s="1"/>
  <c r="G82" i="62"/>
  <c r="G81" i="62"/>
  <c r="G80" i="62"/>
  <c r="I80" i="62" s="1"/>
  <c r="K80" i="62" s="1"/>
  <c r="G79" i="62"/>
  <c r="I79" i="62" s="1"/>
  <c r="K79" i="62" s="1"/>
  <c r="G78" i="62"/>
  <c r="G77" i="62"/>
  <c r="G76" i="62"/>
  <c r="I76" i="62" s="1"/>
  <c r="K76" i="62" s="1"/>
  <c r="G75" i="62"/>
  <c r="I75" i="62" s="1"/>
  <c r="K75" i="62" s="1"/>
  <c r="G74" i="62"/>
  <c r="G73" i="62"/>
  <c r="G72" i="62"/>
  <c r="I72" i="62" s="1"/>
  <c r="K72" i="62" s="1"/>
  <c r="G71" i="62"/>
  <c r="G70" i="62"/>
  <c r="G69" i="62"/>
  <c r="I69" i="62" s="1"/>
  <c r="K69" i="62" s="1"/>
  <c r="G68" i="62"/>
  <c r="I68" i="62" s="1"/>
  <c r="K68" i="62" s="1"/>
  <c r="G67" i="62"/>
  <c r="I67" i="62" s="1"/>
  <c r="G66" i="62"/>
  <c r="G65" i="62"/>
  <c r="I65" i="62" s="1"/>
  <c r="K65" i="62" s="1"/>
  <c r="G64" i="62"/>
  <c r="I64" i="62" s="1"/>
  <c r="G63" i="62"/>
  <c r="I63" i="62" s="1"/>
  <c r="K63" i="62" s="1"/>
  <c r="G62" i="62"/>
  <c r="G61" i="62"/>
  <c r="I61" i="62" s="1"/>
  <c r="K61" i="62" s="1"/>
  <c r="G60" i="62"/>
  <c r="I60" i="62" s="1"/>
  <c r="G59" i="62"/>
  <c r="I59" i="62" s="1"/>
  <c r="K59" i="62" s="1"/>
  <c r="G58" i="62"/>
  <c r="I57" i="62"/>
  <c r="K57" i="62" s="1"/>
  <c r="G57" i="62"/>
  <c r="G56" i="62"/>
  <c r="I56" i="62" s="1"/>
  <c r="G55" i="62"/>
  <c r="I55" i="62" s="1"/>
  <c r="K55" i="62" s="1"/>
  <c r="G54" i="62"/>
  <c r="G53" i="62"/>
  <c r="I53" i="62" s="1"/>
  <c r="K53" i="62" s="1"/>
  <c r="G52" i="62"/>
  <c r="I52" i="62" s="1"/>
  <c r="G51" i="62"/>
  <c r="I51" i="62" s="1"/>
  <c r="K51" i="62" s="1"/>
  <c r="G50" i="62"/>
  <c r="I49" i="62"/>
  <c r="K49" i="62" s="1"/>
  <c r="G49" i="62"/>
  <c r="G48" i="62"/>
  <c r="I48" i="62" s="1"/>
  <c r="G47" i="62"/>
  <c r="I47" i="62" s="1"/>
  <c r="K47" i="62" s="1"/>
  <c r="G46" i="62"/>
  <c r="G45" i="62"/>
  <c r="I45" i="62" s="1"/>
  <c r="K45" i="62" s="1"/>
  <c r="G44" i="62"/>
  <c r="I44" i="62" s="1"/>
  <c r="G43" i="62"/>
  <c r="I43" i="62" s="1"/>
  <c r="K43" i="62" s="1"/>
  <c r="G42" i="62"/>
  <c r="G41" i="62"/>
  <c r="I41" i="62" s="1"/>
  <c r="K41" i="62" s="1"/>
  <c r="G40" i="62"/>
  <c r="I40" i="62" s="1"/>
  <c r="G39" i="62"/>
  <c r="I39" i="62" s="1"/>
  <c r="K39" i="62" s="1"/>
  <c r="G38" i="62"/>
  <c r="I37" i="62"/>
  <c r="K37" i="62" s="1"/>
  <c r="G37" i="62"/>
  <c r="G36" i="62"/>
  <c r="I36" i="62" s="1"/>
  <c r="G35" i="62"/>
  <c r="I35" i="62" s="1"/>
  <c r="K35" i="62" s="1"/>
  <c r="G34" i="62"/>
  <c r="I33" i="62"/>
  <c r="K33" i="62" s="1"/>
  <c r="G33" i="62"/>
  <c r="G32" i="62"/>
  <c r="I32" i="62" s="1"/>
  <c r="G31" i="62"/>
  <c r="I31" i="62" s="1"/>
  <c r="K31" i="62" s="1"/>
  <c r="G30" i="62"/>
  <c r="G29" i="62"/>
  <c r="I29" i="62" s="1"/>
  <c r="K29" i="62" s="1"/>
  <c r="G28" i="62"/>
  <c r="I28" i="62" s="1"/>
  <c r="G27" i="62"/>
  <c r="I27" i="62" s="1"/>
  <c r="K27" i="62" s="1"/>
  <c r="G26" i="62"/>
  <c r="G25" i="62"/>
  <c r="I25" i="62" s="1"/>
  <c r="K25" i="62" s="1"/>
  <c r="G24" i="62"/>
  <c r="I24" i="62" s="1"/>
  <c r="G23" i="62"/>
  <c r="I23" i="62" s="1"/>
  <c r="K23" i="62" s="1"/>
  <c r="G22" i="62"/>
  <c r="I21" i="62"/>
  <c r="K21" i="62" s="1"/>
  <c r="G21" i="62"/>
  <c r="G20" i="62"/>
  <c r="I20" i="62" s="1"/>
  <c r="G19" i="62"/>
  <c r="I19" i="62" s="1"/>
  <c r="K19" i="62" s="1"/>
  <c r="G18" i="62"/>
  <c r="I17" i="62"/>
  <c r="K17" i="62" s="1"/>
  <c r="G17" i="62"/>
  <c r="G16" i="62"/>
  <c r="I16" i="62" s="1"/>
  <c r="G15" i="62"/>
  <c r="I15" i="62" s="1"/>
  <c r="K15" i="62" s="1"/>
  <c r="G14" i="62"/>
  <c r="G13" i="62"/>
  <c r="I13" i="62" s="1"/>
  <c r="K13" i="62" s="1"/>
  <c r="G12" i="62"/>
  <c r="I12" i="62" s="1"/>
  <c r="G11" i="62"/>
  <c r="I11" i="62" s="1"/>
  <c r="K11" i="62" s="1"/>
  <c r="G10" i="62"/>
  <c r="G9" i="62"/>
  <c r="I9" i="62" s="1"/>
  <c r="K9" i="62" s="1"/>
  <c r="G8" i="62"/>
  <c r="I8" i="62" s="1"/>
  <c r="G7" i="62"/>
  <c r="I7" i="62" s="1"/>
  <c r="K7" i="62" s="1"/>
  <c r="G6" i="62"/>
  <c r="I5" i="62"/>
  <c r="G5" i="62"/>
  <c r="M304" i="66"/>
  <c r="M301" i="66"/>
  <c r="H25" i="10" s="1"/>
  <c r="E301" i="66"/>
  <c r="G300" i="66"/>
  <c r="I300" i="66" s="1"/>
  <c r="K300" i="66" s="1"/>
  <c r="L300" i="66" s="1"/>
  <c r="G299" i="66"/>
  <c r="I298" i="66"/>
  <c r="G298" i="66"/>
  <c r="G297" i="66"/>
  <c r="I297" i="66" s="1"/>
  <c r="K297" i="66" s="1"/>
  <c r="G296" i="66"/>
  <c r="I296" i="66" s="1"/>
  <c r="K296" i="66" s="1"/>
  <c r="L296" i="66" s="1"/>
  <c r="G295" i="66"/>
  <c r="G294" i="66"/>
  <c r="I294" i="66" s="1"/>
  <c r="G293" i="66"/>
  <c r="I293" i="66" s="1"/>
  <c r="K293" i="66" s="1"/>
  <c r="G292" i="66"/>
  <c r="I292" i="66" s="1"/>
  <c r="K292" i="66" s="1"/>
  <c r="L292" i="66" s="1"/>
  <c r="G291" i="66"/>
  <c r="G290" i="66"/>
  <c r="I290" i="66" s="1"/>
  <c r="G289" i="66"/>
  <c r="I289" i="66" s="1"/>
  <c r="K289" i="66" s="1"/>
  <c r="G288" i="66"/>
  <c r="I288" i="66" s="1"/>
  <c r="G287" i="66"/>
  <c r="G286" i="66"/>
  <c r="I286" i="66" s="1"/>
  <c r="G285" i="66"/>
  <c r="I285" i="66" s="1"/>
  <c r="K285" i="66" s="1"/>
  <c r="G284" i="66"/>
  <c r="I284" i="66" s="1"/>
  <c r="K284" i="66" s="1"/>
  <c r="L284" i="66" s="1"/>
  <c r="G283" i="66"/>
  <c r="I282" i="66"/>
  <c r="G282" i="66"/>
  <c r="G281" i="66"/>
  <c r="I281" i="66" s="1"/>
  <c r="K281" i="66" s="1"/>
  <c r="I280" i="66"/>
  <c r="K280" i="66" s="1"/>
  <c r="L280" i="66" s="1"/>
  <c r="G280" i="66"/>
  <c r="G279" i="66"/>
  <c r="G278" i="66"/>
  <c r="I278" i="66" s="1"/>
  <c r="G277" i="66"/>
  <c r="I277" i="66" s="1"/>
  <c r="K277" i="66" s="1"/>
  <c r="G276" i="66"/>
  <c r="G275" i="66"/>
  <c r="G274" i="66"/>
  <c r="I274" i="66" s="1"/>
  <c r="G273" i="66"/>
  <c r="I273" i="66" s="1"/>
  <c r="K273" i="66" s="1"/>
  <c r="G272" i="66"/>
  <c r="I272" i="66" s="1"/>
  <c r="G271" i="66"/>
  <c r="G270" i="66"/>
  <c r="I270" i="66" s="1"/>
  <c r="G269" i="66"/>
  <c r="I269" i="66" s="1"/>
  <c r="K269" i="66" s="1"/>
  <c r="G268" i="66"/>
  <c r="I268" i="66" s="1"/>
  <c r="K268" i="66" s="1"/>
  <c r="L268" i="66" s="1"/>
  <c r="G267" i="66"/>
  <c r="G266" i="66"/>
  <c r="I266" i="66" s="1"/>
  <c r="G265" i="66"/>
  <c r="I265" i="66" s="1"/>
  <c r="K265" i="66" s="1"/>
  <c r="G264" i="66"/>
  <c r="I264" i="66" s="1"/>
  <c r="K264" i="66" s="1"/>
  <c r="L264" i="66" s="1"/>
  <c r="G263" i="66"/>
  <c r="G262" i="66"/>
  <c r="I262" i="66" s="1"/>
  <c r="G261" i="66"/>
  <c r="I261" i="66" s="1"/>
  <c r="K261" i="66" s="1"/>
  <c r="I260" i="66"/>
  <c r="K260" i="66" s="1"/>
  <c r="L260" i="66" s="1"/>
  <c r="G260" i="66"/>
  <c r="G259" i="66"/>
  <c r="G258" i="66"/>
  <c r="I258" i="66" s="1"/>
  <c r="G257" i="66"/>
  <c r="I257" i="66" s="1"/>
  <c r="K257" i="66" s="1"/>
  <c r="G256" i="66"/>
  <c r="G255" i="66"/>
  <c r="G254" i="66"/>
  <c r="I254" i="66" s="1"/>
  <c r="G253" i="66"/>
  <c r="I253" i="66" s="1"/>
  <c r="K253" i="66" s="1"/>
  <c r="G252" i="66"/>
  <c r="I252" i="66" s="1"/>
  <c r="K252" i="66" s="1"/>
  <c r="L252" i="66" s="1"/>
  <c r="G251" i="66"/>
  <c r="G250" i="66"/>
  <c r="I250" i="66" s="1"/>
  <c r="G249" i="66"/>
  <c r="I249" i="66" s="1"/>
  <c r="K249" i="66" s="1"/>
  <c r="G248" i="66"/>
  <c r="I248" i="66" s="1"/>
  <c r="K248" i="66" s="1"/>
  <c r="L248" i="66" s="1"/>
  <c r="G247" i="66"/>
  <c r="G246" i="66"/>
  <c r="I246" i="66" s="1"/>
  <c r="G245" i="66"/>
  <c r="I245" i="66" s="1"/>
  <c r="K245" i="66" s="1"/>
  <c r="G244" i="66"/>
  <c r="G243" i="66"/>
  <c r="G242" i="66"/>
  <c r="G241" i="66"/>
  <c r="G240" i="66"/>
  <c r="I240" i="66" s="1"/>
  <c r="G239" i="66"/>
  <c r="I238" i="66"/>
  <c r="K238" i="66" s="1"/>
  <c r="G238" i="66"/>
  <c r="G237" i="66"/>
  <c r="G236" i="66"/>
  <c r="I236" i="66" s="1"/>
  <c r="G235" i="66"/>
  <c r="G234" i="66"/>
  <c r="G233" i="66"/>
  <c r="G232" i="66"/>
  <c r="I232" i="66" s="1"/>
  <c r="G231" i="66"/>
  <c r="G230" i="66"/>
  <c r="I230" i="66" s="1"/>
  <c r="G229" i="66"/>
  <c r="G228" i="66"/>
  <c r="I228" i="66" s="1"/>
  <c r="G227" i="66"/>
  <c r="G226" i="66"/>
  <c r="I226" i="66" s="1"/>
  <c r="K226" i="66" s="1"/>
  <c r="G225" i="66"/>
  <c r="G224" i="66"/>
  <c r="I224" i="66" s="1"/>
  <c r="G223" i="66"/>
  <c r="G222" i="66"/>
  <c r="G221" i="66"/>
  <c r="G220" i="66"/>
  <c r="I220" i="66" s="1"/>
  <c r="G219" i="66"/>
  <c r="I219" i="66" s="1"/>
  <c r="K219" i="66" s="1"/>
  <c r="G218" i="66"/>
  <c r="I218" i="66" s="1"/>
  <c r="G217" i="66"/>
  <c r="G216" i="66"/>
  <c r="G215" i="66"/>
  <c r="I215" i="66" s="1"/>
  <c r="K215" i="66" s="1"/>
  <c r="G214" i="66"/>
  <c r="I214" i="66" s="1"/>
  <c r="G213" i="66"/>
  <c r="G212" i="66"/>
  <c r="G211" i="66"/>
  <c r="I211" i="66" s="1"/>
  <c r="K211" i="66" s="1"/>
  <c r="G210" i="66"/>
  <c r="I210" i="66" s="1"/>
  <c r="G209" i="66"/>
  <c r="G208" i="66"/>
  <c r="G207" i="66"/>
  <c r="I207" i="66" s="1"/>
  <c r="K207" i="66" s="1"/>
  <c r="G206" i="66"/>
  <c r="I206" i="66" s="1"/>
  <c r="G205" i="66"/>
  <c r="G204" i="66"/>
  <c r="G203" i="66"/>
  <c r="I203" i="66" s="1"/>
  <c r="K203" i="66" s="1"/>
  <c r="G202" i="66"/>
  <c r="I202" i="66" s="1"/>
  <c r="G201" i="66"/>
  <c r="G200" i="66"/>
  <c r="K199" i="66"/>
  <c r="I199" i="66"/>
  <c r="G199" i="66"/>
  <c r="G198" i="66"/>
  <c r="I198" i="66" s="1"/>
  <c r="G197" i="66"/>
  <c r="G196" i="66"/>
  <c r="G195" i="66"/>
  <c r="I195" i="66" s="1"/>
  <c r="K195" i="66" s="1"/>
  <c r="G194" i="66"/>
  <c r="I194" i="66" s="1"/>
  <c r="G193" i="66"/>
  <c r="G192" i="66"/>
  <c r="G191" i="66"/>
  <c r="I191" i="66" s="1"/>
  <c r="K191" i="66" s="1"/>
  <c r="G190" i="66"/>
  <c r="I190" i="66" s="1"/>
  <c r="G189" i="66"/>
  <c r="G188" i="66"/>
  <c r="G187" i="66"/>
  <c r="I187" i="66" s="1"/>
  <c r="K187" i="66" s="1"/>
  <c r="G186" i="66"/>
  <c r="I186" i="66" s="1"/>
  <c r="G185" i="66"/>
  <c r="G184" i="66"/>
  <c r="G183" i="66"/>
  <c r="I183" i="66" s="1"/>
  <c r="K183" i="66" s="1"/>
  <c r="G182" i="66"/>
  <c r="I182" i="66" s="1"/>
  <c r="G181" i="66"/>
  <c r="G180" i="66"/>
  <c r="G179" i="66"/>
  <c r="I179" i="66" s="1"/>
  <c r="K179" i="66" s="1"/>
  <c r="G178" i="66"/>
  <c r="I178" i="66" s="1"/>
  <c r="G177" i="66"/>
  <c r="G176" i="66"/>
  <c r="G175" i="66"/>
  <c r="I175" i="66" s="1"/>
  <c r="K175" i="66" s="1"/>
  <c r="G174" i="66"/>
  <c r="I174" i="66" s="1"/>
  <c r="G173" i="66"/>
  <c r="G172" i="66"/>
  <c r="G171" i="66"/>
  <c r="I171" i="66" s="1"/>
  <c r="K171" i="66" s="1"/>
  <c r="G170" i="66"/>
  <c r="I170" i="66" s="1"/>
  <c r="K170" i="66" s="1"/>
  <c r="L170" i="66" s="1"/>
  <c r="G169" i="66"/>
  <c r="I169" i="66" s="1"/>
  <c r="K169" i="66" s="1"/>
  <c r="G168" i="66"/>
  <c r="I168" i="66" s="1"/>
  <c r="K168" i="66" s="1"/>
  <c r="G167" i="66"/>
  <c r="I167" i="66" s="1"/>
  <c r="K167" i="66" s="1"/>
  <c r="G166" i="66"/>
  <c r="I166" i="66" s="1"/>
  <c r="K166" i="66" s="1"/>
  <c r="L166" i="66" s="1"/>
  <c r="G165" i="66"/>
  <c r="I165" i="66" s="1"/>
  <c r="K165" i="66" s="1"/>
  <c r="G164" i="66"/>
  <c r="I164" i="66" s="1"/>
  <c r="K164" i="66" s="1"/>
  <c r="G163" i="66"/>
  <c r="I163" i="66" s="1"/>
  <c r="K163" i="66" s="1"/>
  <c r="G162" i="66"/>
  <c r="I162" i="66" s="1"/>
  <c r="K162" i="66" s="1"/>
  <c r="L162" i="66" s="1"/>
  <c r="G161" i="66"/>
  <c r="I161" i="66" s="1"/>
  <c r="K161" i="66" s="1"/>
  <c r="G160" i="66"/>
  <c r="I160" i="66" s="1"/>
  <c r="K160" i="66" s="1"/>
  <c r="G159" i="66"/>
  <c r="I159" i="66" s="1"/>
  <c r="K159" i="66" s="1"/>
  <c r="G158" i="66"/>
  <c r="I158" i="66" s="1"/>
  <c r="K158" i="66" s="1"/>
  <c r="L158" i="66" s="1"/>
  <c r="G157" i="66"/>
  <c r="I157" i="66" s="1"/>
  <c r="G156" i="66"/>
  <c r="I156" i="66" s="1"/>
  <c r="K156" i="66" s="1"/>
  <c r="G155" i="66"/>
  <c r="I155" i="66" s="1"/>
  <c r="K155" i="66" s="1"/>
  <c r="G154" i="66"/>
  <c r="I154" i="66" s="1"/>
  <c r="G153" i="66"/>
  <c r="I153" i="66" s="1"/>
  <c r="G152" i="66"/>
  <c r="I152" i="66" s="1"/>
  <c r="K152" i="66" s="1"/>
  <c r="G151" i="66"/>
  <c r="I151" i="66" s="1"/>
  <c r="K151" i="66" s="1"/>
  <c r="G150" i="66"/>
  <c r="I150" i="66" s="1"/>
  <c r="G149" i="66"/>
  <c r="I149" i="66" s="1"/>
  <c r="G148" i="66"/>
  <c r="I148" i="66" s="1"/>
  <c r="K148" i="66" s="1"/>
  <c r="G147" i="66"/>
  <c r="I147" i="66" s="1"/>
  <c r="K147" i="66" s="1"/>
  <c r="G146" i="66"/>
  <c r="I146" i="66" s="1"/>
  <c r="G145" i="66"/>
  <c r="I145" i="66" s="1"/>
  <c r="G144" i="66"/>
  <c r="I144" i="66" s="1"/>
  <c r="K144" i="66" s="1"/>
  <c r="G143" i="66"/>
  <c r="I143" i="66" s="1"/>
  <c r="K143" i="66" s="1"/>
  <c r="G142" i="66"/>
  <c r="I142" i="66" s="1"/>
  <c r="G141" i="66"/>
  <c r="I141" i="66" s="1"/>
  <c r="G140" i="66"/>
  <c r="I140" i="66" s="1"/>
  <c r="K140" i="66" s="1"/>
  <c r="G139" i="66"/>
  <c r="I139" i="66" s="1"/>
  <c r="K139" i="66" s="1"/>
  <c r="G138" i="66"/>
  <c r="I138" i="66" s="1"/>
  <c r="G137" i="66"/>
  <c r="I137" i="66" s="1"/>
  <c r="G136" i="66"/>
  <c r="I136" i="66" s="1"/>
  <c r="K136" i="66" s="1"/>
  <c r="G135" i="66"/>
  <c r="I135" i="66" s="1"/>
  <c r="K135" i="66" s="1"/>
  <c r="G134" i="66"/>
  <c r="I134" i="66" s="1"/>
  <c r="G133" i="66"/>
  <c r="I133" i="66" s="1"/>
  <c r="G132" i="66"/>
  <c r="I132" i="66" s="1"/>
  <c r="K132" i="66" s="1"/>
  <c r="G131" i="66"/>
  <c r="G130" i="66"/>
  <c r="I130" i="66" s="1"/>
  <c r="G129" i="66"/>
  <c r="I129" i="66" s="1"/>
  <c r="K129" i="66" s="1"/>
  <c r="G128" i="66"/>
  <c r="I128" i="66" s="1"/>
  <c r="K128" i="66" s="1"/>
  <c r="L128" i="66" s="1"/>
  <c r="G127" i="66"/>
  <c r="G126" i="66"/>
  <c r="I126" i="66" s="1"/>
  <c r="G125" i="66"/>
  <c r="I125" i="66" s="1"/>
  <c r="K125" i="66" s="1"/>
  <c r="G124" i="66"/>
  <c r="I124" i="66" s="1"/>
  <c r="K124" i="66" s="1"/>
  <c r="G123" i="66"/>
  <c r="G122" i="66"/>
  <c r="I122" i="66" s="1"/>
  <c r="G121" i="66"/>
  <c r="I121" i="66" s="1"/>
  <c r="K121" i="66" s="1"/>
  <c r="G120" i="66"/>
  <c r="I120" i="66" s="1"/>
  <c r="K120" i="66" s="1"/>
  <c r="G119" i="66"/>
  <c r="G118" i="66"/>
  <c r="I118" i="66" s="1"/>
  <c r="G117" i="66"/>
  <c r="I117" i="66" s="1"/>
  <c r="K117" i="66" s="1"/>
  <c r="G116" i="66"/>
  <c r="I116" i="66" s="1"/>
  <c r="K116" i="66" s="1"/>
  <c r="G115" i="66"/>
  <c r="G114" i="66"/>
  <c r="I114" i="66" s="1"/>
  <c r="G113" i="66"/>
  <c r="I113" i="66" s="1"/>
  <c r="K113" i="66" s="1"/>
  <c r="G112" i="66"/>
  <c r="I112" i="66" s="1"/>
  <c r="K112" i="66" s="1"/>
  <c r="G111" i="66"/>
  <c r="G110" i="66"/>
  <c r="I110" i="66" s="1"/>
  <c r="G109" i="66"/>
  <c r="I109" i="66" s="1"/>
  <c r="K109" i="66" s="1"/>
  <c r="G108" i="66"/>
  <c r="I108" i="66" s="1"/>
  <c r="K108" i="66" s="1"/>
  <c r="G107" i="66"/>
  <c r="G106" i="66"/>
  <c r="I106" i="66" s="1"/>
  <c r="L105" i="66"/>
  <c r="G105" i="66"/>
  <c r="I105" i="66" s="1"/>
  <c r="K105" i="66" s="1"/>
  <c r="G104" i="66"/>
  <c r="I104" i="66" s="1"/>
  <c r="K104" i="66" s="1"/>
  <c r="G103" i="66"/>
  <c r="I102" i="66"/>
  <c r="G102" i="66"/>
  <c r="G101" i="66"/>
  <c r="I101" i="66" s="1"/>
  <c r="K101" i="66" s="1"/>
  <c r="G100" i="66"/>
  <c r="I100" i="66" s="1"/>
  <c r="K100" i="66" s="1"/>
  <c r="G99" i="66"/>
  <c r="G98" i="66"/>
  <c r="I98" i="66" s="1"/>
  <c r="G97" i="66"/>
  <c r="I97" i="66" s="1"/>
  <c r="K97" i="66" s="1"/>
  <c r="G96" i="66"/>
  <c r="I96" i="66" s="1"/>
  <c r="K96" i="66" s="1"/>
  <c r="G95" i="66"/>
  <c r="G94" i="66"/>
  <c r="I94" i="66" s="1"/>
  <c r="G93" i="66"/>
  <c r="I93" i="66" s="1"/>
  <c r="K93" i="66" s="1"/>
  <c r="G92" i="66"/>
  <c r="I92" i="66" s="1"/>
  <c r="K92" i="66" s="1"/>
  <c r="G91" i="66"/>
  <c r="G90" i="66"/>
  <c r="I90" i="66" s="1"/>
  <c r="G89" i="66"/>
  <c r="I89" i="66" s="1"/>
  <c r="K89" i="66" s="1"/>
  <c r="G88" i="66"/>
  <c r="I88" i="66" s="1"/>
  <c r="K88" i="66" s="1"/>
  <c r="G87" i="66"/>
  <c r="G86" i="66"/>
  <c r="I86" i="66" s="1"/>
  <c r="G85" i="66"/>
  <c r="I85" i="66" s="1"/>
  <c r="K85" i="66" s="1"/>
  <c r="G84" i="66"/>
  <c r="I84" i="66" s="1"/>
  <c r="K84" i="66" s="1"/>
  <c r="G83" i="66"/>
  <c r="G82" i="66"/>
  <c r="I82" i="66" s="1"/>
  <c r="G81" i="66"/>
  <c r="I81" i="66" s="1"/>
  <c r="K81" i="66" s="1"/>
  <c r="G80" i="66"/>
  <c r="I80" i="66" s="1"/>
  <c r="K80" i="66" s="1"/>
  <c r="G79" i="66"/>
  <c r="G78" i="66"/>
  <c r="I78" i="66" s="1"/>
  <c r="G77" i="66"/>
  <c r="I77" i="66" s="1"/>
  <c r="K77" i="66" s="1"/>
  <c r="G76" i="66"/>
  <c r="I76" i="66" s="1"/>
  <c r="K76" i="66" s="1"/>
  <c r="G75" i="66"/>
  <c r="G74" i="66"/>
  <c r="I74" i="66" s="1"/>
  <c r="L73" i="66"/>
  <c r="G73" i="66"/>
  <c r="I73" i="66" s="1"/>
  <c r="K73" i="66" s="1"/>
  <c r="G72" i="66"/>
  <c r="I72" i="66" s="1"/>
  <c r="K72" i="66" s="1"/>
  <c r="G71" i="66"/>
  <c r="I70" i="66"/>
  <c r="G70" i="66"/>
  <c r="G69" i="66"/>
  <c r="I69" i="66" s="1"/>
  <c r="K69" i="66" s="1"/>
  <c r="G68" i="66"/>
  <c r="I68" i="66" s="1"/>
  <c r="K68" i="66" s="1"/>
  <c r="G67" i="66"/>
  <c r="G66" i="66"/>
  <c r="I66" i="66" s="1"/>
  <c r="G65" i="66"/>
  <c r="I65" i="66" s="1"/>
  <c r="K65" i="66" s="1"/>
  <c r="G64" i="66"/>
  <c r="I64" i="66" s="1"/>
  <c r="K64" i="66" s="1"/>
  <c r="G63" i="66"/>
  <c r="G62" i="66"/>
  <c r="I62" i="66" s="1"/>
  <c r="G61" i="66"/>
  <c r="I61" i="66" s="1"/>
  <c r="K61" i="66" s="1"/>
  <c r="G60" i="66"/>
  <c r="I60" i="66" s="1"/>
  <c r="K60" i="66" s="1"/>
  <c r="G59" i="66"/>
  <c r="G58" i="66"/>
  <c r="I58" i="66" s="1"/>
  <c r="G57" i="66"/>
  <c r="I57" i="66" s="1"/>
  <c r="K57" i="66" s="1"/>
  <c r="G56" i="66"/>
  <c r="I56" i="66" s="1"/>
  <c r="K56" i="66" s="1"/>
  <c r="G55" i="66"/>
  <c r="G54" i="66"/>
  <c r="I54" i="66" s="1"/>
  <c r="G53" i="66"/>
  <c r="I53" i="66" s="1"/>
  <c r="K53" i="66" s="1"/>
  <c r="G52" i="66"/>
  <c r="I52" i="66" s="1"/>
  <c r="K52" i="66" s="1"/>
  <c r="G51" i="66"/>
  <c r="I50" i="66"/>
  <c r="G50" i="66"/>
  <c r="G49" i="66"/>
  <c r="I49" i="66" s="1"/>
  <c r="K49" i="66" s="1"/>
  <c r="G48" i="66"/>
  <c r="I48" i="66" s="1"/>
  <c r="K48" i="66" s="1"/>
  <c r="G47" i="66"/>
  <c r="I47" i="66" s="1"/>
  <c r="K47" i="66" s="1"/>
  <c r="G46" i="66"/>
  <c r="I46" i="66" s="1"/>
  <c r="K46" i="66" s="1"/>
  <c r="G45" i="66"/>
  <c r="I45" i="66" s="1"/>
  <c r="K45" i="66" s="1"/>
  <c r="L45" i="66" s="1"/>
  <c r="G44" i="66"/>
  <c r="I44" i="66" s="1"/>
  <c r="G43" i="66"/>
  <c r="I43" i="66" s="1"/>
  <c r="K43" i="66" s="1"/>
  <c r="G42" i="66"/>
  <c r="I42" i="66" s="1"/>
  <c r="K42" i="66" s="1"/>
  <c r="G41" i="66"/>
  <c r="I41" i="66" s="1"/>
  <c r="K41" i="66" s="1"/>
  <c r="L41" i="66" s="1"/>
  <c r="G40" i="66"/>
  <c r="I40" i="66" s="1"/>
  <c r="G39" i="66"/>
  <c r="I39" i="66" s="1"/>
  <c r="K39" i="66" s="1"/>
  <c r="G38" i="66"/>
  <c r="I38" i="66" s="1"/>
  <c r="K38" i="66" s="1"/>
  <c r="G37" i="66"/>
  <c r="I37" i="66" s="1"/>
  <c r="K37" i="66" s="1"/>
  <c r="L37" i="66" s="1"/>
  <c r="G36" i="66"/>
  <c r="I36" i="66" s="1"/>
  <c r="G35" i="66"/>
  <c r="I35" i="66" s="1"/>
  <c r="K35" i="66" s="1"/>
  <c r="G34" i="66"/>
  <c r="I34" i="66" s="1"/>
  <c r="K34" i="66" s="1"/>
  <c r="G33" i="66"/>
  <c r="I33" i="66" s="1"/>
  <c r="K33" i="66" s="1"/>
  <c r="G32" i="66"/>
  <c r="G31" i="66"/>
  <c r="I31" i="66" s="1"/>
  <c r="K31" i="66" s="1"/>
  <c r="I30" i="66"/>
  <c r="K30" i="66" s="1"/>
  <c r="G30" i="66"/>
  <c r="G29" i="66"/>
  <c r="I29" i="66" s="1"/>
  <c r="K29" i="66" s="1"/>
  <c r="G28" i="66"/>
  <c r="G27" i="66"/>
  <c r="I27" i="66" s="1"/>
  <c r="K27" i="66" s="1"/>
  <c r="G26" i="66"/>
  <c r="I26" i="66" s="1"/>
  <c r="K26" i="66" s="1"/>
  <c r="G25" i="66"/>
  <c r="I25" i="66" s="1"/>
  <c r="K25" i="66" s="1"/>
  <c r="G24" i="66"/>
  <c r="G23" i="66"/>
  <c r="I23" i="66" s="1"/>
  <c r="K23" i="66" s="1"/>
  <c r="G22" i="66"/>
  <c r="I22" i="66" s="1"/>
  <c r="K22" i="66" s="1"/>
  <c r="K21" i="66"/>
  <c r="G21" i="66"/>
  <c r="I21" i="66" s="1"/>
  <c r="G20" i="66"/>
  <c r="G19" i="66"/>
  <c r="I19" i="66" s="1"/>
  <c r="K19" i="66" s="1"/>
  <c r="L19" i="66" s="1"/>
  <c r="G18" i="66"/>
  <c r="I18" i="66" s="1"/>
  <c r="G17" i="66"/>
  <c r="G16" i="66"/>
  <c r="I16" i="66" s="1"/>
  <c r="K16" i="66" s="1"/>
  <c r="G15" i="66"/>
  <c r="I15" i="66" s="1"/>
  <c r="K15" i="66" s="1"/>
  <c r="L15" i="66" s="1"/>
  <c r="G14" i="66"/>
  <c r="I14" i="66" s="1"/>
  <c r="G13" i="66"/>
  <c r="G12" i="66"/>
  <c r="I12" i="66" s="1"/>
  <c r="G11" i="66"/>
  <c r="I11" i="66" s="1"/>
  <c r="K11" i="66" s="1"/>
  <c r="L11" i="66" s="1"/>
  <c r="G10" i="66"/>
  <c r="I10" i="66" s="1"/>
  <c r="G9" i="66"/>
  <c r="G8" i="66"/>
  <c r="I8" i="66" s="1"/>
  <c r="K8" i="66" s="1"/>
  <c r="G7" i="66"/>
  <c r="I7" i="66" s="1"/>
  <c r="K7" i="66" s="1"/>
  <c r="L7" i="66" s="1"/>
  <c r="G6" i="66"/>
  <c r="I6" i="66" s="1"/>
  <c r="G5" i="66"/>
  <c r="M304" i="65"/>
  <c r="M301" i="65"/>
  <c r="H24" i="10" s="1"/>
  <c r="E301" i="65"/>
  <c r="G300" i="65"/>
  <c r="I300" i="65" s="1"/>
  <c r="G299" i="65"/>
  <c r="I298" i="65"/>
  <c r="G298" i="65"/>
  <c r="G297" i="65"/>
  <c r="I297" i="65" s="1"/>
  <c r="K297" i="65" s="1"/>
  <c r="G296" i="65"/>
  <c r="I296" i="65" s="1"/>
  <c r="K296" i="65" s="1"/>
  <c r="L296" i="65" s="1"/>
  <c r="G295" i="65"/>
  <c r="G294" i="65"/>
  <c r="I294" i="65" s="1"/>
  <c r="G293" i="65"/>
  <c r="I293" i="65" s="1"/>
  <c r="K293" i="65" s="1"/>
  <c r="I292" i="65"/>
  <c r="K292" i="65" s="1"/>
  <c r="G292" i="65"/>
  <c r="G291" i="65"/>
  <c r="G290" i="65"/>
  <c r="I290" i="65" s="1"/>
  <c r="G289" i="65"/>
  <c r="I289" i="65" s="1"/>
  <c r="K289" i="65" s="1"/>
  <c r="G288" i="65"/>
  <c r="I288" i="65" s="1"/>
  <c r="K288" i="65" s="1"/>
  <c r="L288" i="65" s="1"/>
  <c r="G287" i="65"/>
  <c r="G286" i="65"/>
  <c r="I286" i="65" s="1"/>
  <c r="G285" i="65"/>
  <c r="I285" i="65" s="1"/>
  <c r="K285" i="65" s="1"/>
  <c r="G284" i="65"/>
  <c r="I284" i="65" s="1"/>
  <c r="G283" i="65"/>
  <c r="G282" i="65"/>
  <c r="I282" i="65" s="1"/>
  <c r="G281" i="65"/>
  <c r="I281" i="65" s="1"/>
  <c r="K281" i="65" s="1"/>
  <c r="G280" i="65"/>
  <c r="I280" i="65" s="1"/>
  <c r="K280" i="65" s="1"/>
  <c r="L280" i="65" s="1"/>
  <c r="G279" i="65"/>
  <c r="G278" i="65"/>
  <c r="I278" i="65" s="1"/>
  <c r="G277" i="65"/>
  <c r="I277" i="65" s="1"/>
  <c r="K277" i="65" s="1"/>
  <c r="G276" i="65"/>
  <c r="G275" i="65"/>
  <c r="G274" i="65"/>
  <c r="I274" i="65" s="1"/>
  <c r="G273" i="65"/>
  <c r="I273" i="65" s="1"/>
  <c r="K273" i="65" s="1"/>
  <c r="G272" i="65"/>
  <c r="I272" i="65" s="1"/>
  <c r="K272" i="65" s="1"/>
  <c r="L272" i="65" s="1"/>
  <c r="G271" i="65"/>
  <c r="G270" i="65"/>
  <c r="I270" i="65" s="1"/>
  <c r="G269" i="65"/>
  <c r="I269" i="65" s="1"/>
  <c r="K269" i="65" s="1"/>
  <c r="G268" i="65"/>
  <c r="I268" i="65" s="1"/>
  <c r="G267" i="65"/>
  <c r="G266" i="65"/>
  <c r="I266" i="65" s="1"/>
  <c r="G265" i="65"/>
  <c r="I265" i="65" s="1"/>
  <c r="K265" i="65" s="1"/>
  <c r="I264" i="65"/>
  <c r="K264" i="65" s="1"/>
  <c r="L264" i="65" s="1"/>
  <c r="G264" i="65"/>
  <c r="G263" i="65"/>
  <c r="G262" i="65"/>
  <c r="I262" i="65" s="1"/>
  <c r="K261" i="65"/>
  <c r="G261" i="65"/>
  <c r="I261" i="65" s="1"/>
  <c r="G260" i="65"/>
  <c r="G259" i="65"/>
  <c r="G258" i="65"/>
  <c r="I258" i="65" s="1"/>
  <c r="G257" i="65"/>
  <c r="I257" i="65" s="1"/>
  <c r="K257" i="65" s="1"/>
  <c r="G256" i="65"/>
  <c r="I256" i="65" s="1"/>
  <c r="K256" i="65" s="1"/>
  <c r="L256" i="65" s="1"/>
  <c r="G255" i="65"/>
  <c r="G254" i="65"/>
  <c r="I254" i="65" s="1"/>
  <c r="G253" i="65"/>
  <c r="I253" i="65" s="1"/>
  <c r="K253" i="65" s="1"/>
  <c r="G252" i="65"/>
  <c r="I252" i="65" s="1"/>
  <c r="G251" i="65"/>
  <c r="G250" i="65"/>
  <c r="I250" i="65" s="1"/>
  <c r="G249" i="65"/>
  <c r="I249" i="65" s="1"/>
  <c r="K249" i="65" s="1"/>
  <c r="G248" i="65"/>
  <c r="I248" i="65" s="1"/>
  <c r="K248" i="65" s="1"/>
  <c r="L248" i="65" s="1"/>
  <c r="G247" i="65"/>
  <c r="G246" i="65"/>
  <c r="I246" i="65" s="1"/>
  <c r="G245" i="65"/>
  <c r="G244" i="65"/>
  <c r="I244" i="65" s="1"/>
  <c r="K244" i="65" s="1"/>
  <c r="L244" i="65" s="1"/>
  <c r="G243" i="65"/>
  <c r="G242" i="65"/>
  <c r="I242" i="65" s="1"/>
  <c r="G241" i="65"/>
  <c r="G240" i="65"/>
  <c r="I240" i="65" s="1"/>
  <c r="G239" i="65"/>
  <c r="G238" i="65"/>
  <c r="I238" i="65" s="1"/>
  <c r="G237" i="65"/>
  <c r="G236" i="65"/>
  <c r="I236" i="65" s="1"/>
  <c r="K236" i="65" s="1"/>
  <c r="G235" i="65"/>
  <c r="G234" i="65"/>
  <c r="G233" i="65"/>
  <c r="G232" i="65"/>
  <c r="G231" i="65"/>
  <c r="G230" i="65"/>
  <c r="G229" i="65"/>
  <c r="G228" i="65"/>
  <c r="I228" i="65" s="1"/>
  <c r="G227" i="65"/>
  <c r="I226" i="65"/>
  <c r="K226" i="65" s="1"/>
  <c r="G226" i="65"/>
  <c r="G225" i="65"/>
  <c r="G224" i="65"/>
  <c r="I224" i="65" s="1"/>
  <c r="K224" i="65" s="1"/>
  <c r="G223" i="65"/>
  <c r="G222" i="65"/>
  <c r="G221" i="65"/>
  <c r="G220" i="65"/>
  <c r="I220" i="65" s="1"/>
  <c r="K220" i="65" s="1"/>
  <c r="G219" i="65"/>
  <c r="G218" i="65"/>
  <c r="I218" i="65" s="1"/>
  <c r="K218" i="65" s="1"/>
  <c r="I217" i="65"/>
  <c r="K217" i="65" s="1"/>
  <c r="G217" i="65"/>
  <c r="G216" i="65"/>
  <c r="I216" i="65" s="1"/>
  <c r="K216" i="65" s="1"/>
  <c r="G215" i="65"/>
  <c r="I215" i="65" s="1"/>
  <c r="K215" i="65" s="1"/>
  <c r="G214" i="65"/>
  <c r="I214" i="65" s="1"/>
  <c r="K214" i="65" s="1"/>
  <c r="L214" i="65" s="1"/>
  <c r="G213" i="65"/>
  <c r="I213" i="65" s="1"/>
  <c r="K213" i="65" s="1"/>
  <c r="G212" i="65"/>
  <c r="I212" i="65" s="1"/>
  <c r="K212" i="65" s="1"/>
  <c r="G211" i="65"/>
  <c r="I211" i="65" s="1"/>
  <c r="G210" i="65"/>
  <c r="I210" i="65" s="1"/>
  <c r="K210" i="65" s="1"/>
  <c r="L210" i="65" s="1"/>
  <c r="G209" i="65"/>
  <c r="I209" i="65" s="1"/>
  <c r="K209" i="65" s="1"/>
  <c r="G208" i="65"/>
  <c r="I208" i="65" s="1"/>
  <c r="K208" i="65" s="1"/>
  <c r="G207" i="65"/>
  <c r="G206" i="65"/>
  <c r="I206" i="65" s="1"/>
  <c r="K206" i="65" s="1"/>
  <c r="L206" i="65" s="1"/>
  <c r="G205" i="65"/>
  <c r="I205" i="65" s="1"/>
  <c r="K205" i="65" s="1"/>
  <c r="I204" i="65"/>
  <c r="K204" i="65" s="1"/>
  <c r="G204" i="65"/>
  <c r="I203" i="65"/>
  <c r="K203" i="65" s="1"/>
  <c r="G203" i="65"/>
  <c r="G202" i="65"/>
  <c r="I202" i="65" s="1"/>
  <c r="K202" i="65" s="1"/>
  <c r="L202" i="65" s="1"/>
  <c r="G201" i="65"/>
  <c r="I201" i="65" s="1"/>
  <c r="K201" i="65" s="1"/>
  <c r="G200" i="65"/>
  <c r="I200" i="65" s="1"/>
  <c r="K200" i="65" s="1"/>
  <c r="G199" i="65"/>
  <c r="I199" i="65" s="1"/>
  <c r="G198" i="65"/>
  <c r="I198" i="65" s="1"/>
  <c r="K198" i="65" s="1"/>
  <c r="L198" i="65" s="1"/>
  <c r="G197" i="65"/>
  <c r="I197" i="65" s="1"/>
  <c r="K197" i="65" s="1"/>
  <c r="G196" i="65"/>
  <c r="I196" i="65" s="1"/>
  <c r="K196" i="65" s="1"/>
  <c r="G195" i="65"/>
  <c r="I195" i="65" s="1"/>
  <c r="G194" i="65"/>
  <c r="I194" i="65" s="1"/>
  <c r="K194" i="65" s="1"/>
  <c r="L194" i="65" s="1"/>
  <c r="G193" i="65"/>
  <c r="I193" i="65" s="1"/>
  <c r="K193" i="65" s="1"/>
  <c r="G192" i="65"/>
  <c r="I192" i="65" s="1"/>
  <c r="K192" i="65" s="1"/>
  <c r="G191" i="65"/>
  <c r="G190" i="65"/>
  <c r="I190" i="65" s="1"/>
  <c r="K190" i="65" s="1"/>
  <c r="L190" i="65" s="1"/>
  <c r="G189" i="65"/>
  <c r="I189" i="65" s="1"/>
  <c r="K189" i="65" s="1"/>
  <c r="G188" i="65"/>
  <c r="I188" i="65" s="1"/>
  <c r="K188" i="65" s="1"/>
  <c r="G187" i="65"/>
  <c r="I187" i="65" s="1"/>
  <c r="K187" i="65" s="1"/>
  <c r="G186" i="65"/>
  <c r="I186" i="65" s="1"/>
  <c r="K186" i="65" s="1"/>
  <c r="L186" i="65" s="1"/>
  <c r="G185" i="65"/>
  <c r="I185" i="65" s="1"/>
  <c r="K185" i="65" s="1"/>
  <c r="G184" i="65"/>
  <c r="I184" i="65" s="1"/>
  <c r="K184" i="65" s="1"/>
  <c r="G183" i="65"/>
  <c r="G182" i="65"/>
  <c r="I182" i="65" s="1"/>
  <c r="K182" i="65" s="1"/>
  <c r="L182" i="65" s="1"/>
  <c r="G181" i="65"/>
  <c r="I181" i="65" s="1"/>
  <c r="K181" i="65" s="1"/>
  <c r="G180" i="65"/>
  <c r="I180" i="65" s="1"/>
  <c r="K180" i="65" s="1"/>
  <c r="G179" i="65"/>
  <c r="I179" i="65" s="1"/>
  <c r="G178" i="65"/>
  <c r="I178" i="65" s="1"/>
  <c r="K178" i="65" s="1"/>
  <c r="L178" i="65" s="1"/>
  <c r="G177" i="65"/>
  <c r="I177" i="65" s="1"/>
  <c r="K177" i="65" s="1"/>
  <c r="I176" i="65"/>
  <c r="K176" i="65" s="1"/>
  <c r="G176" i="65"/>
  <c r="G175" i="65"/>
  <c r="G174" i="65"/>
  <c r="I174" i="65" s="1"/>
  <c r="K174" i="65" s="1"/>
  <c r="L174" i="65" s="1"/>
  <c r="G173" i="65"/>
  <c r="I173" i="65" s="1"/>
  <c r="K173" i="65" s="1"/>
  <c r="G172" i="65"/>
  <c r="I172" i="65" s="1"/>
  <c r="K172" i="65" s="1"/>
  <c r="I171" i="65"/>
  <c r="K171" i="65" s="1"/>
  <c r="G171" i="65"/>
  <c r="G170" i="65"/>
  <c r="I170" i="65" s="1"/>
  <c r="K170" i="65" s="1"/>
  <c r="L170" i="65" s="1"/>
  <c r="G169" i="65"/>
  <c r="I169" i="65" s="1"/>
  <c r="K169" i="65" s="1"/>
  <c r="G168" i="65"/>
  <c r="I168" i="65" s="1"/>
  <c r="K168" i="65" s="1"/>
  <c r="G167" i="65"/>
  <c r="G166" i="65"/>
  <c r="I166" i="65" s="1"/>
  <c r="K166" i="65" s="1"/>
  <c r="L166" i="65" s="1"/>
  <c r="G165" i="65"/>
  <c r="I165" i="65" s="1"/>
  <c r="K165" i="65" s="1"/>
  <c r="G164" i="65"/>
  <c r="I164" i="65" s="1"/>
  <c r="K164" i="65" s="1"/>
  <c r="G163" i="65"/>
  <c r="I163" i="65" s="1"/>
  <c r="K162" i="65"/>
  <c r="L162" i="65" s="1"/>
  <c r="G162" i="65"/>
  <c r="I162" i="65" s="1"/>
  <c r="G161" i="65"/>
  <c r="I161" i="65" s="1"/>
  <c r="K161" i="65" s="1"/>
  <c r="G160" i="65"/>
  <c r="I160" i="65" s="1"/>
  <c r="K160" i="65" s="1"/>
  <c r="G159" i="65"/>
  <c r="G158" i="65"/>
  <c r="I158" i="65" s="1"/>
  <c r="K158" i="65" s="1"/>
  <c r="L158" i="65" s="1"/>
  <c r="G157" i="65"/>
  <c r="I157" i="65" s="1"/>
  <c r="K157" i="65" s="1"/>
  <c r="G156" i="65"/>
  <c r="I156" i="65" s="1"/>
  <c r="K156" i="65" s="1"/>
  <c r="G155" i="65"/>
  <c r="I155" i="65" s="1"/>
  <c r="K155" i="65" s="1"/>
  <c r="G154" i="65"/>
  <c r="I154" i="65" s="1"/>
  <c r="K154" i="65" s="1"/>
  <c r="L154" i="65" s="1"/>
  <c r="I153" i="65"/>
  <c r="K153" i="65" s="1"/>
  <c r="G153" i="65"/>
  <c r="G152" i="65"/>
  <c r="I152" i="65" s="1"/>
  <c r="K152" i="65" s="1"/>
  <c r="I151" i="65"/>
  <c r="K151" i="65" s="1"/>
  <c r="G151" i="65"/>
  <c r="L151" i="65" s="1"/>
  <c r="G150" i="65"/>
  <c r="I150" i="65" s="1"/>
  <c r="K150" i="65" s="1"/>
  <c r="L150" i="65" s="1"/>
  <c r="G149" i="65"/>
  <c r="I149" i="65" s="1"/>
  <c r="K149" i="65" s="1"/>
  <c r="G148" i="65"/>
  <c r="I148" i="65" s="1"/>
  <c r="K148" i="65" s="1"/>
  <c r="I147" i="65"/>
  <c r="K147" i="65" s="1"/>
  <c r="G147" i="65"/>
  <c r="G146" i="65"/>
  <c r="I146" i="65" s="1"/>
  <c r="K146" i="65" s="1"/>
  <c r="L146" i="65" s="1"/>
  <c r="G145" i="65"/>
  <c r="I145" i="65" s="1"/>
  <c r="K145" i="65" s="1"/>
  <c r="G144" i="65"/>
  <c r="I144" i="65" s="1"/>
  <c r="K144" i="65" s="1"/>
  <c r="G143" i="65"/>
  <c r="G142" i="65"/>
  <c r="I142" i="65" s="1"/>
  <c r="K142" i="65" s="1"/>
  <c r="L142" i="65" s="1"/>
  <c r="G141" i="65"/>
  <c r="I141" i="65" s="1"/>
  <c r="K141" i="65" s="1"/>
  <c r="I140" i="65"/>
  <c r="K140" i="65" s="1"/>
  <c r="G140" i="65"/>
  <c r="G139" i="65"/>
  <c r="G138" i="65"/>
  <c r="I138" i="65" s="1"/>
  <c r="K138" i="65" s="1"/>
  <c r="L138" i="65" s="1"/>
  <c r="G137" i="65"/>
  <c r="I137" i="65" s="1"/>
  <c r="K137" i="65" s="1"/>
  <c r="I136" i="65"/>
  <c r="K136" i="65" s="1"/>
  <c r="G136" i="65"/>
  <c r="G135" i="65"/>
  <c r="G134" i="65"/>
  <c r="I134" i="65" s="1"/>
  <c r="K134" i="65" s="1"/>
  <c r="L134" i="65" s="1"/>
  <c r="G133" i="65"/>
  <c r="I133" i="65" s="1"/>
  <c r="K133" i="65" s="1"/>
  <c r="G132" i="65"/>
  <c r="I132" i="65" s="1"/>
  <c r="K132" i="65" s="1"/>
  <c r="G131" i="65"/>
  <c r="I131" i="65" s="1"/>
  <c r="G130" i="65"/>
  <c r="I130" i="65" s="1"/>
  <c r="K130" i="65" s="1"/>
  <c r="L130" i="65" s="1"/>
  <c r="G129" i="65"/>
  <c r="I129" i="65" s="1"/>
  <c r="K129" i="65" s="1"/>
  <c r="I128" i="65"/>
  <c r="K128" i="65" s="1"/>
  <c r="G128" i="65"/>
  <c r="G127" i="65"/>
  <c r="G126" i="65"/>
  <c r="I126" i="65" s="1"/>
  <c r="K126" i="65" s="1"/>
  <c r="L126" i="65" s="1"/>
  <c r="G125" i="65"/>
  <c r="I125" i="65" s="1"/>
  <c r="K125" i="65" s="1"/>
  <c r="G124" i="65"/>
  <c r="I124" i="65" s="1"/>
  <c r="K124" i="65" s="1"/>
  <c r="I123" i="65"/>
  <c r="K123" i="65" s="1"/>
  <c r="G123" i="65"/>
  <c r="G122" i="65"/>
  <c r="I122" i="65" s="1"/>
  <c r="K122" i="65" s="1"/>
  <c r="L122" i="65" s="1"/>
  <c r="G121" i="65"/>
  <c r="I121" i="65" s="1"/>
  <c r="K121" i="65" s="1"/>
  <c r="G120" i="65"/>
  <c r="I120" i="65" s="1"/>
  <c r="K120" i="65" s="1"/>
  <c r="G119" i="65"/>
  <c r="I119" i="65" s="1"/>
  <c r="G118" i="65"/>
  <c r="I118" i="65" s="1"/>
  <c r="K118" i="65" s="1"/>
  <c r="L118" i="65" s="1"/>
  <c r="I117" i="65"/>
  <c r="K117" i="65" s="1"/>
  <c r="G117" i="65"/>
  <c r="G116" i="65"/>
  <c r="I116" i="65" s="1"/>
  <c r="K116" i="65" s="1"/>
  <c r="G115" i="65"/>
  <c r="G114" i="65"/>
  <c r="I114" i="65" s="1"/>
  <c r="K114" i="65" s="1"/>
  <c r="L114" i="65" s="1"/>
  <c r="I113" i="65"/>
  <c r="K113" i="65" s="1"/>
  <c r="G113" i="65"/>
  <c r="G112" i="65"/>
  <c r="I112" i="65" s="1"/>
  <c r="K112" i="65" s="1"/>
  <c r="G111" i="65"/>
  <c r="K110" i="65"/>
  <c r="L110" i="65" s="1"/>
  <c r="G110" i="65"/>
  <c r="I110" i="65" s="1"/>
  <c r="G109" i="65"/>
  <c r="I109" i="65" s="1"/>
  <c r="K109" i="65" s="1"/>
  <c r="G108" i="65"/>
  <c r="I108" i="65" s="1"/>
  <c r="K108" i="65" s="1"/>
  <c r="G107" i="65"/>
  <c r="K106" i="65"/>
  <c r="L106" i="65" s="1"/>
  <c r="G106" i="65"/>
  <c r="I106" i="65" s="1"/>
  <c r="G105" i="65"/>
  <c r="I105" i="65" s="1"/>
  <c r="G104" i="65"/>
  <c r="I104" i="65" s="1"/>
  <c r="K104" i="65" s="1"/>
  <c r="G103" i="65"/>
  <c r="G102" i="65"/>
  <c r="I102" i="65" s="1"/>
  <c r="K102" i="65" s="1"/>
  <c r="L102" i="65" s="1"/>
  <c r="G101" i="65"/>
  <c r="I101" i="65" s="1"/>
  <c r="G100" i="65"/>
  <c r="I100" i="65" s="1"/>
  <c r="K100" i="65" s="1"/>
  <c r="G99" i="65"/>
  <c r="I99" i="65" s="1"/>
  <c r="G98" i="65"/>
  <c r="I98" i="65" s="1"/>
  <c r="K98" i="65" s="1"/>
  <c r="L98" i="65" s="1"/>
  <c r="G97" i="65"/>
  <c r="I97" i="65" s="1"/>
  <c r="I96" i="65"/>
  <c r="K96" i="65" s="1"/>
  <c r="G96" i="65"/>
  <c r="G95" i="65"/>
  <c r="G94" i="65"/>
  <c r="I94" i="65" s="1"/>
  <c r="K94" i="65" s="1"/>
  <c r="L94" i="65" s="1"/>
  <c r="G93" i="65"/>
  <c r="I93" i="65" s="1"/>
  <c r="G92" i="65"/>
  <c r="I92" i="65" s="1"/>
  <c r="K92" i="65" s="1"/>
  <c r="I91" i="65"/>
  <c r="K91" i="65" s="1"/>
  <c r="G91" i="65"/>
  <c r="G90" i="65"/>
  <c r="I90" i="65" s="1"/>
  <c r="K90" i="65" s="1"/>
  <c r="L90" i="65" s="1"/>
  <c r="G89" i="65"/>
  <c r="I89" i="65" s="1"/>
  <c r="G88" i="65"/>
  <c r="I88" i="65" s="1"/>
  <c r="K88" i="65" s="1"/>
  <c r="I87" i="65"/>
  <c r="K87" i="65" s="1"/>
  <c r="L87" i="65" s="1"/>
  <c r="G87" i="65"/>
  <c r="G86" i="65"/>
  <c r="I86" i="65" s="1"/>
  <c r="K86" i="65" s="1"/>
  <c r="L86" i="65" s="1"/>
  <c r="G85" i="65"/>
  <c r="I85" i="65" s="1"/>
  <c r="G84" i="65"/>
  <c r="I84" i="65" s="1"/>
  <c r="K84" i="65" s="1"/>
  <c r="G83" i="65"/>
  <c r="I83" i="65" s="1"/>
  <c r="K83" i="65" s="1"/>
  <c r="G82" i="65"/>
  <c r="I82" i="65" s="1"/>
  <c r="K82" i="65" s="1"/>
  <c r="L82" i="65" s="1"/>
  <c r="G81" i="65"/>
  <c r="I81" i="65" s="1"/>
  <c r="G80" i="65"/>
  <c r="I80" i="65" s="1"/>
  <c r="K80" i="65" s="1"/>
  <c r="G79" i="65"/>
  <c r="K78" i="65"/>
  <c r="L78" i="65" s="1"/>
  <c r="G78" i="65"/>
  <c r="I78" i="65" s="1"/>
  <c r="G77" i="65"/>
  <c r="I77" i="65" s="1"/>
  <c r="G76" i="65"/>
  <c r="I76" i="65" s="1"/>
  <c r="K76" i="65" s="1"/>
  <c r="G75" i="65"/>
  <c r="G74" i="65"/>
  <c r="I74" i="65" s="1"/>
  <c r="K74" i="65" s="1"/>
  <c r="L74" i="65" s="1"/>
  <c r="G73" i="65"/>
  <c r="I73" i="65" s="1"/>
  <c r="G72" i="65"/>
  <c r="I72" i="65" s="1"/>
  <c r="K72" i="65" s="1"/>
  <c r="G71" i="65"/>
  <c r="G70" i="65"/>
  <c r="G69" i="65"/>
  <c r="G68" i="65"/>
  <c r="G67" i="65"/>
  <c r="G66" i="65"/>
  <c r="G65" i="65"/>
  <c r="G64" i="65"/>
  <c r="G63" i="65"/>
  <c r="G62" i="65"/>
  <c r="G61" i="65"/>
  <c r="G60" i="65"/>
  <c r="G59" i="65"/>
  <c r="G58" i="65"/>
  <c r="I58" i="65" s="1"/>
  <c r="K58" i="65" s="1"/>
  <c r="L58" i="65" s="1"/>
  <c r="G57" i="65"/>
  <c r="I57" i="65" s="1"/>
  <c r="G56" i="65"/>
  <c r="G55" i="65"/>
  <c r="I55" i="65" s="1"/>
  <c r="G54" i="65"/>
  <c r="I54" i="65" s="1"/>
  <c r="K54" i="65" s="1"/>
  <c r="L54" i="65" s="1"/>
  <c r="G53" i="65"/>
  <c r="I53" i="65" s="1"/>
  <c r="G52" i="65"/>
  <c r="I51" i="65"/>
  <c r="K51" i="65" s="1"/>
  <c r="G51" i="65"/>
  <c r="G50" i="65"/>
  <c r="I50" i="65" s="1"/>
  <c r="K50" i="65" s="1"/>
  <c r="L50" i="65" s="1"/>
  <c r="G49" i="65"/>
  <c r="I49" i="65" s="1"/>
  <c r="G48" i="65"/>
  <c r="G47" i="65"/>
  <c r="I47" i="65" s="1"/>
  <c r="G46" i="65"/>
  <c r="I46" i="65" s="1"/>
  <c r="K46" i="65" s="1"/>
  <c r="L46" i="65" s="1"/>
  <c r="G45" i="65"/>
  <c r="I45" i="65" s="1"/>
  <c r="G44" i="65"/>
  <c r="G43" i="65"/>
  <c r="I43" i="65" s="1"/>
  <c r="K43" i="65" s="1"/>
  <c r="G42" i="65"/>
  <c r="I42" i="65" s="1"/>
  <c r="K42" i="65" s="1"/>
  <c r="L42" i="65" s="1"/>
  <c r="G41" i="65"/>
  <c r="I41" i="65" s="1"/>
  <c r="G40" i="65"/>
  <c r="G39" i="65"/>
  <c r="I39" i="65" s="1"/>
  <c r="G38" i="65"/>
  <c r="I38" i="65" s="1"/>
  <c r="K38" i="65" s="1"/>
  <c r="L38" i="65" s="1"/>
  <c r="G37" i="65"/>
  <c r="I37" i="65" s="1"/>
  <c r="G36" i="65"/>
  <c r="G35" i="65"/>
  <c r="I35" i="65" s="1"/>
  <c r="K35" i="65" s="1"/>
  <c r="G34" i="65"/>
  <c r="I34" i="65" s="1"/>
  <c r="K34" i="65" s="1"/>
  <c r="L34" i="65" s="1"/>
  <c r="G33" i="65"/>
  <c r="I33" i="65" s="1"/>
  <c r="G32" i="65"/>
  <c r="G31" i="65"/>
  <c r="I31" i="65" s="1"/>
  <c r="G30" i="65"/>
  <c r="I30" i="65" s="1"/>
  <c r="K30" i="65" s="1"/>
  <c r="L30" i="65" s="1"/>
  <c r="G29" i="65"/>
  <c r="I29" i="65" s="1"/>
  <c r="G28" i="65"/>
  <c r="G27" i="65"/>
  <c r="I27" i="65" s="1"/>
  <c r="K27" i="65" s="1"/>
  <c r="G26" i="65"/>
  <c r="I26" i="65" s="1"/>
  <c r="K26" i="65" s="1"/>
  <c r="L26" i="65" s="1"/>
  <c r="G25" i="65"/>
  <c r="I25" i="65" s="1"/>
  <c r="G24" i="65"/>
  <c r="G23" i="65"/>
  <c r="I23" i="65" s="1"/>
  <c r="G22" i="65"/>
  <c r="I22" i="65" s="1"/>
  <c r="K22" i="65" s="1"/>
  <c r="L22" i="65" s="1"/>
  <c r="G21" i="65"/>
  <c r="I21" i="65" s="1"/>
  <c r="G20" i="65"/>
  <c r="I19" i="65"/>
  <c r="K19" i="65" s="1"/>
  <c r="G19" i="65"/>
  <c r="G18" i="65"/>
  <c r="I18" i="65" s="1"/>
  <c r="K18" i="65" s="1"/>
  <c r="L18" i="65" s="1"/>
  <c r="G17" i="65"/>
  <c r="I17" i="65" s="1"/>
  <c r="G16" i="65"/>
  <c r="G15" i="65"/>
  <c r="I15" i="65" s="1"/>
  <c r="K15" i="65" s="1"/>
  <c r="L15" i="65" s="1"/>
  <c r="G14" i="65"/>
  <c r="G13" i="65"/>
  <c r="I13" i="65" s="1"/>
  <c r="G12" i="65"/>
  <c r="I12" i="65" s="1"/>
  <c r="K12" i="65" s="1"/>
  <c r="G11" i="65"/>
  <c r="I11" i="65" s="1"/>
  <c r="K11" i="65" s="1"/>
  <c r="L11" i="65" s="1"/>
  <c r="G10" i="65"/>
  <c r="G9" i="65"/>
  <c r="I9" i="65" s="1"/>
  <c r="G8" i="65"/>
  <c r="I8" i="65" s="1"/>
  <c r="K8" i="65" s="1"/>
  <c r="G7" i="65"/>
  <c r="I7" i="65" s="1"/>
  <c r="K7" i="65" s="1"/>
  <c r="L7" i="65" s="1"/>
  <c r="G6" i="65"/>
  <c r="G5" i="65"/>
  <c r="I5" i="65" s="1"/>
  <c r="M304" i="64"/>
  <c r="M301" i="64"/>
  <c r="H23" i="10" s="1"/>
  <c r="J23" i="10" s="1"/>
  <c r="E301" i="64"/>
  <c r="G300" i="64"/>
  <c r="G299" i="64"/>
  <c r="G298" i="64"/>
  <c r="I298" i="64" s="1"/>
  <c r="G297" i="64"/>
  <c r="I297" i="64" s="1"/>
  <c r="K297" i="64" s="1"/>
  <c r="G296" i="64"/>
  <c r="I296" i="64" s="1"/>
  <c r="K296" i="64" s="1"/>
  <c r="L296" i="64" s="1"/>
  <c r="G295" i="64"/>
  <c r="I294" i="64"/>
  <c r="G294" i="64"/>
  <c r="G293" i="64"/>
  <c r="I293" i="64" s="1"/>
  <c r="K293" i="64" s="1"/>
  <c r="I292" i="64"/>
  <c r="K292" i="64" s="1"/>
  <c r="G292" i="64"/>
  <c r="G291" i="64"/>
  <c r="G290" i="64"/>
  <c r="I290" i="64" s="1"/>
  <c r="G289" i="64"/>
  <c r="I289" i="64" s="1"/>
  <c r="K289" i="64" s="1"/>
  <c r="G288" i="64"/>
  <c r="I288" i="64" s="1"/>
  <c r="K288" i="64" s="1"/>
  <c r="L288" i="64" s="1"/>
  <c r="G287" i="64"/>
  <c r="G286" i="64"/>
  <c r="I286" i="64" s="1"/>
  <c r="G285" i="64"/>
  <c r="I285" i="64" s="1"/>
  <c r="K285" i="64" s="1"/>
  <c r="G284" i="64"/>
  <c r="G283" i="64"/>
  <c r="G282" i="64"/>
  <c r="I282" i="64" s="1"/>
  <c r="G281" i="64"/>
  <c r="I281" i="64" s="1"/>
  <c r="K281" i="64" s="1"/>
  <c r="G280" i="64"/>
  <c r="I280" i="64" s="1"/>
  <c r="K280" i="64" s="1"/>
  <c r="L280" i="64" s="1"/>
  <c r="G279" i="64"/>
  <c r="G278" i="64"/>
  <c r="I278" i="64" s="1"/>
  <c r="G277" i="64"/>
  <c r="I277" i="64" s="1"/>
  <c r="K277" i="64" s="1"/>
  <c r="G276" i="64"/>
  <c r="I276" i="64" s="1"/>
  <c r="K276" i="64" s="1"/>
  <c r="G275" i="64"/>
  <c r="G274" i="64"/>
  <c r="I274" i="64" s="1"/>
  <c r="G273" i="64"/>
  <c r="I273" i="64" s="1"/>
  <c r="K273" i="64" s="1"/>
  <c r="G272" i="64"/>
  <c r="I272" i="64" s="1"/>
  <c r="K272" i="64" s="1"/>
  <c r="L272" i="64" s="1"/>
  <c r="G271" i="64"/>
  <c r="G270" i="64"/>
  <c r="I270" i="64" s="1"/>
  <c r="G269" i="64"/>
  <c r="I269" i="64" s="1"/>
  <c r="K269" i="64" s="1"/>
  <c r="G268" i="64"/>
  <c r="G267" i="64"/>
  <c r="G266" i="64"/>
  <c r="I266" i="64" s="1"/>
  <c r="G265" i="64"/>
  <c r="I265" i="64" s="1"/>
  <c r="K265" i="64" s="1"/>
  <c r="G264" i="64"/>
  <c r="I264" i="64" s="1"/>
  <c r="K264" i="64" s="1"/>
  <c r="L264" i="64" s="1"/>
  <c r="G263" i="64"/>
  <c r="G262" i="64"/>
  <c r="I262" i="64" s="1"/>
  <c r="G261" i="64"/>
  <c r="I261" i="64" s="1"/>
  <c r="K261" i="64" s="1"/>
  <c r="G260" i="64"/>
  <c r="I260" i="64" s="1"/>
  <c r="K260" i="64" s="1"/>
  <c r="G259" i="64"/>
  <c r="I258" i="64"/>
  <c r="G258" i="64"/>
  <c r="G257" i="64"/>
  <c r="I257" i="64" s="1"/>
  <c r="K257" i="64" s="1"/>
  <c r="G256" i="64"/>
  <c r="I256" i="64" s="1"/>
  <c r="K256" i="64" s="1"/>
  <c r="L256" i="64" s="1"/>
  <c r="G255" i="64"/>
  <c r="G254" i="64"/>
  <c r="I254" i="64" s="1"/>
  <c r="G253" i="64"/>
  <c r="I253" i="64" s="1"/>
  <c r="K253" i="64" s="1"/>
  <c r="G252" i="64"/>
  <c r="G251" i="64"/>
  <c r="G250" i="64"/>
  <c r="I250" i="64" s="1"/>
  <c r="G249" i="64"/>
  <c r="I249" i="64" s="1"/>
  <c r="K249" i="64" s="1"/>
  <c r="I248" i="64"/>
  <c r="K248" i="64" s="1"/>
  <c r="L248" i="64" s="1"/>
  <c r="G248" i="64"/>
  <c r="G247" i="64"/>
  <c r="G246" i="64"/>
  <c r="I246" i="64" s="1"/>
  <c r="G245" i="64"/>
  <c r="I245" i="64" s="1"/>
  <c r="K245" i="64" s="1"/>
  <c r="G244" i="64"/>
  <c r="G243" i="64"/>
  <c r="G242" i="64"/>
  <c r="I242" i="64" s="1"/>
  <c r="G241" i="64"/>
  <c r="G240" i="64"/>
  <c r="I240" i="64" s="1"/>
  <c r="G239" i="64"/>
  <c r="G238" i="64"/>
  <c r="I238" i="64" s="1"/>
  <c r="G237" i="64"/>
  <c r="I236" i="64"/>
  <c r="G236" i="64"/>
  <c r="G235" i="64"/>
  <c r="I234" i="64"/>
  <c r="G234" i="64"/>
  <c r="G233" i="64"/>
  <c r="G232" i="64"/>
  <c r="I232" i="64" s="1"/>
  <c r="G231" i="64"/>
  <c r="G230" i="64"/>
  <c r="I230" i="64" s="1"/>
  <c r="G229" i="64"/>
  <c r="I229" i="64" s="1"/>
  <c r="K229" i="64" s="1"/>
  <c r="G228" i="64"/>
  <c r="K227" i="64"/>
  <c r="L227" i="64" s="1"/>
  <c r="G227" i="64"/>
  <c r="I227" i="64" s="1"/>
  <c r="G226" i="64"/>
  <c r="I226" i="64" s="1"/>
  <c r="G225" i="64"/>
  <c r="I225" i="64" s="1"/>
  <c r="K225" i="64" s="1"/>
  <c r="G224" i="64"/>
  <c r="I224" i="64" s="1"/>
  <c r="K224" i="64" s="1"/>
  <c r="G223" i="64"/>
  <c r="I223" i="64" s="1"/>
  <c r="K223" i="64" s="1"/>
  <c r="L223" i="64" s="1"/>
  <c r="G222" i="64"/>
  <c r="I222" i="64" s="1"/>
  <c r="G221" i="64"/>
  <c r="I221" i="64" s="1"/>
  <c r="K221" i="64" s="1"/>
  <c r="G220" i="64"/>
  <c r="G219" i="64"/>
  <c r="I219" i="64" s="1"/>
  <c r="K219" i="64" s="1"/>
  <c r="L219" i="64" s="1"/>
  <c r="G218" i="64"/>
  <c r="I218" i="64" s="1"/>
  <c r="G217" i="64"/>
  <c r="I216" i="64"/>
  <c r="G216" i="64"/>
  <c r="G215" i="64"/>
  <c r="I214" i="64"/>
  <c r="G214" i="64"/>
  <c r="G213" i="64"/>
  <c r="G212" i="64"/>
  <c r="I212" i="64" s="1"/>
  <c r="G211" i="64"/>
  <c r="I211" i="64" s="1"/>
  <c r="K211" i="64" s="1"/>
  <c r="G210" i="64"/>
  <c r="G209" i="64"/>
  <c r="I209" i="64" s="1"/>
  <c r="K209" i="64" s="1"/>
  <c r="L209" i="64" s="1"/>
  <c r="G208" i="64"/>
  <c r="I208" i="64" s="1"/>
  <c r="G207" i="64"/>
  <c r="I207" i="64" s="1"/>
  <c r="K207" i="64" s="1"/>
  <c r="G206" i="64"/>
  <c r="I206" i="64" s="1"/>
  <c r="G205" i="64"/>
  <c r="I205" i="64" s="1"/>
  <c r="K205" i="64" s="1"/>
  <c r="L205" i="64" s="1"/>
  <c r="G204" i="64"/>
  <c r="I204" i="64" s="1"/>
  <c r="I203" i="64"/>
  <c r="K203" i="64" s="1"/>
  <c r="G203" i="64"/>
  <c r="G202" i="64"/>
  <c r="G201" i="64"/>
  <c r="I201" i="64" s="1"/>
  <c r="K201" i="64" s="1"/>
  <c r="L201" i="64" s="1"/>
  <c r="G200" i="64"/>
  <c r="I200" i="64" s="1"/>
  <c r="G199" i="64"/>
  <c r="I199" i="64" s="1"/>
  <c r="K199" i="64" s="1"/>
  <c r="G198" i="64"/>
  <c r="I198" i="64" s="1"/>
  <c r="K198" i="64" s="1"/>
  <c r="G197" i="64"/>
  <c r="I197" i="64" s="1"/>
  <c r="K197" i="64" s="1"/>
  <c r="L197" i="64" s="1"/>
  <c r="G196" i="64"/>
  <c r="I196" i="64" s="1"/>
  <c r="G195" i="64"/>
  <c r="I195" i="64" s="1"/>
  <c r="K195" i="64" s="1"/>
  <c r="I194" i="64"/>
  <c r="G194" i="64"/>
  <c r="G193" i="64"/>
  <c r="I193" i="64" s="1"/>
  <c r="K193" i="64" s="1"/>
  <c r="L193" i="64" s="1"/>
  <c r="G192" i="64"/>
  <c r="I192" i="64" s="1"/>
  <c r="G191" i="64"/>
  <c r="I191" i="64" s="1"/>
  <c r="K191" i="64" s="1"/>
  <c r="G190" i="64"/>
  <c r="I190" i="64" s="1"/>
  <c r="G189" i="64"/>
  <c r="I189" i="64" s="1"/>
  <c r="K189" i="64" s="1"/>
  <c r="L189" i="64" s="1"/>
  <c r="G188" i="64"/>
  <c r="I188" i="64" s="1"/>
  <c r="G187" i="64"/>
  <c r="I187" i="64" s="1"/>
  <c r="K187" i="64" s="1"/>
  <c r="G186" i="64"/>
  <c r="G185" i="64"/>
  <c r="I185" i="64" s="1"/>
  <c r="K185" i="64" s="1"/>
  <c r="L185" i="64" s="1"/>
  <c r="G184" i="64"/>
  <c r="I184" i="64" s="1"/>
  <c r="I183" i="64"/>
  <c r="K183" i="64" s="1"/>
  <c r="G183" i="64"/>
  <c r="G182" i="64"/>
  <c r="I182" i="64" s="1"/>
  <c r="K182" i="64" s="1"/>
  <c r="G181" i="64"/>
  <c r="I181" i="64" s="1"/>
  <c r="K181" i="64" s="1"/>
  <c r="L181" i="64" s="1"/>
  <c r="G180" i="64"/>
  <c r="I180" i="64" s="1"/>
  <c r="G179" i="64"/>
  <c r="I179" i="64" s="1"/>
  <c r="K179" i="64" s="1"/>
  <c r="L178" i="64"/>
  <c r="G178" i="64"/>
  <c r="I178" i="64" s="1"/>
  <c r="K178" i="64" s="1"/>
  <c r="G177" i="64"/>
  <c r="I177" i="64" s="1"/>
  <c r="K177" i="64" s="1"/>
  <c r="L177" i="64" s="1"/>
  <c r="G176" i="64"/>
  <c r="I176" i="64" s="1"/>
  <c r="G175" i="64"/>
  <c r="I175" i="64" s="1"/>
  <c r="K175" i="64" s="1"/>
  <c r="G174" i="64"/>
  <c r="I174" i="64" s="1"/>
  <c r="G173" i="64"/>
  <c r="I173" i="64" s="1"/>
  <c r="K173" i="64" s="1"/>
  <c r="L173" i="64" s="1"/>
  <c r="G172" i="64"/>
  <c r="I172" i="64" s="1"/>
  <c r="G171" i="64"/>
  <c r="I171" i="64" s="1"/>
  <c r="K171" i="64" s="1"/>
  <c r="G170" i="64"/>
  <c r="G169" i="64"/>
  <c r="I169" i="64" s="1"/>
  <c r="K169" i="64" s="1"/>
  <c r="L169" i="64" s="1"/>
  <c r="G168" i="64"/>
  <c r="I168" i="64" s="1"/>
  <c r="I167" i="64"/>
  <c r="K167" i="64" s="1"/>
  <c r="G167" i="64"/>
  <c r="G166" i="64"/>
  <c r="I166" i="64" s="1"/>
  <c r="K166" i="64" s="1"/>
  <c r="G165" i="64"/>
  <c r="I165" i="64" s="1"/>
  <c r="K165" i="64" s="1"/>
  <c r="L165" i="64" s="1"/>
  <c r="G164" i="64"/>
  <c r="I164" i="64" s="1"/>
  <c r="G163" i="64"/>
  <c r="I163" i="64" s="1"/>
  <c r="K163" i="64" s="1"/>
  <c r="G162" i="64"/>
  <c r="G161" i="64"/>
  <c r="I161" i="64" s="1"/>
  <c r="K161" i="64" s="1"/>
  <c r="L161" i="64" s="1"/>
  <c r="I160" i="64"/>
  <c r="G160" i="64"/>
  <c r="G159" i="64"/>
  <c r="I159" i="64" s="1"/>
  <c r="K159" i="64" s="1"/>
  <c r="G158" i="64"/>
  <c r="I158" i="64" s="1"/>
  <c r="K157" i="64"/>
  <c r="L157" i="64" s="1"/>
  <c r="G157" i="64"/>
  <c r="I157" i="64" s="1"/>
  <c r="G156" i="64"/>
  <c r="I156" i="64" s="1"/>
  <c r="I155" i="64"/>
  <c r="K155" i="64" s="1"/>
  <c r="G155" i="64"/>
  <c r="G154" i="64"/>
  <c r="G153" i="64"/>
  <c r="I153" i="64" s="1"/>
  <c r="K153" i="64" s="1"/>
  <c r="L153" i="64" s="1"/>
  <c r="G152" i="64"/>
  <c r="I152" i="64" s="1"/>
  <c r="G151" i="64"/>
  <c r="I151" i="64" s="1"/>
  <c r="K151" i="64" s="1"/>
  <c r="G150" i="64"/>
  <c r="I150" i="64" s="1"/>
  <c r="K150" i="64" s="1"/>
  <c r="G149" i="64"/>
  <c r="I149" i="64" s="1"/>
  <c r="K149" i="64" s="1"/>
  <c r="L149" i="64" s="1"/>
  <c r="G148" i="64"/>
  <c r="I148" i="64" s="1"/>
  <c r="G147" i="64"/>
  <c r="I147" i="64" s="1"/>
  <c r="K147" i="64" s="1"/>
  <c r="G146" i="64"/>
  <c r="G145" i="64"/>
  <c r="I145" i="64" s="1"/>
  <c r="K145" i="64" s="1"/>
  <c r="L145" i="64" s="1"/>
  <c r="G144" i="64"/>
  <c r="I144" i="64" s="1"/>
  <c r="G143" i="64"/>
  <c r="I143" i="64" s="1"/>
  <c r="K143" i="64" s="1"/>
  <c r="I142" i="64"/>
  <c r="K142" i="64" s="1"/>
  <c r="L142" i="64" s="1"/>
  <c r="G142" i="64"/>
  <c r="G141" i="64"/>
  <c r="I141" i="64" s="1"/>
  <c r="K141" i="64" s="1"/>
  <c r="L141" i="64" s="1"/>
  <c r="G140" i="64"/>
  <c r="I140" i="64" s="1"/>
  <c r="K140" i="64" s="1"/>
  <c r="G139" i="64"/>
  <c r="I139" i="64" s="1"/>
  <c r="K139" i="64" s="1"/>
  <c r="G138" i="64"/>
  <c r="I138" i="64" s="1"/>
  <c r="K138" i="64" s="1"/>
  <c r="L138" i="64" s="1"/>
  <c r="G137" i="64"/>
  <c r="I137" i="64" s="1"/>
  <c r="K137" i="64" s="1"/>
  <c r="L137" i="64" s="1"/>
  <c r="G136" i="64"/>
  <c r="I136" i="64" s="1"/>
  <c r="K136" i="64" s="1"/>
  <c r="G135" i="64"/>
  <c r="I135" i="64" s="1"/>
  <c r="K135" i="64" s="1"/>
  <c r="I134" i="64"/>
  <c r="K134" i="64" s="1"/>
  <c r="L134" i="64" s="1"/>
  <c r="G134" i="64"/>
  <c r="G133" i="64"/>
  <c r="I133" i="64" s="1"/>
  <c r="K133" i="64" s="1"/>
  <c r="L133" i="64" s="1"/>
  <c r="I132" i="64"/>
  <c r="K132" i="64" s="1"/>
  <c r="G132" i="64"/>
  <c r="G131" i="64"/>
  <c r="I131" i="64" s="1"/>
  <c r="K131" i="64" s="1"/>
  <c r="I130" i="64"/>
  <c r="K130" i="64" s="1"/>
  <c r="L130" i="64" s="1"/>
  <c r="G130" i="64"/>
  <c r="G129" i="64"/>
  <c r="I129" i="64" s="1"/>
  <c r="K129" i="64" s="1"/>
  <c r="L129" i="64" s="1"/>
  <c r="G128" i="64"/>
  <c r="I128" i="64" s="1"/>
  <c r="K128" i="64" s="1"/>
  <c r="G127" i="64"/>
  <c r="I127" i="64" s="1"/>
  <c r="K127" i="64" s="1"/>
  <c r="I126" i="64"/>
  <c r="K126" i="64" s="1"/>
  <c r="L126" i="64" s="1"/>
  <c r="G126" i="64"/>
  <c r="G125" i="64"/>
  <c r="I125" i="64" s="1"/>
  <c r="K125" i="64" s="1"/>
  <c r="L125" i="64" s="1"/>
  <c r="I124" i="64"/>
  <c r="K124" i="64" s="1"/>
  <c r="G124" i="64"/>
  <c r="G123" i="64"/>
  <c r="I123" i="64" s="1"/>
  <c r="K123" i="64" s="1"/>
  <c r="G122" i="64"/>
  <c r="I122" i="64" s="1"/>
  <c r="K122" i="64" s="1"/>
  <c r="L122" i="64" s="1"/>
  <c r="G121" i="64"/>
  <c r="I121" i="64" s="1"/>
  <c r="K121" i="64" s="1"/>
  <c r="L121" i="64" s="1"/>
  <c r="G120" i="64"/>
  <c r="I120" i="64" s="1"/>
  <c r="K120" i="64" s="1"/>
  <c r="G119" i="64"/>
  <c r="I119" i="64" s="1"/>
  <c r="K119" i="64" s="1"/>
  <c r="G118" i="64"/>
  <c r="I118" i="64" s="1"/>
  <c r="K118" i="64" s="1"/>
  <c r="L118" i="64" s="1"/>
  <c r="G117" i="64"/>
  <c r="I117" i="64" s="1"/>
  <c r="K117" i="64" s="1"/>
  <c r="L117" i="64" s="1"/>
  <c r="I116" i="64"/>
  <c r="K116" i="64" s="1"/>
  <c r="G116" i="64"/>
  <c r="G115" i="64"/>
  <c r="I115" i="64" s="1"/>
  <c r="K115" i="64" s="1"/>
  <c r="G114" i="64"/>
  <c r="I114" i="64" s="1"/>
  <c r="K114" i="64" s="1"/>
  <c r="L114" i="64" s="1"/>
  <c r="G113" i="64"/>
  <c r="I113" i="64" s="1"/>
  <c r="K113" i="64" s="1"/>
  <c r="L113" i="64" s="1"/>
  <c r="G112" i="64"/>
  <c r="I112" i="64" s="1"/>
  <c r="K112" i="64" s="1"/>
  <c r="G111" i="64"/>
  <c r="I111" i="64" s="1"/>
  <c r="K111" i="64" s="1"/>
  <c r="I110" i="64"/>
  <c r="K110" i="64" s="1"/>
  <c r="L110" i="64" s="1"/>
  <c r="G110" i="64"/>
  <c r="G109" i="64"/>
  <c r="I109" i="64" s="1"/>
  <c r="K109" i="64" s="1"/>
  <c r="L109" i="64" s="1"/>
  <c r="G108" i="64"/>
  <c r="I108" i="64" s="1"/>
  <c r="K108" i="64" s="1"/>
  <c r="G107" i="64"/>
  <c r="I107" i="64" s="1"/>
  <c r="K107" i="64" s="1"/>
  <c r="G106" i="64"/>
  <c r="I106" i="64" s="1"/>
  <c r="K106" i="64" s="1"/>
  <c r="L106" i="64" s="1"/>
  <c r="G105" i="64"/>
  <c r="I105" i="64" s="1"/>
  <c r="K105" i="64" s="1"/>
  <c r="L105" i="64" s="1"/>
  <c r="G104" i="64"/>
  <c r="I104" i="64" s="1"/>
  <c r="K104" i="64" s="1"/>
  <c r="G103" i="64"/>
  <c r="I103" i="64" s="1"/>
  <c r="K103" i="64" s="1"/>
  <c r="G102" i="64"/>
  <c r="I102" i="64" s="1"/>
  <c r="K102" i="64" s="1"/>
  <c r="L102" i="64" s="1"/>
  <c r="G101" i="64"/>
  <c r="I101" i="64" s="1"/>
  <c r="K101" i="64" s="1"/>
  <c r="L101" i="64" s="1"/>
  <c r="G100" i="64"/>
  <c r="I100" i="64" s="1"/>
  <c r="K100" i="64" s="1"/>
  <c r="G99" i="64"/>
  <c r="I99" i="64" s="1"/>
  <c r="K99" i="64" s="1"/>
  <c r="I98" i="64"/>
  <c r="K98" i="64" s="1"/>
  <c r="L98" i="64" s="1"/>
  <c r="G98" i="64"/>
  <c r="G97" i="64"/>
  <c r="I97" i="64" s="1"/>
  <c r="K97" i="64" s="1"/>
  <c r="L97" i="64" s="1"/>
  <c r="G96" i="64"/>
  <c r="I96" i="64" s="1"/>
  <c r="K96" i="64" s="1"/>
  <c r="G95" i="64"/>
  <c r="I95" i="64" s="1"/>
  <c r="K95" i="64" s="1"/>
  <c r="G94" i="64"/>
  <c r="I94" i="64" s="1"/>
  <c r="K94" i="64" s="1"/>
  <c r="L94" i="64" s="1"/>
  <c r="G93" i="64"/>
  <c r="I93" i="64" s="1"/>
  <c r="K93" i="64" s="1"/>
  <c r="L93" i="64" s="1"/>
  <c r="G92" i="64"/>
  <c r="I92" i="64" s="1"/>
  <c r="K92" i="64" s="1"/>
  <c r="G91" i="64"/>
  <c r="I91" i="64" s="1"/>
  <c r="K91" i="64" s="1"/>
  <c r="G90" i="64"/>
  <c r="I90" i="64" s="1"/>
  <c r="K90" i="64" s="1"/>
  <c r="L90" i="64" s="1"/>
  <c r="G89" i="64"/>
  <c r="I89" i="64" s="1"/>
  <c r="K89" i="64" s="1"/>
  <c r="L89" i="64" s="1"/>
  <c r="G88" i="64"/>
  <c r="I88" i="64" s="1"/>
  <c r="K88" i="64" s="1"/>
  <c r="G87" i="64"/>
  <c r="I87" i="64" s="1"/>
  <c r="K87" i="64" s="1"/>
  <c r="I86" i="64"/>
  <c r="K86" i="64" s="1"/>
  <c r="L86" i="64" s="1"/>
  <c r="G86" i="64"/>
  <c r="G85" i="64"/>
  <c r="I85" i="64" s="1"/>
  <c r="K85" i="64" s="1"/>
  <c r="L85" i="64" s="1"/>
  <c r="G84" i="64"/>
  <c r="I84" i="64" s="1"/>
  <c r="K84" i="64" s="1"/>
  <c r="G83" i="64"/>
  <c r="I83" i="64" s="1"/>
  <c r="K83" i="64" s="1"/>
  <c r="I82" i="64"/>
  <c r="K82" i="64" s="1"/>
  <c r="L82" i="64" s="1"/>
  <c r="G82" i="64"/>
  <c r="G81" i="64"/>
  <c r="I81" i="64" s="1"/>
  <c r="K81" i="64" s="1"/>
  <c r="L81" i="64" s="1"/>
  <c r="G80" i="64"/>
  <c r="I80" i="64" s="1"/>
  <c r="K80" i="64" s="1"/>
  <c r="G79" i="64"/>
  <c r="I79" i="64" s="1"/>
  <c r="K79" i="64" s="1"/>
  <c r="I78" i="64"/>
  <c r="K78" i="64" s="1"/>
  <c r="L78" i="64" s="1"/>
  <c r="G78" i="64"/>
  <c r="G77" i="64"/>
  <c r="I77" i="64" s="1"/>
  <c r="K77" i="64" s="1"/>
  <c r="L77" i="64" s="1"/>
  <c r="G76" i="64"/>
  <c r="I76" i="64" s="1"/>
  <c r="K76" i="64" s="1"/>
  <c r="G75" i="64"/>
  <c r="I75" i="64" s="1"/>
  <c r="K75" i="64" s="1"/>
  <c r="G74" i="64"/>
  <c r="I74" i="64" s="1"/>
  <c r="K74" i="64" s="1"/>
  <c r="L74" i="64" s="1"/>
  <c r="G73" i="64"/>
  <c r="I73" i="64" s="1"/>
  <c r="K73" i="64" s="1"/>
  <c r="L73" i="64" s="1"/>
  <c r="G72" i="64"/>
  <c r="I72" i="64" s="1"/>
  <c r="K72" i="64" s="1"/>
  <c r="G71" i="64"/>
  <c r="I71" i="64" s="1"/>
  <c r="K71" i="64" s="1"/>
  <c r="I70" i="64"/>
  <c r="K70" i="64" s="1"/>
  <c r="L70" i="64" s="1"/>
  <c r="G70" i="64"/>
  <c r="G69" i="64"/>
  <c r="I69" i="64" s="1"/>
  <c r="K69" i="64" s="1"/>
  <c r="L69" i="64" s="1"/>
  <c r="G68" i="64"/>
  <c r="I68" i="64" s="1"/>
  <c r="K68" i="64" s="1"/>
  <c r="G67" i="64"/>
  <c r="I67" i="64" s="1"/>
  <c r="K67" i="64" s="1"/>
  <c r="I66" i="64"/>
  <c r="K66" i="64" s="1"/>
  <c r="L66" i="64" s="1"/>
  <c r="G66" i="64"/>
  <c r="G65" i="64"/>
  <c r="I65" i="64" s="1"/>
  <c r="K65" i="64" s="1"/>
  <c r="L65" i="64" s="1"/>
  <c r="G64" i="64"/>
  <c r="I64" i="64" s="1"/>
  <c r="K64" i="64" s="1"/>
  <c r="G63" i="64"/>
  <c r="I63" i="64" s="1"/>
  <c r="K63" i="64" s="1"/>
  <c r="I62" i="64"/>
  <c r="K62" i="64" s="1"/>
  <c r="L62" i="64" s="1"/>
  <c r="G62" i="64"/>
  <c r="G61" i="64"/>
  <c r="I61" i="64" s="1"/>
  <c r="K61" i="64" s="1"/>
  <c r="L61" i="64" s="1"/>
  <c r="G60" i="64"/>
  <c r="I60" i="64" s="1"/>
  <c r="K60" i="64" s="1"/>
  <c r="G59" i="64"/>
  <c r="I59" i="64" s="1"/>
  <c r="K59" i="64" s="1"/>
  <c r="G58" i="64"/>
  <c r="I58" i="64" s="1"/>
  <c r="K58" i="64" s="1"/>
  <c r="L58" i="64" s="1"/>
  <c r="G57" i="64"/>
  <c r="I57" i="64" s="1"/>
  <c r="K57" i="64" s="1"/>
  <c r="L57" i="64" s="1"/>
  <c r="G56" i="64"/>
  <c r="I56" i="64" s="1"/>
  <c r="K56" i="64" s="1"/>
  <c r="G55" i="64"/>
  <c r="I55" i="64" s="1"/>
  <c r="K55" i="64" s="1"/>
  <c r="I54" i="64"/>
  <c r="K54" i="64" s="1"/>
  <c r="L54" i="64" s="1"/>
  <c r="G54" i="64"/>
  <c r="G53" i="64"/>
  <c r="I53" i="64" s="1"/>
  <c r="K53" i="64" s="1"/>
  <c r="L53" i="64" s="1"/>
  <c r="G52" i="64"/>
  <c r="I52" i="64" s="1"/>
  <c r="K52" i="64" s="1"/>
  <c r="G51" i="64"/>
  <c r="I51" i="64" s="1"/>
  <c r="K51" i="64" s="1"/>
  <c r="I50" i="64"/>
  <c r="K50" i="64" s="1"/>
  <c r="L50" i="64" s="1"/>
  <c r="G50" i="64"/>
  <c r="G49" i="64"/>
  <c r="I49" i="64" s="1"/>
  <c r="K49" i="64" s="1"/>
  <c r="L49" i="64" s="1"/>
  <c r="G48" i="64"/>
  <c r="I48" i="64" s="1"/>
  <c r="K48" i="64" s="1"/>
  <c r="G47" i="64"/>
  <c r="I47" i="64" s="1"/>
  <c r="K47" i="64" s="1"/>
  <c r="I46" i="64"/>
  <c r="K46" i="64" s="1"/>
  <c r="L46" i="64" s="1"/>
  <c r="G46" i="64"/>
  <c r="G45" i="64"/>
  <c r="G44" i="64"/>
  <c r="I44" i="64" s="1"/>
  <c r="G43" i="64"/>
  <c r="I43" i="64" s="1"/>
  <c r="K43" i="64" s="1"/>
  <c r="G42" i="64"/>
  <c r="I42" i="64" s="1"/>
  <c r="G41" i="64"/>
  <c r="I40" i="64"/>
  <c r="G40" i="64"/>
  <c r="G39" i="64"/>
  <c r="I39" i="64" s="1"/>
  <c r="K39" i="64" s="1"/>
  <c r="G38" i="64"/>
  <c r="I38" i="64" s="1"/>
  <c r="K38" i="64" s="1"/>
  <c r="L38" i="64" s="1"/>
  <c r="G37" i="64"/>
  <c r="G36" i="64"/>
  <c r="I36" i="64" s="1"/>
  <c r="G35" i="64"/>
  <c r="I35" i="64" s="1"/>
  <c r="K35" i="64" s="1"/>
  <c r="G34" i="64"/>
  <c r="G33" i="64"/>
  <c r="G32" i="64"/>
  <c r="I32" i="64" s="1"/>
  <c r="G31" i="64"/>
  <c r="I31" i="64" s="1"/>
  <c r="K31" i="64" s="1"/>
  <c r="I30" i="64"/>
  <c r="K30" i="64" s="1"/>
  <c r="L30" i="64" s="1"/>
  <c r="G30" i="64"/>
  <c r="G29" i="64"/>
  <c r="G28" i="64"/>
  <c r="I28" i="64" s="1"/>
  <c r="G27" i="64"/>
  <c r="I27" i="64" s="1"/>
  <c r="K27" i="64" s="1"/>
  <c r="G26" i="64"/>
  <c r="G25" i="64"/>
  <c r="I24" i="64"/>
  <c r="G24" i="64"/>
  <c r="G23" i="64"/>
  <c r="I23" i="64" s="1"/>
  <c r="K23" i="64" s="1"/>
  <c r="G22" i="64"/>
  <c r="I22" i="64" s="1"/>
  <c r="K22" i="64" s="1"/>
  <c r="L22" i="64" s="1"/>
  <c r="G21" i="64"/>
  <c r="G20" i="64"/>
  <c r="I20" i="64" s="1"/>
  <c r="G19" i="64"/>
  <c r="I19" i="64" s="1"/>
  <c r="K19" i="64" s="1"/>
  <c r="G18" i="64"/>
  <c r="G17" i="64"/>
  <c r="G16" i="64"/>
  <c r="I16" i="64" s="1"/>
  <c r="G15" i="64"/>
  <c r="I15" i="64" s="1"/>
  <c r="K15" i="64" s="1"/>
  <c r="G14" i="64"/>
  <c r="I14" i="64" s="1"/>
  <c r="K14" i="64" s="1"/>
  <c r="L14" i="64" s="1"/>
  <c r="G13" i="64"/>
  <c r="G12" i="64"/>
  <c r="I12" i="64" s="1"/>
  <c r="G11" i="64"/>
  <c r="I11" i="64" s="1"/>
  <c r="K11" i="64" s="1"/>
  <c r="I10" i="64"/>
  <c r="K10" i="64" s="1"/>
  <c r="G10" i="64"/>
  <c r="G9" i="64"/>
  <c r="G8" i="64"/>
  <c r="I8" i="64" s="1"/>
  <c r="G7" i="64"/>
  <c r="I7" i="64" s="1"/>
  <c r="K7" i="64" s="1"/>
  <c r="G6" i="64"/>
  <c r="I6" i="64" s="1"/>
  <c r="K6" i="64" s="1"/>
  <c r="L6" i="64" s="1"/>
  <c r="G5" i="64"/>
  <c r="M304" i="71"/>
  <c r="M301" i="71"/>
  <c r="H22" i="10" s="1"/>
  <c r="E301" i="71"/>
  <c r="G300" i="71"/>
  <c r="I300" i="71" s="1"/>
  <c r="K300" i="71" s="1"/>
  <c r="L300" i="71" s="1"/>
  <c r="G299" i="71"/>
  <c r="I298" i="71"/>
  <c r="G298" i="71"/>
  <c r="G297" i="71"/>
  <c r="I297" i="71" s="1"/>
  <c r="K297" i="71" s="1"/>
  <c r="I296" i="71"/>
  <c r="K296" i="71" s="1"/>
  <c r="G296" i="71"/>
  <c r="G295" i="71"/>
  <c r="G294" i="71"/>
  <c r="I294" i="71" s="1"/>
  <c r="G293" i="71"/>
  <c r="I293" i="71" s="1"/>
  <c r="K293" i="71" s="1"/>
  <c r="G292" i="71"/>
  <c r="I292" i="71" s="1"/>
  <c r="K292" i="71" s="1"/>
  <c r="G291" i="71"/>
  <c r="G290" i="71"/>
  <c r="I290" i="71" s="1"/>
  <c r="G289" i="71"/>
  <c r="I289" i="71" s="1"/>
  <c r="K289" i="71" s="1"/>
  <c r="I288" i="71"/>
  <c r="K288" i="71" s="1"/>
  <c r="G288" i="71"/>
  <c r="G287" i="71"/>
  <c r="G286" i="71"/>
  <c r="I286" i="71" s="1"/>
  <c r="K285" i="71"/>
  <c r="G285" i="71"/>
  <c r="I285" i="71" s="1"/>
  <c r="G284" i="71"/>
  <c r="I284" i="71" s="1"/>
  <c r="K284" i="71" s="1"/>
  <c r="L284" i="71" s="1"/>
  <c r="G283" i="71"/>
  <c r="G282" i="71"/>
  <c r="I282" i="71" s="1"/>
  <c r="G281" i="71"/>
  <c r="I281" i="71" s="1"/>
  <c r="K281" i="71" s="1"/>
  <c r="G280" i="71"/>
  <c r="G279" i="71"/>
  <c r="G278" i="71"/>
  <c r="I278" i="71" s="1"/>
  <c r="G277" i="71"/>
  <c r="I277" i="71" s="1"/>
  <c r="K277" i="71" s="1"/>
  <c r="G276" i="71"/>
  <c r="I276" i="71" s="1"/>
  <c r="G275" i="71"/>
  <c r="G274" i="71"/>
  <c r="I274" i="71" s="1"/>
  <c r="G273" i="71"/>
  <c r="G272" i="71"/>
  <c r="G271" i="71"/>
  <c r="I270" i="71"/>
  <c r="K270" i="71" s="1"/>
  <c r="G270" i="71"/>
  <c r="G269" i="71"/>
  <c r="G268" i="71"/>
  <c r="I268" i="71" s="1"/>
  <c r="K268" i="71" s="1"/>
  <c r="G267" i="71"/>
  <c r="G266" i="71"/>
  <c r="I266" i="71" s="1"/>
  <c r="G265" i="71"/>
  <c r="G264" i="71"/>
  <c r="G263" i="71"/>
  <c r="G262" i="71"/>
  <c r="I262" i="71" s="1"/>
  <c r="K262" i="71" s="1"/>
  <c r="G261" i="71"/>
  <c r="G260" i="71"/>
  <c r="I260" i="71" s="1"/>
  <c r="G259" i="71"/>
  <c r="I258" i="71"/>
  <c r="G258" i="71"/>
  <c r="G257" i="71"/>
  <c r="G256" i="71"/>
  <c r="G255" i="71"/>
  <c r="G254" i="71"/>
  <c r="I254" i="71" s="1"/>
  <c r="K254" i="71" s="1"/>
  <c r="G253" i="71"/>
  <c r="I252" i="71"/>
  <c r="K252" i="71" s="1"/>
  <c r="G252" i="71"/>
  <c r="G251" i="71"/>
  <c r="G250" i="71"/>
  <c r="I250" i="71" s="1"/>
  <c r="G249" i="71"/>
  <c r="G248" i="71"/>
  <c r="G247" i="71"/>
  <c r="G246" i="71"/>
  <c r="I246" i="71" s="1"/>
  <c r="K246" i="71" s="1"/>
  <c r="G245" i="71"/>
  <c r="G244" i="71"/>
  <c r="I244" i="71" s="1"/>
  <c r="G243" i="71"/>
  <c r="G242" i="71"/>
  <c r="I242" i="71" s="1"/>
  <c r="G241" i="71"/>
  <c r="G240" i="71"/>
  <c r="I240" i="71" s="1"/>
  <c r="G239" i="71"/>
  <c r="G238" i="71"/>
  <c r="G237" i="71"/>
  <c r="I236" i="71"/>
  <c r="K236" i="71" s="1"/>
  <c r="G236" i="71"/>
  <c r="G235" i="71"/>
  <c r="G234" i="71"/>
  <c r="G233" i="71"/>
  <c r="G232" i="71"/>
  <c r="G231" i="71"/>
  <c r="G230" i="71"/>
  <c r="G229" i="71"/>
  <c r="G228" i="71"/>
  <c r="I228" i="71" s="1"/>
  <c r="K228" i="71" s="1"/>
  <c r="G227" i="71"/>
  <c r="G226" i="71"/>
  <c r="G225" i="71"/>
  <c r="I224" i="71"/>
  <c r="K224" i="71" s="1"/>
  <c r="G224" i="71"/>
  <c r="G223" i="71"/>
  <c r="G222" i="71"/>
  <c r="G221" i="71"/>
  <c r="G220" i="71"/>
  <c r="I220" i="71" s="1"/>
  <c r="K220" i="71" s="1"/>
  <c r="G219" i="71"/>
  <c r="I219" i="71" s="1"/>
  <c r="K219" i="71" s="1"/>
  <c r="G218" i="71"/>
  <c r="I218" i="71" s="1"/>
  <c r="K218" i="71" s="1"/>
  <c r="G217" i="71"/>
  <c r="I217" i="71" s="1"/>
  <c r="K217" i="71" s="1"/>
  <c r="I216" i="71"/>
  <c r="K216" i="71" s="1"/>
  <c r="G216" i="71"/>
  <c r="G215" i="71"/>
  <c r="I215" i="71" s="1"/>
  <c r="G214" i="71"/>
  <c r="I214" i="71" s="1"/>
  <c r="K214" i="71" s="1"/>
  <c r="G213" i="71"/>
  <c r="I213" i="71" s="1"/>
  <c r="K213" i="71" s="1"/>
  <c r="G212" i="71"/>
  <c r="I212" i="71" s="1"/>
  <c r="K212" i="71" s="1"/>
  <c r="G211" i="71"/>
  <c r="I211" i="71" s="1"/>
  <c r="K210" i="71"/>
  <c r="G210" i="71"/>
  <c r="I210" i="71" s="1"/>
  <c r="G209" i="71"/>
  <c r="G208" i="71"/>
  <c r="I208" i="71" s="1"/>
  <c r="K208" i="71" s="1"/>
  <c r="G207" i="71"/>
  <c r="K206" i="71"/>
  <c r="G206" i="71"/>
  <c r="I206" i="71" s="1"/>
  <c r="G205" i="71"/>
  <c r="G204" i="71"/>
  <c r="I204" i="71" s="1"/>
  <c r="K204" i="71" s="1"/>
  <c r="I203" i="71"/>
  <c r="K203" i="71" s="1"/>
  <c r="G203" i="71"/>
  <c r="G202" i="71"/>
  <c r="I202" i="71" s="1"/>
  <c r="K202" i="71" s="1"/>
  <c r="G201" i="71"/>
  <c r="I201" i="71" s="1"/>
  <c r="K201" i="71" s="1"/>
  <c r="G200" i="71"/>
  <c r="I200" i="71" s="1"/>
  <c r="K200" i="71" s="1"/>
  <c r="I199" i="71"/>
  <c r="K199" i="71" s="1"/>
  <c r="G199" i="71"/>
  <c r="G198" i="71"/>
  <c r="I198" i="71" s="1"/>
  <c r="K198" i="71" s="1"/>
  <c r="G197" i="71"/>
  <c r="I197" i="71" s="1"/>
  <c r="K197" i="71" s="1"/>
  <c r="G196" i="71"/>
  <c r="I196" i="71" s="1"/>
  <c r="K196" i="71" s="1"/>
  <c r="G195" i="71"/>
  <c r="I195" i="71" s="1"/>
  <c r="G194" i="71"/>
  <c r="I194" i="71" s="1"/>
  <c r="K194" i="71" s="1"/>
  <c r="G193" i="71"/>
  <c r="I192" i="71"/>
  <c r="K192" i="71" s="1"/>
  <c r="G192" i="71"/>
  <c r="G191" i="71"/>
  <c r="G190" i="71"/>
  <c r="I190" i="71" s="1"/>
  <c r="K190" i="71" s="1"/>
  <c r="G189" i="71"/>
  <c r="I188" i="71"/>
  <c r="K188" i="71" s="1"/>
  <c r="G188" i="71"/>
  <c r="I187" i="71"/>
  <c r="K187" i="71" s="1"/>
  <c r="G187" i="71"/>
  <c r="G186" i="71"/>
  <c r="I186" i="71" s="1"/>
  <c r="K186" i="71" s="1"/>
  <c r="G185" i="71"/>
  <c r="I185" i="71" s="1"/>
  <c r="K185" i="71" s="1"/>
  <c r="G184" i="71"/>
  <c r="I184" i="71" s="1"/>
  <c r="K184" i="71" s="1"/>
  <c r="G183" i="71"/>
  <c r="I183" i="71" s="1"/>
  <c r="G182" i="71"/>
  <c r="I182" i="71" s="1"/>
  <c r="K182" i="71" s="1"/>
  <c r="I181" i="71"/>
  <c r="K181" i="71" s="1"/>
  <c r="G181" i="71"/>
  <c r="G180" i="71"/>
  <c r="I180" i="71" s="1"/>
  <c r="K180" i="71" s="1"/>
  <c r="G179" i="71"/>
  <c r="I179" i="71" s="1"/>
  <c r="K178" i="71"/>
  <c r="G178" i="71"/>
  <c r="I178" i="71" s="1"/>
  <c r="G177" i="71"/>
  <c r="G176" i="71"/>
  <c r="I176" i="71" s="1"/>
  <c r="K176" i="71" s="1"/>
  <c r="G175" i="71"/>
  <c r="G174" i="71"/>
  <c r="I174" i="71" s="1"/>
  <c r="K174" i="71" s="1"/>
  <c r="G173" i="71"/>
  <c r="I172" i="71"/>
  <c r="K172" i="71" s="1"/>
  <c r="G172" i="71"/>
  <c r="G171" i="71"/>
  <c r="I171" i="71" s="1"/>
  <c r="K171" i="71" s="1"/>
  <c r="G170" i="71"/>
  <c r="I170" i="71" s="1"/>
  <c r="K170" i="71" s="1"/>
  <c r="I169" i="71"/>
  <c r="K169" i="71" s="1"/>
  <c r="G169" i="71"/>
  <c r="G168" i="71"/>
  <c r="G167" i="71"/>
  <c r="I167" i="71" s="1"/>
  <c r="K167" i="71" s="1"/>
  <c r="G166" i="71"/>
  <c r="I165" i="71"/>
  <c r="K165" i="71" s="1"/>
  <c r="G165" i="71"/>
  <c r="G164" i="71"/>
  <c r="G163" i="71"/>
  <c r="I163" i="71" s="1"/>
  <c r="K163" i="71" s="1"/>
  <c r="G162" i="71"/>
  <c r="G161" i="71"/>
  <c r="I161" i="71" s="1"/>
  <c r="K161" i="71" s="1"/>
  <c r="G160" i="71"/>
  <c r="I159" i="71"/>
  <c r="K159" i="71" s="1"/>
  <c r="G159" i="71"/>
  <c r="G158" i="71"/>
  <c r="G157" i="71"/>
  <c r="I157" i="71" s="1"/>
  <c r="K157" i="71" s="1"/>
  <c r="G156" i="71"/>
  <c r="G155" i="71"/>
  <c r="I155" i="71" s="1"/>
  <c r="K155" i="71" s="1"/>
  <c r="G154" i="71"/>
  <c r="I153" i="71"/>
  <c r="K153" i="71" s="1"/>
  <c r="G153" i="71"/>
  <c r="G152" i="71"/>
  <c r="G151" i="71"/>
  <c r="I151" i="71" s="1"/>
  <c r="K151" i="71" s="1"/>
  <c r="G150" i="71"/>
  <c r="I149" i="71"/>
  <c r="K149" i="71" s="1"/>
  <c r="G149" i="71"/>
  <c r="G148" i="71"/>
  <c r="G147" i="71"/>
  <c r="I147" i="71" s="1"/>
  <c r="K147" i="71" s="1"/>
  <c r="G146" i="71"/>
  <c r="G145" i="71"/>
  <c r="I145" i="71" s="1"/>
  <c r="K145" i="71" s="1"/>
  <c r="G144" i="71"/>
  <c r="I143" i="71"/>
  <c r="K143" i="71" s="1"/>
  <c r="G143" i="71"/>
  <c r="G142" i="71"/>
  <c r="G141" i="71"/>
  <c r="I141" i="71" s="1"/>
  <c r="K141" i="71" s="1"/>
  <c r="G140" i="71"/>
  <c r="G139" i="71"/>
  <c r="I139" i="71" s="1"/>
  <c r="K139" i="71" s="1"/>
  <c r="G138" i="71"/>
  <c r="I137" i="71"/>
  <c r="K137" i="71" s="1"/>
  <c r="G137" i="71"/>
  <c r="G136" i="71"/>
  <c r="G135" i="71"/>
  <c r="I135" i="71" s="1"/>
  <c r="K135" i="71" s="1"/>
  <c r="G134" i="71"/>
  <c r="I133" i="71"/>
  <c r="K133" i="71" s="1"/>
  <c r="G133" i="71"/>
  <c r="G132" i="71"/>
  <c r="G131" i="71"/>
  <c r="I131" i="71" s="1"/>
  <c r="K131" i="71" s="1"/>
  <c r="G130" i="71"/>
  <c r="G129" i="71"/>
  <c r="I129" i="71" s="1"/>
  <c r="K129" i="71" s="1"/>
  <c r="G128" i="71"/>
  <c r="I127" i="71"/>
  <c r="K127" i="71" s="1"/>
  <c r="L127" i="71" s="1"/>
  <c r="G127" i="71"/>
  <c r="G126" i="71"/>
  <c r="I126" i="71" s="1"/>
  <c r="K126" i="71" s="1"/>
  <c r="G125" i="71"/>
  <c r="I125" i="71" s="1"/>
  <c r="K125" i="71" s="1"/>
  <c r="G124" i="71"/>
  <c r="G123" i="71"/>
  <c r="I123" i="71" s="1"/>
  <c r="K123" i="71" s="1"/>
  <c r="L123" i="71" s="1"/>
  <c r="G122" i="71"/>
  <c r="I122" i="71" s="1"/>
  <c r="K122" i="71" s="1"/>
  <c r="G121" i="71"/>
  <c r="I121" i="71" s="1"/>
  <c r="K121" i="71" s="1"/>
  <c r="G120" i="71"/>
  <c r="G119" i="71"/>
  <c r="I119" i="71" s="1"/>
  <c r="K119" i="71" s="1"/>
  <c r="L119" i="71" s="1"/>
  <c r="G118" i="71"/>
  <c r="I118" i="71" s="1"/>
  <c r="K118" i="71" s="1"/>
  <c r="G117" i="71"/>
  <c r="G116" i="71"/>
  <c r="G115" i="71"/>
  <c r="I115" i="71" s="1"/>
  <c r="K115" i="71" s="1"/>
  <c r="L115" i="71" s="1"/>
  <c r="G114" i="71"/>
  <c r="I114" i="71" s="1"/>
  <c r="K114" i="71" s="1"/>
  <c r="G113" i="71"/>
  <c r="I113" i="71" s="1"/>
  <c r="K113" i="71" s="1"/>
  <c r="G112" i="71"/>
  <c r="G111" i="71"/>
  <c r="I111" i="71" s="1"/>
  <c r="K111" i="71" s="1"/>
  <c r="L111" i="71" s="1"/>
  <c r="L110" i="71"/>
  <c r="G110" i="71"/>
  <c r="I110" i="71" s="1"/>
  <c r="K110" i="71" s="1"/>
  <c r="G109" i="71"/>
  <c r="I109" i="71" s="1"/>
  <c r="K109" i="71" s="1"/>
  <c r="G108" i="71"/>
  <c r="G107" i="71"/>
  <c r="I107" i="71" s="1"/>
  <c r="K107" i="71" s="1"/>
  <c r="L107" i="71" s="1"/>
  <c r="G106" i="71"/>
  <c r="I106" i="71" s="1"/>
  <c r="K106" i="71" s="1"/>
  <c r="G105" i="71"/>
  <c r="I105" i="71" s="1"/>
  <c r="K105" i="71" s="1"/>
  <c r="G104" i="71"/>
  <c r="I103" i="71"/>
  <c r="K103" i="71" s="1"/>
  <c r="L103" i="71" s="1"/>
  <c r="G103" i="71"/>
  <c r="G102" i="71"/>
  <c r="G101" i="71"/>
  <c r="I101" i="71" s="1"/>
  <c r="K101" i="71" s="1"/>
  <c r="G100" i="71"/>
  <c r="G99" i="71"/>
  <c r="I99" i="71" s="1"/>
  <c r="K99" i="71" s="1"/>
  <c r="L99" i="71" s="1"/>
  <c r="G98" i="71"/>
  <c r="I98" i="71" s="1"/>
  <c r="K98" i="71" s="1"/>
  <c r="G97" i="71"/>
  <c r="I97" i="71" s="1"/>
  <c r="K97" i="71" s="1"/>
  <c r="G96" i="71"/>
  <c r="I95" i="71"/>
  <c r="K95" i="71" s="1"/>
  <c r="L95" i="71" s="1"/>
  <c r="G95" i="71"/>
  <c r="G94" i="71"/>
  <c r="I94" i="71" s="1"/>
  <c r="K94" i="71" s="1"/>
  <c r="G93" i="71"/>
  <c r="I93" i="71" s="1"/>
  <c r="K93" i="71" s="1"/>
  <c r="G92" i="71"/>
  <c r="G91" i="71"/>
  <c r="I91" i="71" s="1"/>
  <c r="K91" i="71" s="1"/>
  <c r="L91" i="71" s="1"/>
  <c r="G90" i="71"/>
  <c r="I90" i="71" s="1"/>
  <c r="K90" i="71" s="1"/>
  <c r="G89" i="71"/>
  <c r="I89" i="71" s="1"/>
  <c r="K89" i="71" s="1"/>
  <c r="G88" i="71"/>
  <c r="G87" i="71"/>
  <c r="I87" i="71" s="1"/>
  <c r="K87" i="71" s="1"/>
  <c r="L87" i="71" s="1"/>
  <c r="G86" i="71"/>
  <c r="I86" i="71" s="1"/>
  <c r="K86" i="71" s="1"/>
  <c r="G85" i="71"/>
  <c r="G84" i="71"/>
  <c r="G83" i="71"/>
  <c r="I83" i="71" s="1"/>
  <c r="K83" i="71" s="1"/>
  <c r="L83" i="71" s="1"/>
  <c r="G82" i="71"/>
  <c r="I82" i="71" s="1"/>
  <c r="K82" i="71" s="1"/>
  <c r="G81" i="71"/>
  <c r="I81" i="71" s="1"/>
  <c r="K81" i="71" s="1"/>
  <c r="G80" i="71"/>
  <c r="G79" i="71"/>
  <c r="I79" i="71" s="1"/>
  <c r="K79" i="71" s="1"/>
  <c r="L79" i="71" s="1"/>
  <c r="G78" i="71"/>
  <c r="I78" i="71" s="1"/>
  <c r="K78" i="71" s="1"/>
  <c r="G77" i="71"/>
  <c r="I77" i="71" s="1"/>
  <c r="K77" i="71" s="1"/>
  <c r="G76" i="71"/>
  <c r="G75" i="71"/>
  <c r="I75" i="71" s="1"/>
  <c r="K75" i="71" s="1"/>
  <c r="L75" i="71" s="1"/>
  <c r="G74" i="71"/>
  <c r="I74" i="71" s="1"/>
  <c r="K74" i="71" s="1"/>
  <c r="G73" i="71"/>
  <c r="I73" i="71" s="1"/>
  <c r="K73" i="71" s="1"/>
  <c r="G72" i="71"/>
  <c r="G71" i="71"/>
  <c r="I71" i="71" s="1"/>
  <c r="K71" i="71" s="1"/>
  <c r="L71" i="71" s="1"/>
  <c r="G70" i="71"/>
  <c r="G69" i="71"/>
  <c r="I69" i="71" s="1"/>
  <c r="I68" i="71"/>
  <c r="K68" i="71" s="1"/>
  <c r="G68" i="71"/>
  <c r="G67" i="71"/>
  <c r="I67" i="71" s="1"/>
  <c r="G66" i="71"/>
  <c r="G65" i="71"/>
  <c r="I65" i="71" s="1"/>
  <c r="G64" i="71"/>
  <c r="I64" i="71" s="1"/>
  <c r="K64" i="71" s="1"/>
  <c r="G63" i="71"/>
  <c r="I63" i="71" s="1"/>
  <c r="G62" i="71"/>
  <c r="G61" i="71"/>
  <c r="I61" i="71" s="1"/>
  <c r="G60" i="71"/>
  <c r="I60" i="71" s="1"/>
  <c r="K60" i="71" s="1"/>
  <c r="I59" i="71"/>
  <c r="G59" i="71"/>
  <c r="G58" i="71"/>
  <c r="G57" i="71"/>
  <c r="I57" i="71" s="1"/>
  <c r="G56" i="71"/>
  <c r="I56" i="71" s="1"/>
  <c r="K56" i="71" s="1"/>
  <c r="G55" i="71"/>
  <c r="I55" i="71" s="1"/>
  <c r="G54" i="71"/>
  <c r="G53" i="71"/>
  <c r="I53" i="71" s="1"/>
  <c r="I52" i="71"/>
  <c r="K52" i="71" s="1"/>
  <c r="G52" i="71"/>
  <c r="G51" i="71"/>
  <c r="I51" i="71" s="1"/>
  <c r="G50" i="71"/>
  <c r="G49" i="71"/>
  <c r="I49" i="71" s="1"/>
  <c r="G48" i="71"/>
  <c r="I48" i="71" s="1"/>
  <c r="K48" i="71" s="1"/>
  <c r="G47" i="71"/>
  <c r="I47" i="71" s="1"/>
  <c r="G46" i="71"/>
  <c r="G45" i="71"/>
  <c r="I45" i="71" s="1"/>
  <c r="G44" i="71"/>
  <c r="I44" i="71" s="1"/>
  <c r="K44" i="71" s="1"/>
  <c r="G43" i="71"/>
  <c r="I43" i="71" s="1"/>
  <c r="G42" i="71"/>
  <c r="G41" i="71"/>
  <c r="G40" i="71"/>
  <c r="I40" i="71" s="1"/>
  <c r="K40" i="71" s="1"/>
  <c r="G39" i="71"/>
  <c r="I39" i="71" s="1"/>
  <c r="G38" i="71"/>
  <c r="I38" i="71" s="1"/>
  <c r="K38" i="71" s="1"/>
  <c r="G37" i="71"/>
  <c r="I37" i="71" s="1"/>
  <c r="G36" i="71"/>
  <c r="I35" i="71"/>
  <c r="K35" i="71" s="1"/>
  <c r="G35" i="71"/>
  <c r="G34" i="71"/>
  <c r="I34" i="71" s="1"/>
  <c r="K34" i="71" s="1"/>
  <c r="L34" i="71" s="1"/>
  <c r="G33" i="71"/>
  <c r="I33" i="71" s="1"/>
  <c r="G32" i="71"/>
  <c r="G31" i="71"/>
  <c r="I31" i="71" s="1"/>
  <c r="G30" i="71"/>
  <c r="I30" i="71" s="1"/>
  <c r="K30" i="71" s="1"/>
  <c r="L30" i="71" s="1"/>
  <c r="G29" i="71"/>
  <c r="I29" i="71" s="1"/>
  <c r="G28" i="71"/>
  <c r="G27" i="71"/>
  <c r="I27" i="71" s="1"/>
  <c r="K27" i="71" s="1"/>
  <c r="G26" i="71"/>
  <c r="I26" i="71" s="1"/>
  <c r="K26" i="71" s="1"/>
  <c r="L26" i="71" s="1"/>
  <c r="G25" i="71"/>
  <c r="I25" i="71" s="1"/>
  <c r="K25" i="71" s="1"/>
  <c r="L25" i="71" s="1"/>
  <c r="G24" i="71"/>
  <c r="G23" i="71"/>
  <c r="I23" i="71" s="1"/>
  <c r="G22" i="71"/>
  <c r="I22" i="71" s="1"/>
  <c r="K22" i="71" s="1"/>
  <c r="G21" i="71"/>
  <c r="I21" i="71" s="1"/>
  <c r="K21" i="71" s="1"/>
  <c r="L21" i="71" s="1"/>
  <c r="G20" i="71"/>
  <c r="G19" i="71"/>
  <c r="I19" i="71" s="1"/>
  <c r="G18" i="71"/>
  <c r="I18" i="71" s="1"/>
  <c r="K18" i="71" s="1"/>
  <c r="I17" i="71"/>
  <c r="K17" i="71" s="1"/>
  <c r="L17" i="71" s="1"/>
  <c r="G17" i="71"/>
  <c r="G16" i="71"/>
  <c r="G15" i="71"/>
  <c r="I15" i="71" s="1"/>
  <c r="G14" i="71"/>
  <c r="I14" i="71" s="1"/>
  <c r="K14" i="71" s="1"/>
  <c r="G13" i="71"/>
  <c r="I13" i="71" s="1"/>
  <c r="K13" i="71" s="1"/>
  <c r="L13" i="71" s="1"/>
  <c r="G12" i="71"/>
  <c r="G11" i="71"/>
  <c r="I11" i="71" s="1"/>
  <c r="G10" i="71"/>
  <c r="I10" i="71" s="1"/>
  <c r="K10" i="71" s="1"/>
  <c r="G9" i="71"/>
  <c r="I9" i="71" s="1"/>
  <c r="K9" i="71" s="1"/>
  <c r="L9" i="71" s="1"/>
  <c r="G8" i="71"/>
  <c r="G7" i="71"/>
  <c r="I7" i="71" s="1"/>
  <c r="G6" i="71"/>
  <c r="I6" i="71" s="1"/>
  <c r="K6" i="71" s="1"/>
  <c r="G5" i="71"/>
  <c r="I5" i="71" s="1"/>
  <c r="M304" i="61"/>
  <c r="M301" i="61"/>
  <c r="H27" i="10" s="1"/>
  <c r="E301" i="61"/>
  <c r="G300" i="61"/>
  <c r="G299" i="61"/>
  <c r="G298" i="61"/>
  <c r="I298" i="61" s="1"/>
  <c r="G297" i="61"/>
  <c r="I297" i="61" s="1"/>
  <c r="K297" i="61" s="1"/>
  <c r="I296" i="61"/>
  <c r="K296" i="61" s="1"/>
  <c r="L296" i="61" s="1"/>
  <c r="G296" i="61"/>
  <c r="G295" i="61"/>
  <c r="G294" i="61"/>
  <c r="I294" i="61" s="1"/>
  <c r="G293" i="61"/>
  <c r="I293" i="61" s="1"/>
  <c r="K293" i="61" s="1"/>
  <c r="G292" i="61"/>
  <c r="I292" i="61" s="1"/>
  <c r="K292" i="61" s="1"/>
  <c r="L292" i="61" s="1"/>
  <c r="G291" i="61"/>
  <c r="G290" i="61"/>
  <c r="I290" i="61" s="1"/>
  <c r="G289" i="61"/>
  <c r="I289" i="61" s="1"/>
  <c r="K289" i="61" s="1"/>
  <c r="G288" i="61"/>
  <c r="I288" i="61" s="1"/>
  <c r="K288" i="61" s="1"/>
  <c r="G287" i="61"/>
  <c r="G286" i="61"/>
  <c r="I286" i="61" s="1"/>
  <c r="G285" i="61"/>
  <c r="I285" i="61" s="1"/>
  <c r="K285" i="61" s="1"/>
  <c r="G284" i="61"/>
  <c r="G283" i="61"/>
  <c r="I282" i="61"/>
  <c r="G282" i="61"/>
  <c r="K281" i="61"/>
  <c r="G281" i="61"/>
  <c r="I281" i="61" s="1"/>
  <c r="I280" i="61"/>
  <c r="K280" i="61" s="1"/>
  <c r="L280" i="61" s="1"/>
  <c r="G280" i="61"/>
  <c r="G279" i="61"/>
  <c r="G278" i="61"/>
  <c r="I278" i="61" s="1"/>
  <c r="G277" i="61"/>
  <c r="I277" i="61" s="1"/>
  <c r="K277" i="61" s="1"/>
  <c r="G276" i="61"/>
  <c r="I276" i="61" s="1"/>
  <c r="K276" i="61" s="1"/>
  <c r="G275" i="61"/>
  <c r="G274" i="61"/>
  <c r="I274" i="61" s="1"/>
  <c r="G273" i="61"/>
  <c r="I273" i="61" s="1"/>
  <c r="K273" i="61" s="1"/>
  <c r="G272" i="61"/>
  <c r="I272" i="61" s="1"/>
  <c r="K272" i="61" s="1"/>
  <c r="L272" i="61" s="1"/>
  <c r="G271" i="61"/>
  <c r="G270" i="61"/>
  <c r="I270" i="61" s="1"/>
  <c r="G269" i="61"/>
  <c r="I269" i="61" s="1"/>
  <c r="K269" i="61" s="1"/>
  <c r="I268" i="61"/>
  <c r="K268" i="61" s="1"/>
  <c r="G268" i="61"/>
  <c r="G267" i="61"/>
  <c r="G266" i="61"/>
  <c r="I266" i="61" s="1"/>
  <c r="G265" i="61"/>
  <c r="I265" i="61" s="1"/>
  <c r="K265" i="61" s="1"/>
  <c r="G264" i="61"/>
  <c r="I264" i="61" s="1"/>
  <c r="K264" i="61" s="1"/>
  <c r="L264" i="61" s="1"/>
  <c r="G263" i="61"/>
  <c r="G262" i="61"/>
  <c r="I262" i="61" s="1"/>
  <c r="G261" i="61"/>
  <c r="I261" i="61" s="1"/>
  <c r="K261" i="61" s="1"/>
  <c r="G260" i="61"/>
  <c r="I260" i="61" s="1"/>
  <c r="K260" i="61" s="1"/>
  <c r="L260" i="61" s="1"/>
  <c r="G259" i="61"/>
  <c r="G258" i="61"/>
  <c r="I258" i="61" s="1"/>
  <c r="G257" i="61"/>
  <c r="I257" i="61" s="1"/>
  <c r="K257" i="61" s="1"/>
  <c r="G256" i="61"/>
  <c r="G255" i="61"/>
  <c r="G254" i="61"/>
  <c r="I254" i="61" s="1"/>
  <c r="G253" i="61"/>
  <c r="I253" i="61" s="1"/>
  <c r="K253" i="61" s="1"/>
  <c r="G252" i="61"/>
  <c r="G251" i="61"/>
  <c r="G250" i="61"/>
  <c r="I250" i="61" s="1"/>
  <c r="G249" i="61"/>
  <c r="I249" i="61" s="1"/>
  <c r="K249" i="61" s="1"/>
  <c r="G248" i="61"/>
  <c r="I248" i="61" s="1"/>
  <c r="K248" i="61" s="1"/>
  <c r="L248" i="61" s="1"/>
  <c r="G247" i="61"/>
  <c r="G246" i="61"/>
  <c r="I246" i="61" s="1"/>
  <c r="G245" i="61"/>
  <c r="I245" i="61" s="1"/>
  <c r="K245" i="61" s="1"/>
  <c r="G244" i="61"/>
  <c r="I244" i="61" s="1"/>
  <c r="G243" i="61"/>
  <c r="G242" i="61"/>
  <c r="I242" i="61" s="1"/>
  <c r="G241" i="61"/>
  <c r="I241" i="61" s="1"/>
  <c r="K241" i="61" s="1"/>
  <c r="G240" i="61"/>
  <c r="I240" i="61" s="1"/>
  <c r="K240" i="61" s="1"/>
  <c r="L240" i="61" s="1"/>
  <c r="G239" i="61"/>
  <c r="G238" i="61"/>
  <c r="I238" i="61" s="1"/>
  <c r="G237" i="61"/>
  <c r="I237" i="61" s="1"/>
  <c r="K237" i="61" s="1"/>
  <c r="G236" i="61"/>
  <c r="I236" i="61" s="1"/>
  <c r="K236" i="61" s="1"/>
  <c r="G235" i="61"/>
  <c r="G234" i="61"/>
  <c r="I234" i="61" s="1"/>
  <c r="G233" i="61"/>
  <c r="I233" i="61" s="1"/>
  <c r="K233" i="61" s="1"/>
  <c r="I232" i="61"/>
  <c r="K232" i="61" s="1"/>
  <c r="L232" i="61" s="1"/>
  <c r="G232" i="61"/>
  <c r="G231" i="61"/>
  <c r="G230" i="61"/>
  <c r="I230" i="61" s="1"/>
  <c r="G229" i="61"/>
  <c r="I229" i="61" s="1"/>
  <c r="K229" i="61" s="1"/>
  <c r="G228" i="61"/>
  <c r="I228" i="61" s="1"/>
  <c r="K228" i="61" s="1"/>
  <c r="L228" i="61" s="1"/>
  <c r="G227" i="61"/>
  <c r="G226" i="61"/>
  <c r="I226" i="61" s="1"/>
  <c r="K226" i="61" s="1"/>
  <c r="G225" i="61"/>
  <c r="I224" i="61"/>
  <c r="K224" i="61" s="1"/>
  <c r="G224" i="61"/>
  <c r="G223" i="61"/>
  <c r="G222" i="61"/>
  <c r="I222" i="61" s="1"/>
  <c r="K222" i="61" s="1"/>
  <c r="G221" i="61"/>
  <c r="G220" i="61"/>
  <c r="I220" i="61" s="1"/>
  <c r="G219" i="61"/>
  <c r="G218" i="61"/>
  <c r="G217" i="61"/>
  <c r="G216" i="61"/>
  <c r="I216" i="61" s="1"/>
  <c r="K216" i="61" s="1"/>
  <c r="L216" i="61" s="1"/>
  <c r="G215" i="61"/>
  <c r="G214" i="61"/>
  <c r="I214" i="61" s="1"/>
  <c r="K214" i="61" s="1"/>
  <c r="G213" i="61"/>
  <c r="I212" i="61"/>
  <c r="K212" i="61" s="1"/>
  <c r="L212" i="61" s="1"/>
  <c r="G212" i="61"/>
  <c r="G211" i="61"/>
  <c r="I211" i="61" s="1"/>
  <c r="K211" i="61" s="1"/>
  <c r="G210" i="61"/>
  <c r="I210" i="61" s="1"/>
  <c r="K210" i="61" s="1"/>
  <c r="G209" i="61"/>
  <c r="G208" i="61"/>
  <c r="I208" i="61" s="1"/>
  <c r="K208" i="61" s="1"/>
  <c r="L208" i="61" s="1"/>
  <c r="L207" i="61"/>
  <c r="G207" i="61"/>
  <c r="I207" i="61" s="1"/>
  <c r="K207" i="61" s="1"/>
  <c r="G206" i="61"/>
  <c r="G205" i="61"/>
  <c r="G204" i="61"/>
  <c r="I204" i="61" s="1"/>
  <c r="K204" i="61" s="1"/>
  <c r="L204" i="61" s="1"/>
  <c r="G203" i="61"/>
  <c r="I203" i="61" s="1"/>
  <c r="K203" i="61" s="1"/>
  <c r="L202" i="61"/>
  <c r="G202" i="61"/>
  <c r="I202" i="61" s="1"/>
  <c r="K202" i="61" s="1"/>
  <c r="G201" i="61"/>
  <c r="G200" i="61"/>
  <c r="I200" i="61" s="1"/>
  <c r="K200" i="61" s="1"/>
  <c r="L200" i="61" s="1"/>
  <c r="G199" i="61"/>
  <c r="G198" i="61"/>
  <c r="G197" i="61"/>
  <c r="G196" i="61"/>
  <c r="I196" i="61" s="1"/>
  <c r="K196" i="61" s="1"/>
  <c r="L196" i="61" s="1"/>
  <c r="G195" i="61"/>
  <c r="G194" i="61"/>
  <c r="I194" i="61" s="1"/>
  <c r="K194" i="61" s="1"/>
  <c r="G193" i="61"/>
  <c r="G192" i="61"/>
  <c r="I192" i="61" s="1"/>
  <c r="K192" i="61" s="1"/>
  <c r="L192" i="61" s="1"/>
  <c r="G191" i="61"/>
  <c r="I191" i="61" s="1"/>
  <c r="K191" i="61" s="1"/>
  <c r="G190" i="61"/>
  <c r="G189" i="61"/>
  <c r="G188" i="61"/>
  <c r="I188" i="61" s="1"/>
  <c r="K188" i="61" s="1"/>
  <c r="L188" i="61" s="1"/>
  <c r="G187" i="61"/>
  <c r="I187" i="61" s="1"/>
  <c r="K187" i="61" s="1"/>
  <c r="G186" i="61"/>
  <c r="G185" i="61"/>
  <c r="G184" i="61"/>
  <c r="I184" i="61" s="1"/>
  <c r="K184" i="61" s="1"/>
  <c r="L184" i="61" s="1"/>
  <c r="G183" i="61"/>
  <c r="L182" i="61"/>
  <c r="G182" i="61"/>
  <c r="I182" i="61" s="1"/>
  <c r="K182" i="61" s="1"/>
  <c r="G181" i="61"/>
  <c r="G180" i="61"/>
  <c r="I180" i="61" s="1"/>
  <c r="K180" i="61" s="1"/>
  <c r="L180" i="61" s="1"/>
  <c r="G179" i="61"/>
  <c r="I179" i="61" s="1"/>
  <c r="K179" i="61" s="1"/>
  <c r="G178" i="61"/>
  <c r="I178" i="61" s="1"/>
  <c r="K178" i="61" s="1"/>
  <c r="G177" i="61"/>
  <c r="G176" i="61"/>
  <c r="I176" i="61" s="1"/>
  <c r="K176" i="61" s="1"/>
  <c r="L176" i="61" s="1"/>
  <c r="G175" i="61"/>
  <c r="I175" i="61" s="1"/>
  <c r="K175" i="61" s="1"/>
  <c r="G174" i="61"/>
  <c r="G173" i="61"/>
  <c r="I172" i="61"/>
  <c r="K172" i="61" s="1"/>
  <c r="L172" i="61" s="1"/>
  <c r="G172" i="61"/>
  <c r="G171" i="61"/>
  <c r="I171" i="61" s="1"/>
  <c r="K171" i="61" s="1"/>
  <c r="G170" i="61"/>
  <c r="I170" i="61" s="1"/>
  <c r="K170" i="61" s="1"/>
  <c r="G169" i="61"/>
  <c r="G168" i="61"/>
  <c r="I168" i="61" s="1"/>
  <c r="K168" i="61" s="1"/>
  <c r="L168" i="61" s="1"/>
  <c r="G167" i="61"/>
  <c r="G166" i="61"/>
  <c r="I166" i="61" s="1"/>
  <c r="K166" i="61" s="1"/>
  <c r="G165" i="61"/>
  <c r="G164" i="61"/>
  <c r="I164" i="61" s="1"/>
  <c r="K164" i="61" s="1"/>
  <c r="L164" i="61" s="1"/>
  <c r="G163" i="61"/>
  <c r="I163" i="61" s="1"/>
  <c r="K163" i="61" s="1"/>
  <c r="G162" i="61"/>
  <c r="I162" i="61" s="1"/>
  <c r="K162" i="61" s="1"/>
  <c r="G161" i="61"/>
  <c r="G160" i="61"/>
  <c r="I160" i="61" s="1"/>
  <c r="K160" i="61" s="1"/>
  <c r="L160" i="61" s="1"/>
  <c r="G159" i="61"/>
  <c r="I159" i="61" s="1"/>
  <c r="K159" i="61" s="1"/>
  <c r="G158" i="61"/>
  <c r="G157" i="61"/>
  <c r="G156" i="61"/>
  <c r="I156" i="61" s="1"/>
  <c r="K156" i="61" s="1"/>
  <c r="L155" i="61"/>
  <c r="G155" i="61"/>
  <c r="I155" i="61" s="1"/>
  <c r="K155" i="61" s="1"/>
  <c r="G154" i="61"/>
  <c r="G153" i="61"/>
  <c r="I153" i="61" s="1"/>
  <c r="K153" i="61" s="1"/>
  <c r="I152" i="61"/>
  <c r="K152" i="61" s="1"/>
  <c r="G152" i="61"/>
  <c r="G151" i="61"/>
  <c r="I151" i="61" s="1"/>
  <c r="G150" i="61"/>
  <c r="G149" i="61"/>
  <c r="G148" i="61"/>
  <c r="I148" i="61" s="1"/>
  <c r="K148" i="61" s="1"/>
  <c r="I147" i="61"/>
  <c r="G147" i="61"/>
  <c r="G146" i="61"/>
  <c r="G145" i="61"/>
  <c r="I144" i="61"/>
  <c r="K144" i="61" s="1"/>
  <c r="G144" i="61"/>
  <c r="G143" i="61"/>
  <c r="I143" i="61" s="1"/>
  <c r="G142" i="61"/>
  <c r="G141" i="61"/>
  <c r="I141" i="61" s="1"/>
  <c r="K141" i="61" s="1"/>
  <c r="G140" i="61"/>
  <c r="I140" i="61" s="1"/>
  <c r="K140" i="61" s="1"/>
  <c r="I139" i="61"/>
  <c r="G139" i="61"/>
  <c r="G138" i="61"/>
  <c r="G137" i="61"/>
  <c r="I136" i="61"/>
  <c r="K136" i="61" s="1"/>
  <c r="G136" i="61"/>
  <c r="G135" i="61"/>
  <c r="I135" i="61" s="1"/>
  <c r="G134" i="61"/>
  <c r="G133" i="61"/>
  <c r="I133" i="61" s="1"/>
  <c r="K133" i="61" s="1"/>
  <c r="G132" i="61"/>
  <c r="I132" i="61" s="1"/>
  <c r="K132" i="61" s="1"/>
  <c r="I131" i="61"/>
  <c r="G131" i="61"/>
  <c r="G130" i="61"/>
  <c r="G129" i="61"/>
  <c r="I128" i="61"/>
  <c r="K128" i="61" s="1"/>
  <c r="G128" i="61"/>
  <c r="G127" i="61"/>
  <c r="I127" i="61" s="1"/>
  <c r="G126" i="61"/>
  <c r="G125" i="61"/>
  <c r="I125" i="61" s="1"/>
  <c r="K125" i="61" s="1"/>
  <c r="G124" i="61"/>
  <c r="I124" i="61" s="1"/>
  <c r="K124" i="61" s="1"/>
  <c r="G123" i="61"/>
  <c r="I123" i="61" s="1"/>
  <c r="K123" i="61" s="1"/>
  <c r="G122" i="61"/>
  <c r="I122" i="61" s="1"/>
  <c r="K122" i="61" s="1"/>
  <c r="G121" i="61"/>
  <c r="G120" i="61"/>
  <c r="I120" i="61" s="1"/>
  <c r="K120" i="61" s="1"/>
  <c r="G119" i="61"/>
  <c r="I119" i="61" s="1"/>
  <c r="K119" i="61" s="1"/>
  <c r="G118" i="61"/>
  <c r="I118" i="61" s="1"/>
  <c r="K118" i="61" s="1"/>
  <c r="G117" i="61"/>
  <c r="G116" i="61"/>
  <c r="I116" i="61" s="1"/>
  <c r="K116" i="61" s="1"/>
  <c r="G115" i="61"/>
  <c r="I115" i="61" s="1"/>
  <c r="K115" i="61" s="1"/>
  <c r="G114" i="61"/>
  <c r="I114" i="61" s="1"/>
  <c r="K114" i="61" s="1"/>
  <c r="G113" i="61"/>
  <c r="G112" i="61"/>
  <c r="I112" i="61" s="1"/>
  <c r="K112" i="61" s="1"/>
  <c r="G111" i="61"/>
  <c r="I111" i="61" s="1"/>
  <c r="K111" i="61" s="1"/>
  <c r="G110" i="61"/>
  <c r="I110" i="61" s="1"/>
  <c r="K110" i="61" s="1"/>
  <c r="G109" i="61"/>
  <c r="I108" i="61"/>
  <c r="K108" i="61" s="1"/>
  <c r="G108" i="61"/>
  <c r="G107" i="61"/>
  <c r="I107" i="61" s="1"/>
  <c r="K107" i="61" s="1"/>
  <c r="G106" i="61"/>
  <c r="I106" i="61" s="1"/>
  <c r="K106" i="61" s="1"/>
  <c r="G105" i="61"/>
  <c r="G104" i="61"/>
  <c r="I104" i="61" s="1"/>
  <c r="K104" i="61" s="1"/>
  <c r="I103" i="61"/>
  <c r="K103" i="61" s="1"/>
  <c r="G103" i="61"/>
  <c r="G102" i="61"/>
  <c r="I102" i="61" s="1"/>
  <c r="K102" i="61" s="1"/>
  <c r="G101" i="61"/>
  <c r="G100" i="61"/>
  <c r="I100" i="61" s="1"/>
  <c r="K100" i="61" s="1"/>
  <c r="G99" i="61"/>
  <c r="I99" i="61" s="1"/>
  <c r="K99" i="61" s="1"/>
  <c r="G98" i="61"/>
  <c r="I98" i="61" s="1"/>
  <c r="K98" i="61" s="1"/>
  <c r="G97" i="61"/>
  <c r="G96" i="61"/>
  <c r="I96" i="61" s="1"/>
  <c r="K96" i="61" s="1"/>
  <c r="G95" i="61"/>
  <c r="I95" i="61" s="1"/>
  <c r="K95" i="61" s="1"/>
  <c r="K94" i="61"/>
  <c r="G94" i="61"/>
  <c r="I94" i="61" s="1"/>
  <c r="G93" i="61"/>
  <c r="G92" i="61"/>
  <c r="I92" i="61" s="1"/>
  <c r="K92" i="61" s="1"/>
  <c r="G91" i="61"/>
  <c r="I91" i="61" s="1"/>
  <c r="K91" i="61" s="1"/>
  <c r="G90" i="61"/>
  <c r="I90" i="61" s="1"/>
  <c r="K90" i="61" s="1"/>
  <c r="G89" i="61"/>
  <c r="G88" i="61"/>
  <c r="I88" i="61" s="1"/>
  <c r="K88" i="61" s="1"/>
  <c r="G87" i="61"/>
  <c r="I87" i="61" s="1"/>
  <c r="K87" i="61" s="1"/>
  <c r="G86" i="61"/>
  <c r="I86" i="61" s="1"/>
  <c r="K86" i="61" s="1"/>
  <c r="G85" i="61"/>
  <c r="G84" i="61"/>
  <c r="G83" i="61"/>
  <c r="I83" i="61" s="1"/>
  <c r="K83" i="61" s="1"/>
  <c r="G82" i="61"/>
  <c r="I82" i="61" s="1"/>
  <c r="K82" i="61" s="1"/>
  <c r="G81" i="61"/>
  <c r="G80" i="61"/>
  <c r="G79" i="61"/>
  <c r="I79" i="61" s="1"/>
  <c r="K79" i="61" s="1"/>
  <c r="G78" i="61"/>
  <c r="I78" i="61" s="1"/>
  <c r="K78" i="61" s="1"/>
  <c r="G77" i="61"/>
  <c r="G76" i="61"/>
  <c r="I76" i="61" s="1"/>
  <c r="K76" i="61" s="1"/>
  <c r="G75" i="61"/>
  <c r="I75" i="61" s="1"/>
  <c r="K75" i="61" s="1"/>
  <c r="G74" i="61"/>
  <c r="I74" i="61" s="1"/>
  <c r="K74" i="61" s="1"/>
  <c r="G73" i="61"/>
  <c r="G72" i="61"/>
  <c r="I72" i="61" s="1"/>
  <c r="K72" i="61" s="1"/>
  <c r="K71" i="61"/>
  <c r="L71" i="61" s="1"/>
  <c r="G71" i="61"/>
  <c r="I71" i="61" s="1"/>
  <c r="G70" i="61"/>
  <c r="I70" i="61" s="1"/>
  <c r="K70" i="61" s="1"/>
  <c r="G69" i="61"/>
  <c r="G68" i="61"/>
  <c r="I68" i="61" s="1"/>
  <c r="K68" i="61" s="1"/>
  <c r="G67" i="61"/>
  <c r="I67" i="61" s="1"/>
  <c r="K67" i="61" s="1"/>
  <c r="G66" i="61"/>
  <c r="I66" i="61" s="1"/>
  <c r="K66" i="61" s="1"/>
  <c r="G65" i="61"/>
  <c r="G64" i="61"/>
  <c r="G63" i="61"/>
  <c r="I63" i="61" s="1"/>
  <c r="K63" i="61" s="1"/>
  <c r="G62" i="61"/>
  <c r="I62" i="61" s="1"/>
  <c r="K62" i="61" s="1"/>
  <c r="G61" i="61"/>
  <c r="G60" i="61"/>
  <c r="I60" i="61" s="1"/>
  <c r="K60" i="61" s="1"/>
  <c r="G59" i="61"/>
  <c r="G58" i="61"/>
  <c r="I58" i="61" s="1"/>
  <c r="K58" i="61" s="1"/>
  <c r="G57" i="61"/>
  <c r="G56" i="61"/>
  <c r="I56" i="61" s="1"/>
  <c r="K56" i="61" s="1"/>
  <c r="G55" i="61"/>
  <c r="I55" i="61" s="1"/>
  <c r="G54" i="61"/>
  <c r="I54" i="61" s="1"/>
  <c r="K54" i="61" s="1"/>
  <c r="G53" i="61"/>
  <c r="G52" i="61"/>
  <c r="I52" i="61" s="1"/>
  <c r="K52" i="61" s="1"/>
  <c r="G51" i="61"/>
  <c r="I51" i="61" s="1"/>
  <c r="K51" i="61" s="1"/>
  <c r="G50" i="61"/>
  <c r="I50" i="61" s="1"/>
  <c r="K50" i="61" s="1"/>
  <c r="G49" i="61"/>
  <c r="G48" i="61"/>
  <c r="I47" i="61"/>
  <c r="K47" i="61" s="1"/>
  <c r="G47" i="61"/>
  <c r="G46" i="61"/>
  <c r="I46" i="61" s="1"/>
  <c r="K46" i="61" s="1"/>
  <c r="G45" i="61"/>
  <c r="I44" i="61"/>
  <c r="K44" i="61" s="1"/>
  <c r="G44" i="61"/>
  <c r="G43" i="61"/>
  <c r="G42" i="61"/>
  <c r="I42" i="61" s="1"/>
  <c r="K42" i="61" s="1"/>
  <c r="G41" i="61"/>
  <c r="G40" i="61"/>
  <c r="I39" i="61"/>
  <c r="K39" i="61" s="1"/>
  <c r="G39" i="61"/>
  <c r="G38" i="61"/>
  <c r="I38" i="61" s="1"/>
  <c r="G37" i="61"/>
  <c r="G36" i="61"/>
  <c r="I36" i="61" s="1"/>
  <c r="K36" i="61" s="1"/>
  <c r="G35" i="61"/>
  <c r="G34" i="61"/>
  <c r="I34" i="61" s="1"/>
  <c r="K34" i="61" s="1"/>
  <c r="G33" i="61"/>
  <c r="G32" i="61"/>
  <c r="G31" i="61"/>
  <c r="I31" i="61" s="1"/>
  <c r="K31" i="61" s="1"/>
  <c r="G30" i="61"/>
  <c r="I30" i="61" s="1"/>
  <c r="K30" i="61" s="1"/>
  <c r="G29" i="61"/>
  <c r="I28" i="61"/>
  <c r="K28" i="61" s="1"/>
  <c r="G28" i="61"/>
  <c r="G27" i="61"/>
  <c r="G26" i="61"/>
  <c r="I26" i="61" s="1"/>
  <c r="K26" i="61" s="1"/>
  <c r="G25" i="61"/>
  <c r="G24" i="61"/>
  <c r="I23" i="61"/>
  <c r="K23" i="61" s="1"/>
  <c r="G23" i="61"/>
  <c r="G22" i="61"/>
  <c r="I22" i="61" s="1"/>
  <c r="K22" i="61" s="1"/>
  <c r="G21" i="61"/>
  <c r="G20" i="61"/>
  <c r="I20" i="61" s="1"/>
  <c r="K20" i="61" s="1"/>
  <c r="G19" i="61"/>
  <c r="G18" i="61"/>
  <c r="I18" i="61" s="1"/>
  <c r="K18" i="61" s="1"/>
  <c r="G17" i="61"/>
  <c r="G16" i="61"/>
  <c r="G15" i="61"/>
  <c r="I15" i="61" s="1"/>
  <c r="K15" i="61" s="1"/>
  <c r="G14" i="61"/>
  <c r="I14" i="61" s="1"/>
  <c r="K14" i="61" s="1"/>
  <c r="G13" i="61"/>
  <c r="I12" i="61"/>
  <c r="K12" i="61" s="1"/>
  <c r="G12" i="61"/>
  <c r="G11" i="61"/>
  <c r="G10" i="61"/>
  <c r="I10" i="61" s="1"/>
  <c r="K10" i="61" s="1"/>
  <c r="G9" i="61"/>
  <c r="G8" i="61"/>
  <c r="I7" i="61"/>
  <c r="K7" i="61" s="1"/>
  <c r="G7" i="61"/>
  <c r="G6" i="61"/>
  <c r="I6" i="61" s="1"/>
  <c r="K6" i="61" s="1"/>
  <c r="G5" i="61"/>
  <c r="M304" i="40"/>
  <c r="M301" i="40"/>
  <c r="H64" i="10" s="1"/>
  <c r="E301" i="40"/>
  <c r="G300" i="40"/>
  <c r="G299" i="40"/>
  <c r="G298" i="40"/>
  <c r="I298" i="40" s="1"/>
  <c r="K298" i="40" s="1"/>
  <c r="L297" i="40"/>
  <c r="G297" i="40"/>
  <c r="I297" i="40" s="1"/>
  <c r="K297" i="40" s="1"/>
  <c r="G296" i="40"/>
  <c r="G295" i="40"/>
  <c r="G294" i="40"/>
  <c r="I294" i="40" s="1"/>
  <c r="K294" i="40" s="1"/>
  <c r="G293" i="40"/>
  <c r="I293" i="40" s="1"/>
  <c r="K293" i="40" s="1"/>
  <c r="G292" i="40"/>
  <c r="I292" i="40" s="1"/>
  <c r="K292" i="40" s="1"/>
  <c r="G291" i="40"/>
  <c r="G290" i="40"/>
  <c r="I290" i="40" s="1"/>
  <c r="K290" i="40" s="1"/>
  <c r="G289" i="40"/>
  <c r="I289" i="40" s="1"/>
  <c r="K289" i="40" s="1"/>
  <c r="G288" i="40"/>
  <c r="I288" i="40" s="1"/>
  <c r="K288" i="40" s="1"/>
  <c r="G287" i="40"/>
  <c r="G286" i="40"/>
  <c r="I286" i="40" s="1"/>
  <c r="K286" i="40" s="1"/>
  <c r="G285" i="40"/>
  <c r="I285" i="40" s="1"/>
  <c r="G284" i="40"/>
  <c r="I284" i="40" s="1"/>
  <c r="K284" i="40" s="1"/>
  <c r="G283" i="40"/>
  <c r="G282" i="40"/>
  <c r="I282" i="40" s="1"/>
  <c r="K282" i="40" s="1"/>
  <c r="G281" i="40"/>
  <c r="G280" i="40"/>
  <c r="I280" i="40" s="1"/>
  <c r="K280" i="40" s="1"/>
  <c r="L280" i="40" s="1"/>
  <c r="G279" i="40"/>
  <c r="G278" i="40"/>
  <c r="I278" i="40" s="1"/>
  <c r="K278" i="40" s="1"/>
  <c r="G277" i="40"/>
  <c r="I277" i="40" s="1"/>
  <c r="K277" i="40" s="1"/>
  <c r="G276" i="40"/>
  <c r="I276" i="40" s="1"/>
  <c r="K276" i="40" s="1"/>
  <c r="G275" i="40"/>
  <c r="G274" i="40"/>
  <c r="I274" i="40" s="1"/>
  <c r="K274" i="40" s="1"/>
  <c r="K273" i="40"/>
  <c r="L273" i="40" s="1"/>
  <c r="G273" i="40"/>
  <c r="I273" i="40" s="1"/>
  <c r="G272" i="40"/>
  <c r="I272" i="40" s="1"/>
  <c r="K272" i="40" s="1"/>
  <c r="G271" i="40"/>
  <c r="G270" i="40"/>
  <c r="I270" i="40" s="1"/>
  <c r="K270" i="40" s="1"/>
  <c r="G269" i="40"/>
  <c r="I269" i="40" s="1"/>
  <c r="K269" i="40" s="1"/>
  <c r="G268" i="40"/>
  <c r="I268" i="40" s="1"/>
  <c r="K268" i="40" s="1"/>
  <c r="G267" i="40"/>
  <c r="G266" i="40"/>
  <c r="I266" i="40" s="1"/>
  <c r="K266" i="40" s="1"/>
  <c r="G265" i="40"/>
  <c r="I265" i="40" s="1"/>
  <c r="K265" i="40" s="1"/>
  <c r="L265" i="40" s="1"/>
  <c r="G264" i="40"/>
  <c r="I264" i="40" s="1"/>
  <c r="K264" i="40" s="1"/>
  <c r="G263" i="40"/>
  <c r="I263" i="40" s="1"/>
  <c r="K263" i="40" s="1"/>
  <c r="G262" i="40"/>
  <c r="I262" i="40" s="1"/>
  <c r="K262" i="40" s="1"/>
  <c r="G261" i="40"/>
  <c r="I261" i="40" s="1"/>
  <c r="K261" i="40" s="1"/>
  <c r="L261" i="40" s="1"/>
  <c r="G260" i="40"/>
  <c r="G259" i="40"/>
  <c r="I259" i="40" s="1"/>
  <c r="K259" i="40" s="1"/>
  <c r="I258" i="40"/>
  <c r="K258" i="40" s="1"/>
  <c r="G258" i="40"/>
  <c r="G257" i="40"/>
  <c r="I257" i="40" s="1"/>
  <c r="K257" i="40" s="1"/>
  <c r="G256" i="40"/>
  <c r="I255" i="40"/>
  <c r="K255" i="40" s="1"/>
  <c r="G255" i="40"/>
  <c r="G254" i="40"/>
  <c r="I254" i="40" s="1"/>
  <c r="K254" i="40" s="1"/>
  <c r="G253" i="40"/>
  <c r="I253" i="40" s="1"/>
  <c r="K253" i="40" s="1"/>
  <c r="G252" i="40"/>
  <c r="I252" i="40" s="1"/>
  <c r="G251" i="40"/>
  <c r="I251" i="40" s="1"/>
  <c r="K251" i="40" s="1"/>
  <c r="G250" i="40"/>
  <c r="I250" i="40" s="1"/>
  <c r="K250" i="40" s="1"/>
  <c r="G249" i="40"/>
  <c r="I249" i="40" s="1"/>
  <c r="K249" i="40" s="1"/>
  <c r="L249" i="40" s="1"/>
  <c r="I248" i="40"/>
  <c r="K248" i="40" s="1"/>
  <c r="G248" i="40"/>
  <c r="G247" i="40"/>
  <c r="I247" i="40" s="1"/>
  <c r="K247" i="40" s="1"/>
  <c r="G246" i="40"/>
  <c r="I246" i="40" s="1"/>
  <c r="K246" i="40" s="1"/>
  <c r="K245" i="40"/>
  <c r="L245" i="40" s="1"/>
  <c r="G245" i="40"/>
  <c r="I245" i="40" s="1"/>
  <c r="G244" i="40"/>
  <c r="G243" i="40"/>
  <c r="I243" i="40" s="1"/>
  <c r="K243" i="40" s="1"/>
  <c r="I242" i="40"/>
  <c r="K242" i="40" s="1"/>
  <c r="G242" i="40"/>
  <c r="G241" i="40"/>
  <c r="I241" i="40" s="1"/>
  <c r="K241" i="40" s="1"/>
  <c r="G240" i="40"/>
  <c r="I239" i="40"/>
  <c r="K239" i="40" s="1"/>
  <c r="G239" i="40"/>
  <c r="G238" i="40"/>
  <c r="I238" i="40" s="1"/>
  <c r="K238" i="40" s="1"/>
  <c r="G237" i="40"/>
  <c r="I237" i="40" s="1"/>
  <c r="K237" i="40" s="1"/>
  <c r="G236" i="40"/>
  <c r="I236" i="40" s="1"/>
  <c r="G235" i="40"/>
  <c r="I235" i="40" s="1"/>
  <c r="K235" i="40" s="1"/>
  <c r="G234" i="40"/>
  <c r="I234" i="40" s="1"/>
  <c r="K234" i="40" s="1"/>
  <c r="G233" i="40"/>
  <c r="I233" i="40" s="1"/>
  <c r="K233" i="40" s="1"/>
  <c r="L233" i="40" s="1"/>
  <c r="I232" i="40"/>
  <c r="K232" i="40" s="1"/>
  <c r="G232" i="40"/>
  <c r="G231" i="40"/>
  <c r="I231" i="40" s="1"/>
  <c r="K231" i="40" s="1"/>
  <c r="G230" i="40"/>
  <c r="I230" i="40" s="1"/>
  <c r="K230" i="40" s="1"/>
  <c r="K229" i="40"/>
  <c r="L229" i="40" s="1"/>
  <c r="G229" i="40"/>
  <c r="I229" i="40" s="1"/>
  <c r="G228" i="40"/>
  <c r="G227" i="40"/>
  <c r="I227" i="40" s="1"/>
  <c r="K227" i="40" s="1"/>
  <c r="G226" i="40"/>
  <c r="I226" i="40" s="1"/>
  <c r="K226" i="40" s="1"/>
  <c r="G225" i="40"/>
  <c r="I225" i="40" s="1"/>
  <c r="K225" i="40" s="1"/>
  <c r="G224" i="40"/>
  <c r="G223" i="40"/>
  <c r="I223" i="40" s="1"/>
  <c r="K223" i="40" s="1"/>
  <c r="G222" i="40"/>
  <c r="I222" i="40" s="1"/>
  <c r="K222" i="40" s="1"/>
  <c r="G221" i="40"/>
  <c r="I221" i="40" s="1"/>
  <c r="K221" i="40" s="1"/>
  <c r="G220" i="40"/>
  <c r="G219" i="40"/>
  <c r="I219" i="40" s="1"/>
  <c r="K219" i="40" s="1"/>
  <c r="G218" i="40"/>
  <c r="G217" i="40"/>
  <c r="I217" i="40" s="1"/>
  <c r="K217" i="40" s="1"/>
  <c r="G216" i="40"/>
  <c r="G215" i="40"/>
  <c r="G214" i="40"/>
  <c r="G213" i="40"/>
  <c r="G212" i="40"/>
  <c r="G211" i="40"/>
  <c r="G210" i="40"/>
  <c r="G209" i="40"/>
  <c r="I209" i="40" s="1"/>
  <c r="G208" i="40"/>
  <c r="G207" i="40"/>
  <c r="G206" i="40"/>
  <c r="G205" i="40"/>
  <c r="I205" i="40" s="1"/>
  <c r="G204" i="40"/>
  <c r="G203" i="40"/>
  <c r="G202" i="40"/>
  <c r="G201" i="40"/>
  <c r="I201" i="40" s="1"/>
  <c r="K201" i="40" s="1"/>
  <c r="G200" i="40"/>
  <c r="G199" i="40"/>
  <c r="G198" i="40"/>
  <c r="G197" i="40"/>
  <c r="G196" i="40"/>
  <c r="I196" i="40" s="1"/>
  <c r="K196" i="40" s="1"/>
  <c r="G195" i="40"/>
  <c r="I195" i="40" s="1"/>
  <c r="K195" i="40" s="1"/>
  <c r="G194" i="40"/>
  <c r="G193" i="40"/>
  <c r="I193" i="40" s="1"/>
  <c r="K193" i="40" s="1"/>
  <c r="G192" i="40"/>
  <c r="I192" i="40" s="1"/>
  <c r="K192" i="40" s="1"/>
  <c r="G191" i="40"/>
  <c r="I191" i="40" s="1"/>
  <c r="K191" i="40" s="1"/>
  <c r="L191" i="40" s="1"/>
  <c r="G190" i="40"/>
  <c r="I190" i="40" s="1"/>
  <c r="K190" i="40" s="1"/>
  <c r="G189" i="40"/>
  <c r="G188" i="40"/>
  <c r="I188" i="40" s="1"/>
  <c r="K188" i="40" s="1"/>
  <c r="G187" i="40"/>
  <c r="I187" i="40" s="1"/>
  <c r="G186" i="40"/>
  <c r="I186" i="40" s="1"/>
  <c r="K186" i="40" s="1"/>
  <c r="G185" i="40"/>
  <c r="I185" i="40" s="1"/>
  <c r="K185" i="40" s="1"/>
  <c r="G184" i="40"/>
  <c r="I184" i="40" s="1"/>
  <c r="K184" i="40" s="1"/>
  <c r="G183" i="40"/>
  <c r="I183" i="40" s="1"/>
  <c r="K183" i="40" s="1"/>
  <c r="L183" i="40" s="1"/>
  <c r="G182" i="40"/>
  <c r="I182" i="40" s="1"/>
  <c r="K182" i="40" s="1"/>
  <c r="L182" i="40" s="1"/>
  <c r="G181" i="40"/>
  <c r="I180" i="40"/>
  <c r="K180" i="40" s="1"/>
  <c r="G180" i="40"/>
  <c r="G179" i="40"/>
  <c r="G178" i="40"/>
  <c r="G177" i="40"/>
  <c r="I177" i="40" s="1"/>
  <c r="K177" i="40" s="1"/>
  <c r="G176" i="40"/>
  <c r="I176" i="40" s="1"/>
  <c r="K176" i="40" s="1"/>
  <c r="G175" i="40"/>
  <c r="I175" i="40" s="1"/>
  <c r="K175" i="40" s="1"/>
  <c r="L175" i="40" s="1"/>
  <c r="G174" i="40"/>
  <c r="I174" i="40" s="1"/>
  <c r="K174" i="40" s="1"/>
  <c r="G173" i="40"/>
  <c r="G172" i="40"/>
  <c r="I172" i="40" s="1"/>
  <c r="K172" i="40" s="1"/>
  <c r="G171" i="40"/>
  <c r="I171" i="40" s="1"/>
  <c r="G170" i="40"/>
  <c r="I170" i="40" s="1"/>
  <c r="K170" i="40" s="1"/>
  <c r="G169" i="40"/>
  <c r="I169" i="40" s="1"/>
  <c r="K169" i="40" s="1"/>
  <c r="G168" i="40"/>
  <c r="I168" i="40" s="1"/>
  <c r="K168" i="40" s="1"/>
  <c r="G167" i="40"/>
  <c r="I167" i="40" s="1"/>
  <c r="K167" i="40" s="1"/>
  <c r="L167" i="40" s="1"/>
  <c r="G166" i="40"/>
  <c r="I166" i="40" s="1"/>
  <c r="K166" i="40" s="1"/>
  <c r="G165" i="40"/>
  <c r="G164" i="40"/>
  <c r="I164" i="40" s="1"/>
  <c r="K164" i="40" s="1"/>
  <c r="I163" i="40"/>
  <c r="K163" i="40" s="1"/>
  <c r="G163" i="40"/>
  <c r="G162" i="40"/>
  <c r="G161" i="40"/>
  <c r="I161" i="40" s="1"/>
  <c r="K161" i="40" s="1"/>
  <c r="G160" i="40"/>
  <c r="I160" i="40" s="1"/>
  <c r="K160" i="40" s="1"/>
  <c r="G159" i="40"/>
  <c r="I159" i="40" s="1"/>
  <c r="K159" i="40" s="1"/>
  <c r="L159" i="40" s="1"/>
  <c r="G158" i="40"/>
  <c r="I158" i="40" s="1"/>
  <c r="K158" i="40" s="1"/>
  <c r="G157" i="40"/>
  <c r="G156" i="40"/>
  <c r="I156" i="40" s="1"/>
  <c r="K156" i="40" s="1"/>
  <c r="G155" i="40"/>
  <c r="I155" i="40" s="1"/>
  <c r="G154" i="40"/>
  <c r="I154" i="40" s="1"/>
  <c r="K154" i="40" s="1"/>
  <c r="G153" i="40"/>
  <c r="I153" i="40" s="1"/>
  <c r="K153" i="40" s="1"/>
  <c r="I152" i="40"/>
  <c r="K152" i="40" s="1"/>
  <c r="G152" i="40"/>
  <c r="G151" i="40"/>
  <c r="I151" i="40" s="1"/>
  <c r="K151" i="40" s="1"/>
  <c r="L151" i="40" s="1"/>
  <c r="G150" i="40"/>
  <c r="I150" i="40" s="1"/>
  <c r="K150" i="40" s="1"/>
  <c r="G149" i="40"/>
  <c r="G148" i="40"/>
  <c r="I148" i="40" s="1"/>
  <c r="K148" i="40" s="1"/>
  <c r="I147" i="40"/>
  <c r="K147" i="40" s="1"/>
  <c r="G147" i="40"/>
  <c r="G146" i="40"/>
  <c r="G145" i="40"/>
  <c r="I145" i="40" s="1"/>
  <c r="K145" i="40" s="1"/>
  <c r="G144" i="40"/>
  <c r="I144" i="40" s="1"/>
  <c r="K144" i="40" s="1"/>
  <c r="G143" i="40"/>
  <c r="I143" i="40" s="1"/>
  <c r="K143" i="40" s="1"/>
  <c r="L143" i="40" s="1"/>
  <c r="G142" i="40"/>
  <c r="I142" i="40" s="1"/>
  <c r="K142" i="40" s="1"/>
  <c r="G141" i="40"/>
  <c r="G140" i="40"/>
  <c r="I140" i="40" s="1"/>
  <c r="K140" i="40" s="1"/>
  <c r="G139" i="40"/>
  <c r="I139" i="40" s="1"/>
  <c r="G138" i="40"/>
  <c r="I138" i="40" s="1"/>
  <c r="K138" i="40" s="1"/>
  <c r="G137" i="40"/>
  <c r="I137" i="40" s="1"/>
  <c r="K137" i="40" s="1"/>
  <c r="I136" i="40"/>
  <c r="K136" i="40" s="1"/>
  <c r="G136" i="40"/>
  <c r="G135" i="40"/>
  <c r="I135" i="40" s="1"/>
  <c r="K135" i="40" s="1"/>
  <c r="L135" i="40" s="1"/>
  <c r="G134" i="40"/>
  <c r="I134" i="40" s="1"/>
  <c r="K134" i="40" s="1"/>
  <c r="G133" i="40"/>
  <c r="G132" i="40"/>
  <c r="I132" i="40" s="1"/>
  <c r="K132" i="40" s="1"/>
  <c r="G131" i="40"/>
  <c r="I131" i="40" s="1"/>
  <c r="K131" i="40" s="1"/>
  <c r="G130" i="40"/>
  <c r="G129" i="40"/>
  <c r="I129" i="40" s="1"/>
  <c r="K129" i="40" s="1"/>
  <c r="G128" i="40"/>
  <c r="I128" i="40" s="1"/>
  <c r="K128" i="40" s="1"/>
  <c r="G127" i="40"/>
  <c r="I127" i="40" s="1"/>
  <c r="K127" i="40" s="1"/>
  <c r="L127" i="40" s="1"/>
  <c r="G126" i="40"/>
  <c r="I126" i="40" s="1"/>
  <c r="K126" i="40" s="1"/>
  <c r="G125" i="40"/>
  <c r="G124" i="40"/>
  <c r="I124" i="40" s="1"/>
  <c r="K124" i="40" s="1"/>
  <c r="G123" i="40"/>
  <c r="I123" i="40" s="1"/>
  <c r="G122" i="40"/>
  <c r="I122" i="40" s="1"/>
  <c r="K122" i="40" s="1"/>
  <c r="G121" i="40"/>
  <c r="I121" i="40" s="1"/>
  <c r="K121" i="40" s="1"/>
  <c r="G120" i="40"/>
  <c r="I120" i="40" s="1"/>
  <c r="K120" i="40" s="1"/>
  <c r="G119" i="40"/>
  <c r="I119" i="40" s="1"/>
  <c r="K119" i="40" s="1"/>
  <c r="L119" i="40" s="1"/>
  <c r="G118" i="40"/>
  <c r="I118" i="40" s="1"/>
  <c r="K118" i="40" s="1"/>
  <c r="L118" i="40" s="1"/>
  <c r="G117" i="40"/>
  <c r="G116" i="40"/>
  <c r="G115" i="40"/>
  <c r="I115" i="40" s="1"/>
  <c r="K115" i="40" s="1"/>
  <c r="G114" i="40"/>
  <c r="I114" i="40" s="1"/>
  <c r="K114" i="40" s="1"/>
  <c r="L114" i="40" s="1"/>
  <c r="G113" i="40"/>
  <c r="I113" i="40" s="1"/>
  <c r="K113" i="40" s="1"/>
  <c r="G112" i="40"/>
  <c r="I111" i="40"/>
  <c r="K111" i="40" s="1"/>
  <c r="G111" i="40"/>
  <c r="G110" i="40"/>
  <c r="I110" i="40" s="1"/>
  <c r="K110" i="40" s="1"/>
  <c r="G109" i="40"/>
  <c r="I109" i="40" s="1"/>
  <c r="K109" i="40" s="1"/>
  <c r="G108" i="40"/>
  <c r="G107" i="40"/>
  <c r="I107" i="40" s="1"/>
  <c r="K107" i="40" s="1"/>
  <c r="G106" i="40"/>
  <c r="I106" i="40" s="1"/>
  <c r="K106" i="40" s="1"/>
  <c r="L106" i="40" s="1"/>
  <c r="G105" i="40"/>
  <c r="I105" i="40" s="1"/>
  <c r="K105" i="40" s="1"/>
  <c r="G104" i="40"/>
  <c r="G103" i="40"/>
  <c r="I103" i="40" s="1"/>
  <c r="G102" i="40"/>
  <c r="I102" i="40" s="1"/>
  <c r="K102" i="40" s="1"/>
  <c r="G101" i="40"/>
  <c r="I101" i="40" s="1"/>
  <c r="K101" i="40" s="1"/>
  <c r="G100" i="40"/>
  <c r="G99" i="40"/>
  <c r="I99" i="40" s="1"/>
  <c r="K99" i="40" s="1"/>
  <c r="G98" i="40"/>
  <c r="I98" i="40" s="1"/>
  <c r="K98" i="40" s="1"/>
  <c r="L98" i="40" s="1"/>
  <c r="G97" i="40"/>
  <c r="I97" i="40" s="1"/>
  <c r="K97" i="40" s="1"/>
  <c r="G96" i="40"/>
  <c r="G95" i="40"/>
  <c r="I95" i="40" s="1"/>
  <c r="K95" i="40" s="1"/>
  <c r="G94" i="40"/>
  <c r="I94" i="40" s="1"/>
  <c r="K94" i="40" s="1"/>
  <c r="L93" i="40"/>
  <c r="G93" i="40"/>
  <c r="I93" i="40" s="1"/>
  <c r="K93" i="40" s="1"/>
  <c r="G92" i="40"/>
  <c r="G91" i="40"/>
  <c r="I91" i="40" s="1"/>
  <c r="K91" i="40" s="1"/>
  <c r="G90" i="40"/>
  <c r="I90" i="40" s="1"/>
  <c r="K90" i="40" s="1"/>
  <c r="L90" i="40" s="1"/>
  <c r="G89" i="40"/>
  <c r="I89" i="40" s="1"/>
  <c r="K89" i="40" s="1"/>
  <c r="G88" i="40"/>
  <c r="G87" i="40"/>
  <c r="I87" i="40" s="1"/>
  <c r="L86" i="40"/>
  <c r="G86" i="40"/>
  <c r="I86" i="40" s="1"/>
  <c r="K86" i="40" s="1"/>
  <c r="G85" i="40"/>
  <c r="I85" i="40" s="1"/>
  <c r="K85" i="40" s="1"/>
  <c r="G84" i="40"/>
  <c r="G83" i="40"/>
  <c r="I83" i="40" s="1"/>
  <c r="K83" i="40" s="1"/>
  <c r="G82" i="40"/>
  <c r="I82" i="40" s="1"/>
  <c r="K82" i="40" s="1"/>
  <c r="L82" i="40" s="1"/>
  <c r="G81" i="40"/>
  <c r="I81" i="40" s="1"/>
  <c r="K81" i="40" s="1"/>
  <c r="G80" i="40"/>
  <c r="I79" i="40"/>
  <c r="G79" i="40"/>
  <c r="G78" i="40"/>
  <c r="I78" i="40" s="1"/>
  <c r="K78" i="40" s="1"/>
  <c r="G77" i="40"/>
  <c r="I77" i="40" s="1"/>
  <c r="K77" i="40" s="1"/>
  <c r="G76" i="40"/>
  <c r="G75" i="40"/>
  <c r="G74" i="40"/>
  <c r="I74" i="40" s="1"/>
  <c r="G73" i="40"/>
  <c r="I73" i="40" s="1"/>
  <c r="K73" i="40" s="1"/>
  <c r="G72" i="40"/>
  <c r="I72" i="40" s="1"/>
  <c r="K72" i="40" s="1"/>
  <c r="L72" i="40" s="1"/>
  <c r="G71" i="40"/>
  <c r="G70" i="40"/>
  <c r="I70" i="40" s="1"/>
  <c r="G69" i="40"/>
  <c r="I69" i="40" s="1"/>
  <c r="K69" i="40" s="1"/>
  <c r="G68" i="40"/>
  <c r="I68" i="40" s="1"/>
  <c r="G67" i="40"/>
  <c r="I66" i="40"/>
  <c r="G66" i="40"/>
  <c r="G65" i="40"/>
  <c r="I65" i="40" s="1"/>
  <c r="K65" i="40" s="1"/>
  <c r="G64" i="40"/>
  <c r="I64" i="40" s="1"/>
  <c r="K64" i="40" s="1"/>
  <c r="L64" i="40" s="1"/>
  <c r="G63" i="40"/>
  <c r="G62" i="40"/>
  <c r="I62" i="40" s="1"/>
  <c r="G61" i="40"/>
  <c r="I61" i="40" s="1"/>
  <c r="K61" i="40" s="1"/>
  <c r="G60" i="40"/>
  <c r="G59" i="40"/>
  <c r="G58" i="40"/>
  <c r="I58" i="40" s="1"/>
  <c r="G57" i="40"/>
  <c r="I57" i="40" s="1"/>
  <c r="K57" i="40" s="1"/>
  <c r="G56" i="40"/>
  <c r="I56" i="40" s="1"/>
  <c r="K56" i="40" s="1"/>
  <c r="L56" i="40" s="1"/>
  <c r="G55" i="40"/>
  <c r="I54" i="40"/>
  <c r="G54" i="40"/>
  <c r="G53" i="40"/>
  <c r="I53" i="40" s="1"/>
  <c r="K53" i="40" s="1"/>
  <c r="G52" i="40"/>
  <c r="G51" i="40"/>
  <c r="G50" i="40"/>
  <c r="I50" i="40" s="1"/>
  <c r="G49" i="40"/>
  <c r="I49" i="40" s="1"/>
  <c r="K49" i="40" s="1"/>
  <c r="G48" i="40"/>
  <c r="I48" i="40" s="1"/>
  <c r="K48" i="40" s="1"/>
  <c r="L48" i="40" s="1"/>
  <c r="G47" i="40"/>
  <c r="G46" i="40"/>
  <c r="I46" i="40" s="1"/>
  <c r="G45" i="40"/>
  <c r="I45" i="40" s="1"/>
  <c r="K45" i="40" s="1"/>
  <c r="G44" i="40"/>
  <c r="G43" i="40"/>
  <c r="G42" i="40"/>
  <c r="I42" i="40" s="1"/>
  <c r="G41" i="40"/>
  <c r="I41" i="40" s="1"/>
  <c r="K41" i="40" s="1"/>
  <c r="G40" i="40"/>
  <c r="I40" i="40" s="1"/>
  <c r="K40" i="40" s="1"/>
  <c r="L40" i="40" s="1"/>
  <c r="G39" i="40"/>
  <c r="G38" i="40"/>
  <c r="I38" i="40" s="1"/>
  <c r="G37" i="40"/>
  <c r="I37" i="40" s="1"/>
  <c r="K37" i="40" s="1"/>
  <c r="G36" i="40"/>
  <c r="G35" i="40"/>
  <c r="I34" i="40"/>
  <c r="G34" i="40"/>
  <c r="G33" i="40"/>
  <c r="I33" i="40" s="1"/>
  <c r="K33" i="40" s="1"/>
  <c r="G32" i="40"/>
  <c r="I32" i="40" s="1"/>
  <c r="K32" i="40" s="1"/>
  <c r="L32" i="40" s="1"/>
  <c r="G31" i="40"/>
  <c r="G30" i="40"/>
  <c r="I30" i="40" s="1"/>
  <c r="K29" i="40"/>
  <c r="G29" i="40"/>
  <c r="I29" i="40" s="1"/>
  <c r="G28" i="40"/>
  <c r="G27" i="40"/>
  <c r="I26" i="40"/>
  <c r="G26" i="40"/>
  <c r="G25" i="40"/>
  <c r="I25" i="40" s="1"/>
  <c r="K25" i="40" s="1"/>
  <c r="G24" i="40"/>
  <c r="I24" i="40" s="1"/>
  <c r="K24" i="40" s="1"/>
  <c r="L24" i="40" s="1"/>
  <c r="G23" i="40"/>
  <c r="G22" i="40"/>
  <c r="I22" i="40" s="1"/>
  <c r="G21" i="40"/>
  <c r="I21" i="40" s="1"/>
  <c r="K21" i="40" s="1"/>
  <c r="G20" i="40"/>
  <c r="I20" i="40" s="1"/>
  <c r="G19" i="40"/>
  <c r="G18" i="40"/>
  <c r="I18" i="40" s="1"/>
  <c r="G17" i="40"/>
  <c r="I17" i="40" s="1"/>
  <c r="K17" i="40" s="1"/>
  <c r="G16" i="40"/>
  <c r="I16" i="40" s="1"/>
  <c r="K16" i="40" s="1"/>
  <c r="L16" i="40" s="1"/>
  <c r="G15" i="40"/>
  <c r="I14" i="40"/>
  <c r="G14" i="40"/>
  <c r="G13" i="40"/>
  <c r="I13" i="40" s="1"/>
  <c r="K13" i="40" s="1"/>
  <c r="G12" i="40"/>
  <c r="G11" i="40"/>
  <c r="G10" i="40"/>
  <c r="I10" i="40" s="1"/>
  <c r="G9" i="40"/>
  <c r="I9" i="40" s="1"/>
  <c r="K9" i="40" s="1"/>
  <c r="G8" i="40"/>
  <c r="I8" i="40" s="1"/>
  <c r="K8" i="40" s="1"/>
  <c r="L8" i="40" s="1"/>
  <c r="G7" i="40"/>
  <c r="G6" i="40"/>
  <c r="I6" i="40" s="1"/>
  <c r="G5" i="40"/>
  <c r="M304" i="17"/>
  <c r="M301" i="17"/>
  <c r="H12" i="10" s="1"/>
  <c r="E301" i="17"/>
  <c r="G300" i="17"/>
  <c r="I300" i="17" s="1"/>
  <c r="K300" i="17" s="1"/>
  <c r="L300" i="17" s="1"/>
  <c r="G299" i="17"/>
  <c r="G298" i="17"/>
  <c r="I298" i="17" s="1"/>
  <c r="G297" i="17"/>
  <c r="I297" i="17" s="1"/>
  <c r="K297" i="17" s="1"/>
  <c r="G296" i="17"/>
  <c r="I296" i="17" s="1"/>
  <c r="K296" i="17" s="1"/>
  <c r="L296" i="17" s="1"/>
  <c r="G295" i="17"/>
  <c r="G294" i="17"/>
  <c r="I294" i="17" s="1"/>
  <c r="G293" i="17"/>
  <c r="I293" i="17" s="1"/>
  <c r="K293" i="17" s="1"/>
  <c r="I292" i="17"/>
  <c r="K292" i="17" s="1"/>
  <c r="G292" i="17"/>
  <c r="G291" i="17"/>
  <c r="G290" i="17"/>
  <c r="I290" i="17" s="1"/>
  <c r="G289" i="17"/>
  <c r="I289" i="17" s="1"/>
  <c r="K289" i="17" s="1"/>
  <c r="G288" i="17"/>
  <c r="I288" i="17" s="1"/>
  <c r="K288" i="17" s="1"/>
  <c r="L288" i="17" s="1"/>
  <c r="G287" i="17"/>
  <c r="G286" i="17"/>
  <c r="I286" i="17" s="1"/>
  <c r="G285" i="17"/>
  <c r="I285" i="17" s="1"/>
  <c r="K285" i="17" s="1"/>
  <c r="G284" i="17"/>
  <c r="G283" i="17"/>
  <c r="G282" i="17"/>
  <c r="I282" i="17" s="1"/>
  <c r="G281" i="17"/>
  <c r="I281" i="17" s="1"/>
  <c r="K281" i="17" s="1"/>
  <c r="G280" i="17"/>
  <c r="I280" i="17" s="1"/>
  <c r="K280" i="17" s="1"/>
  <c r="L280" i="17" s="1"/>
  <c r="G279" i="17"/>
  <c r="G278" i="17"/>
  <c r="I278" i="17" s="1"/>
  <c r="G277" i="17"/>
  <c r="I277" i="17" s="1"/>
  <c r="K277" i="17" s="1"/>
  <c r="G276" i="17"/>
  <c r="I276" i="17" s="1"/>
  <c r="K276" i="17" s="1"/>
  <c r="G275" i="17"/>
  <c r="G274" i="17"/>
  <c r="I274" i="17" s="1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I240" i="17" s="1"/>
  <c r="K240" i="17" s="1"/>
  <c r="G239" i="17"/>
  <c r="G238" i="17"/>
  <c r="G237" i="17"/>
  <c r="G236" i="17"/>
  <c r="I236" i="17" s="1"/>
  <c r="G235" i="17"/>
  <c r="G234" i="17"/>
  <c r="I234" i="17" s="1"/>
  <c r="G233" i="17"/>
  <c r="G232" i="17"/>
  <c r="I232" i="17" s="1"/>
  <c r="K232" i="17" s="1"/>
  <c r="L232" i="17" s="1"/>
  <c r="G231" i="17"/>
  <c r="I231" i="17" s="1"/>
  <c r="K231" i="17" s="1"/>
  <c r="G230" i="17"/>
  <c r="I230" i="17" s="1"/>
  <c r="K230" i="17" s="1"/>
  <c r="G229" i="17"/>
  <c r="G228" i="17"/>
  <c r="I228" i="17" s="1"/>
  <c r="K228" i="17" s="1"/>
  <c r="G227" i="17"/>
  <c r="I227" i="17" s="1"/>
  <c r="K227" i="17" s="1"/>
  <c r="L227" i="17" s="1"/>
  <c r="G226" i="17"/>
  <c r="I226" i="17" s="1"/>
  <c r="K226" i="17" s="1"/>
  <c r="G225" i="17"/>
  <c r="G224" i="17"/>
  <c r="I224" i="17" s="1"/>
  <c r="K224" i="17" s="1"/>
  <c r="G223" i="17"/>
  <c r="I223" i="17" s="1"/>
  <c r="K223" i="17" s="1"/>
  <c r="L223" i="17" s="1"/>
  <c r="G222" i="17"/>
  <c r="I222" i="17" s="1"/>
  <c r="K222" i="17" s="1"/>
  <c r="L222" i="17" s="1"/>
  <c r="G221" i="17"/>
  <c r="G220" i="17"/>
  <c r="I220" i="17" s="1"/>
  <c r="K220" i="17" s="1"/>
  <c r="L220" i="17" s="1"/>
  <c r="G219" i="17"/>
  <c r="I219" i="17" s="1"/>
  <c r="K219" i="17" s="1"/>
  <c r="G218" i="17"/>
  <c r="G217" i="17"/>
  <c r="G216" i="17"/>
  <c r="G215" i="17"/>
  <c r="I215" i="17" s="1"/>
  <c r="G214" i="17"/>
  <c r="G213" i="17"/>
  <c r="G212" i="17"/>
  <c r="I211" i="17"/>
  <c r="K211" i="17" s="1"/>
  <c r="L211" i="17" s="1"/>
  <c r="G211" i="17"/>
  <c r="G210" i="17"/>
  <c r="G209" i="17"/>
  <c r="G208" i="17"/>
  <c r="G207" i="17"/>
  <c r="G206" i="17"/>
  <c r="G205" i="17"/>
  <c r="G204" i="17"/>
  <c r="G203" i="17"/>
  <c r="I203" i="17" s="1"/>
  <c r="K203" i="17" s="1"/>
  <c r="L203" i="17" s="1"/>
  <c r="G202" i="17"/>
  <c r="G201" i="17"/>
  <c r="G200" i="17"/>
  <c r="G199" i="17"/>
  <c r="G198" i="17"/>
  <c r="G197" i="17"/>
  <c r="G196" i="17"/>
  <c r="G195" i="17"/>
  <c r="I195" i="17" s="1"/>
  <c r="K195" i="17" s="1"/>
  <c r="L195" i="17" s="1"/>
  <c r="G194" i="17"/>
  <c r="G193" i="17"/>
  <c r="G192" i="17"/>
  <c r="G191" i="17"/>
  <c r="G190" i="17"/>
  <c r="G189" i="17"/>
  <c r="G188" i="17"/>
  <c r="G187" i="17"/>
  <c r="I187" i="17" s="1"/>
  <c r="K187" i="17" s="1"/>
  <c r="L187" i="17" s="1"/>
  <c r="G186" i="17"/>
  <c r="G185" i="17"/>
  <c r="G184" i="17"/>
  <c r="I183" i="17"/>
  <c r="K183" i="17" s="1"/>
  <c r="G183" i="17"/>
  <c r="G182" i="17"/>
  <c r="G181" i="17"/>
  <c r="G180" i="17"/>
  <c r="G179" i="17"/>
  <c r="I179" i="17" s="1"/>
  <c r="K179" i="17" s="1"/>
  <c r="L179" i="17" s="1"/>
  <c r="G178" i="17"/>
  <c r="G177" i="17"/>
  <c r="G176" i="17"/>
  <c r="G175" i="17"/>
  <c r="G174" i="17"/>
  <c r="G173" i="17"/>
  <c r="G172" i="17"/>
  <c r="G171" i="17"/>
  <c r="I171" i="17" s="1"/>
  <c r="K171" i="17" s="1"/>
  <c r="L171" i="17" s="1"/>
  <c r="G170" i="17"/>
  <c r="G169" i="17"/>
  <c r="G168" i="17"/>
  <c r="G167" i="17"/>
  <c r="G166" i="17"/>
  <c r="G165" i="17"/>
  <c r="G164" i="17"/>
  <c r="I164" i="17" s="1"/>
  <c r="K164" i="17" s="1"/>
  <c r="G163" i="17"/>
  <c r="I163" i="17" s="1"/>
  <c r="K163" i="17" s="1"/>
  <c r="G162" i="17"/>
  <c r="I162" i="17" s="1"/>
  <c r="K162" i="17" s="1"/>
  <c r="G161" i="17"/>
  <c r="G160" i="17"/>
  <c r="I160" i="17" s="1"/>
  <c r="K160" i="17" s="1"/>
  <c r="G159" i="17"/>
  <c r="G158" i="17"/>
  <c r="I158" i="17" s="1"/>
  <c r="K158" i="17" s="1"/>
  <c r="G157" i="17"/>
  <c r="G156" i="17"/>
  <c r="I156" i="17" s="1"/>
  <c r="K156" i="17" s="1"/>
  <c r="G155" i="17"/>
  <c r="I154" i="17"/>
  <c r="K154" i="17" s="1"/>
  <c r="L154" i="17" s="1"/>
  <c r="G154" i="17"/>
  <c r="G153" i="17"/>
  <c r="I153" i="17" s="1"/>
  <c r="K153" i="17" s="1"/>
  <c r="G152" i="17"/>
  <c r="G151" i="17"/>
  <c r="I151" i="17" s="1"/>
  <c r="K151" i="17" s="1"/>
  <c r="G150" i="17"/>
  <c r="I150" i="17" s="1"/>
  <c r="G149" i="17"/>
  <c r="G148" i="17"/>
  <c r="I148" i="17" s="1"/>
  <c r="K148" i="17" s="1"/>
  <c r="G147" i="17"/>
  <c r="I147" i="17" s="1"/>
  <c r="K147" i="17" s="1"/>
  <c r="G146" i="17"/>
  <c r="I146" i="17" s="1"/>
  <c r="K146" i="17" s="1"/>
  <c r="L146" i="17" s="1"/>
  <c r="G145" i="17"/>
  <c r="G144" i="17"/>
  <c r="G143" i="17"/>
  <c r="I143" i="17" s="1"/>
  <c r="K143" i="17" s="1"/>
  <c r="G142" i="17"/>
  <c r="G141" i="17"/>
  <c r="G140" i="17"/>
  <c r="I140" i="17" s="1"/>
  <c r="K140" i="17" s="1"/>
  <c r="G139" i="17"/>
  <c r="I139" i="17" s="1"/>
  <c r="K139" i="17" s="1"/>
  <c r="G138" i="17"/>
  <c r="I138" i="17" s="1"/>
  <c r="K138" i="17" s="1"/>
  <c r="L138" i="17" s="1"/>
  <c r="G137" i="17"/>
  <c r="I137" i="17" s="1"/>
  <c r="K137" i="17" s="1"/>
  <c r="G136" i="17"/>
  <c r="G135" i="17"/>
  <c r="G134" i="17"/>
  <c r="I134" i="17" s="1"/>
  <c r="K134" i="17" s="1"/>
  <c r="L134" i="17" s="1"/>
  <c r="G133" i="17"/>
  <c r="I133" i="17" s="1"/>
  <c r="K133" i="17" s="1"/>
  <c r="G132" i="17"/>
  <c r="I132" i="17" s="1"/>
  <c r="K132" i="17" s="1"/>
  <c r="G131" i="17"/>
  <c r="I131" i="17" s="1"/>
  <c r="K131" i="17" s="1"/>
  <c r="L131" i="17" s="1"/>
  <c r="G130" i="17"/>
  <c r="I130" i="17" s="1"/>
  <c r="K130" i="17" s="1"/>
  <c r="L130" i="17" s="1"/>
  <c r="G129" i="17"/>
  <c r="I129" i="17" s="1"/>
  <c r="K129" i="17" s="1"/>
  <c r="G128" i="17"/>
  <c r="I128" i="17" s="1"/>
  <c r="K128" i="17" s="1"/>
  <c r="I127" i="17"/>
  <c r="K127" i="17" s="1"/>
  <c r="L127" i="17" s="1"/>
  <c r="G127" i="17"/>
  <c r="G126" i="17"/>
  <c r="I126" i="17" s="1"/>
  <c r="K126" i="17" s="1"/>
  <c r="L126" i="17" s="1"/>
  <c r="G125" i="17"/>
  <c r="I125" i="17" s="1"/>
  <c r="K125" i="17" s="1"/>
  <c r="G124" i="17"/>
  <c r="I124" i="17" s="1"/>
  <c r="K124" i="17" s="1"/>
  <c r="G123" i="17"/>
  <c r="I123" i="17" s="1"/>
  <c r="K123" i="17" s="1"/>
  <c r="L123" i="17" s="1"/>
  <c r="G122" i="17"/>
  <c r="I122" i="17" s="1"/>
  <c r="K122" i="17" s="1"/>
  <c r="L122" i="17" s="1"/>
  <c r="G121" i="17"/>
  <c r="I121" i="17" s="1"/>
  <c r="K121" i="17" s="1"/>
  <c r="G120" i="17"/>
  <c r="I120" i="17" s="1"/>
  <c r="K120" i="17" s="1"/>
  <c r="I119" i="17"/>
  <c r="K119" i="17" s="1"/>
  <c r="L119" i="17" s="1"/>
  <c r="G119" i="17"/>
  <c r="G118" i="17"/>
  <c r="I118" i="17" s="1"/>
  <c r="K118" i="17" s="1"/>
  <c r="L118" i="17" s="1"/>
  <c r="G117" i="17"/>
  <c r="I117" i="17" s="1"/>
  <c r="K117" i="17" s="1"/>
  <c r="G116" i="17"/>
  <c r="I116" i="17" s="1"/>
  <c r="K116" i="17" s="1"/>
  <c r="G115" i="17"/>
  <c r="I115" i="17" s="1"/>
  <c r="K115" i="17" s="1"/>
  <c r="L115" i="17" s="1"/>
  <c r="G114" i="17"/>
  <c r="I114" i="17" s="1"/>
  <c r="K114" i="17" s="1"/>
  <c r="L114" i="17" s="1"/>
  <c r="G113" i="17"/>
  <c r="I113" i="17" s="1"/>
  <c r="K113" i="17" s="1"/>
  <c r="G112" i="17"/>
  <c r="I112" i="17" s="1"/>
  <c r="K112" i="17" s="1"/>
  <c r="I111" i="17"/>
  <c r="K111" i="17" s="1"/>
  <c r="L111" i="17" s="1"/>
  <c r="G111" i="17"/>
  <c r="G110" i="17"/>
  <c r="I110" i="17" s="1"/>
  <c r="K110" i="17" s="1"/>
  <c r="L110" i="17" s="1"/>
  <c r="G109" i="17"/>
  <c r="I109" i="17" s="1"/>
  <c r="K109" i="17" s="1"/>
  <c r="G108" i="17"/>
  <c r="I108" i="17" s="1"/>
  <c r="K108" i="17" s="1"/>
  <c r="G107" i="17"/>
  <c r="I107" i="17" s="1"/>
  <c r="K107" i="17" s="1"/>
  <c r="L107" i="17" s="1"/>
  <c r="G106" i="17"/>
  <c r="I106" i="17" s="1"/>
  <c r="K106" i="17" s="1"/>
  <c r="L106" i="17" s="1"/>
  <c r="G105" i="17"/>
  <c r="I105" i="17" s="1"/>
  <c r="K105" i="17" s="1"/>
  <c r="G104" i="17"/>
  <c r="I104" i="17" s="1"/>
  <c r="K104" i="17" s="1"/>
  <c r="I103" i="17"/>
  <c r="K103" i="17" s="1"/>
  <c r="L103" i="17" s="1"/>
  <c r="G103" i="17"/>
  <c r="G102" i="17"/>
  <c r="I102" i="17" s="1"/>
  <c r="K102" i="17" s="1"/>
  <c r="L102" i="17" s="1"/>
  <c r="G101" i="17"/>
  <c r="I101" i="17" s="1"/>
  <c r="K101" i="17" s="1"/>
  <c r="G100" i="17"/>
  <c r="I100" i="17" s="1"/>
  <c r="K100" i="17" s="1"/>
  <c r="G99" i="17"/>
  <c r="I99" i="17" s="1"/>
  <c r="K99" i="17" s="1"/>
  <c r="L99" i="17" s="1"/>
  <c r="G98" i="17"/>
  <c r="I98" i="17" s="1"/>
  <c r="K98" i="17" s="1"/>
  <c r="L98" i="17" s="1"/>
  <c r="G97" i="17"/>
  <c r="I97" i="17" s="1"/>
  <c r="K97" i="17" s="1"/>
  <c r="G96" i="17"/>
  <c r="I96" i="17" s="1"/>
  <c r="K96" i="17" s="1"/>
  <c r="I95" i="17"/>
  <c r="K95" i="17" s="1"/>
  <c r="L95" i="17" s="1"/>
  <c r="G95" i="17"/>
  <c r="G94" i="17"/>
  <c r="I94" i="17" s="1"/>
  <c r="K94" i="17" s="1"/>
  <c r="L94" i="17" s="1"/>
  <c r="G93" i="17"/>
  <c r="I93" i="17" s="1"/>
  <c r="K93" i="17" s="1"/>
  <c r="G92" i="17"/>
  <c r="I92" i="17" s="1"/>
  <c r="K92" i="17" s="1"/>
  <c r="G91" i="17"/>
  <c r="I91" i="17" s="1"/>
  <c r="K91" i="17" s="1"/>
  <c r="L91" i="17" s="1"/>
  <c r="G90" i="17"/>
  <c r="I90" i="17" s="1"/>
  <c r="K90" i="17" s="1"/>
  <c r="L90" i="17" s="1"/>
  <c r="G89" i="17"/>
  <c r="I89" i="17" s="1"/>
  <c r="K89" i="17" s="1"/>
  <c r="G88" i="17"/>
  <c r="I88" i="17" s="1"/>
  <c r="K88" i="17" s="1"/>
  <c r="I87" i="17"/>
  <c r="K87" i="17" s="1"/>
  <c r="L87" i="17" s="1"/>
  <c r="G87" i="17"/>
  <c r="G86" i="17"/>
  <c r="I86" i="17" s="1"/>
  <c r="K86" i="17" s="1"/>
  <c r="L86" i="17" s="1"/>
  <c r="G85" i="17"/>
  <c r="I85" i="17" s="1"/>
  <c r="K85" i="17" s="1"/>
  <c r="G84" i="17"/>
  <c r="I84" i="17" s="1"/>
  <c r="K84" i="17" s="1"/>
  <c r="G83" i="17"/>
  <c r="I83" i="17" s="1"/>
  <c r="K83" i="17" s="1"/>
  <c r="L83" i="17" s="1"/>
  <c r="G82" i="17"/>
  <c r="I82" i="17" s="1"/>
  <c r="K82" i="17" s="1"/>
  <c r="L82" i="17" s="1"/>
  <c r="G81" i="17"/>
  <c r="I81" i="17" s="1"/>
  <c r="K81" i="17" s="1"/>
  <c r="G80" i="17"/>
  <c r="I80" i="17" s="1"/>
  <c r="K80" i="17" s="1"/>
  <c r="I79" i="17"/>
  <c r="K79" i="17" s="1"/>
  <c r="L79" i="17" s="1"/>
  <c r="G79" i="17"/>
  <c r="G78" i="17"/>
  <c r="I78" i="17" s="1"/>
  <c r="K78" i="17" s="1"/>
  <c r="L78" i="17" s="1"/>
  <c r="G77" i="17"/>
  <c r="I77" i="17" s="1"/>
  <c r="K77" i="17" s="1"/>
  <c r="G76" i="17"/>
  <c r="I76" i="17" s="1"/>
  <c r="K76" i="17" s="1"/>
  <c r="G75" i="17"/>
  <c r="I75" i="17" s="1"/>
  <c r="K75" i="17" s="1"/>
  <c r="L75" i="17" s="1"/>
  <c r="G74" i="17"/>
  <c r="I74" i="17" s="1"/>
  <c r="K74" i="17" s="1"/>
  <c r="L74" i="17" s="1"/>
  <c r="G73" i="17"/>
  <c r="I73" i="17" s="1"/>
  <c r="K73" i="17" s="1"/>
  <c r="G72" i="17"/>
  <c r="I72" i="17" s="1"/>
  <c r="K72" i="17" s="1"/>
  <c r="I71" i="17"/>
  <c r="K71" i="17" s="1"/>
  <c r="L71" i="17" s="1"/>
  <c r="G71" i="17"/>
  <c r="G70" i="17"/>
  <c r="I70" i="17" s="1"/>
  <c r="K70" i="17" s="1"/>
  <c r="L70" i="17" s="1"/>
  <c r="G69" i="17"/>
  <c r="I69" i="17" s="1"/>
  <c r="K69" i="17" s="1"/>
  <c r="G68" i="17"/>
  <c r="I68" i="17" s="1"/>
  <c r="K68" i="17" s="1"/>
  <c r="G67" i="17"/>
  <c r="I67" i="17" s="1"/>
  <c r="K67" i="17" s="1"/>
  <c r="L67" i="17" s="1"/>
  <c r="G66" i="17"/>
  <c r="I66" i="17" s="1"/>
  <c r="K66" i="17" s="1"/>
  <c r="L66" i="17" s="1"/>
  <c r="G65" i="17"/>
  <c r="I65" i="17" s="1"/>
  <c r="K65" i="17" s="1"/>
  <c r="G64" i="17"/>
  <c r="I64" i="17" s="1"/>
  <c r="K64" i="17" s="1"/>
  <c r="I63" i="17"/>
  <c r="K63" i="17" s="1"/>
  <c r="L63" i="17" s="1"/>
  <c r="G63" i="17"/>
  <c r="G62" i="17"/>
  <c r="I62" i="17" s="1"/>
  <c r="K62" i="17" s="1"/>
  <c r="L62" i="17" s="1"/>
  <c r="G61" i="17"/>
  <c r="I61" i="17" s="1"/>
  <c r="K61" i="17" s="1"/>
  <c r="G60" i="17"/>
  <c r="I60" i="17" s="1"/>
  <c r="K60" i="17" s="1"/>
  <c r="G59" i="17"/>
  <c r="I59" i="17" s="1"/>
  <c r="K59" i="17" s="1"/>
  <c r="L59" i="17" s="1"/>
  <c r="G58" i="17"/>
  <c r="I58" i="17" s="1"/>
  <c r="K58" i="17" s="1"/>
  <c r="L58" i="17" s="1"/>
  <c r="G57" i="17"/>
  <c r="I57" i="17" s="1"/>
  <c r="K57" i="17" s="1"/>
  <c r="G56" i="17"/>
  <c r="I56" i="17" s="1"/>
  <c r="K56" i="17" s="1"/>
  <c r="I55" i="17"/>
  <c r="K55" i="17" s="1"/>
  <c r="L55" i="17" s="1"/>
  <c r="G55" i="17"/>
  <c r="G54" i="17"/>
  <c r="I54" i="17" s="1"/>
  <c r="K54" i="17" s="1"/>
  <c r="L54" i="17" s="1"/>
  <c r="G53" i="17"/>
  <c r="I53" i="17" s="1"/>
  <c r="K53" i="17" s="1"/>
  <c r="G52" i="17"/>
  <c r="I52" i="17" s="1"/>
  <c r="K52" i="17" s="1"/>
  <c r="G51" i="17"/>
  <c r="I51" i="17" s="1"/>
  <c r="K51" i="17" s="1"/>
  <c r="L51" i="17" s="1"/>
  <c r="G50" i="17"/>
  <c r="I50" i="17" s="1"/>
  <c r="K50" i="17" s="1"/>
  <c r="L50" i="17" s="1"/>
  <c r="G49" i="17"/>
  <c r="I49" i="17" s="1"/>
  <c r="K49" i="17" s="1"/>
  <c r="G48" i="17"/>
  <c r="I48" i="17" s="1"/>
  <c r="K48" i="17" s="1"/>
  <c r="I47" i="17"/>
  <c r="K47" i="17" s="1"/>
  <c r="L47" i="17" s="1"/>
  <c r="G47" i="17"/>
  <c r="G46" i="17"/>
  <c r="I46" i="17" s="1"/>
  <c r="K46" i="17" s="1"/>
  <c r="L46" i="17" s="1"/>
  <c r="G45" i="17"/>
  <c r="I45" i="17" s="1"/>
  <c r="K45" i="17" s="1"/>
  <c r="G44" i="17"/>
  <c r="I44" i="17" s="1"/>
  <c r="K44" i="17" s="1"/>
  <c r="G43" i="17"/>
  <c r="I43" i="17" s="1"/>
  <c r="K43" i="17" s="1"/>
  <c r="L43" i="17" s="1"/>
  <c r="G42" i="17"/>
  <c r="I42" i="17" s="1"/>
  <c r="K42" i="17" s="1"/>
  <c r="L42" i="17" s="1"/>
  <c r="G41" i="17"/>
  <c r="I41" i="17" s="1"/>
  <c r="K41" i="17" s="1"/>
  <c r="G40" i="17"/>
  <c r="I40" i="17" s="1"/>
  <c r="K40" i="17" s="1"/>
  <c r="I39" i="17"/>
  <c r="K39" i="17" s="1"/>
  <c r="L39" i="17" s="1"/>
  <c r="G39" i="17"/>
  <c r="G38" i="17"/>
  <c r="I38" i="17" s="1"/>
  <c r="K38" i="17" s="1"/>
  <c r="L38" i="17" s="1"/>
  <c r="G37" i="17"/>
  <c r="I37" i="17" s="1"/>
  <c r="K37" i="17" s="1"/>
  <c r="G36" i="17"/>
  <c r="I36" i="17" s="1"/>
  <c r="K36" i="17" s="1"/>
  <c r="G35" i="17"/>
  <c r="I35" i="17" s="1"/>
  <c r="K35" i="17" s="1"/>
  <c r="L35" i="17" s="1"/>
  <c r="G34" i="17"/>
  <c r="I34" i="17" s="1"/>
  <c r="K34" i="17" s="1"/>
  <c r="L34" i="17" s="1"/>
  <c r="G33" i="17"/>
  <c r="I33" i="17" s="1"/>
  <c r="K33" i="17" s="1"/>
  <c r="G32" i="17"/>
  <c r="I32" i="17" s="1"/>
  <c r="K32" i="17" s="1"/>
  <c r="I31" i="17"/>
  <c r="K31" i="17" s="1"/>
  <c r="L31" i="17" s="1"/>
  <c r="G31" i="17"/>
  <c r="G30" i="17"/>
  <c r="I30" i="17" s="1"/>
  <c r="K30" i="17" s="1"/>
  <c r="L30" i="17" s="1"/>
  <c r="G29" i="17"/>
  <c r="I29" i="17" s="1"/>
  <c r="K29" i="17" s="1"/>
  <c r="G28" i="17"/>
  <c r="I28" i="17" s="1"/>
  <c r="K28" i="17" s="1"/>
  <c r="G27" i="17"/>
  <c r="I27" i="17" s="1"/>
  <c r="K27" i="17" s="1"/>
  <c r="L27" i="17" s="1"/>
  <c r="G26" i="17"/>
  <c r="I26" i="17" s="1"/>
  <c r="K26" i="17" s="1"/>
  <c r="L26" i="17" s="1"/>
  <c r="G25" i="17"/>
  <c r="I25" i="17" s="1"/>
  <c r="K25" i="17" s="1"/>
  <c r="G24" i="17"/>
  <c r="I24" i="17" s="1"/>
  <c r="K24" i="17" s="1"/>
  <c r="I23" i="17"/>
  <c r="K23" i="17" s="1"/>
  <c r="L23" i="17" s="1"/>
  <c r="G23" i="17"/>
  <c r="G22" i="17"/>
  <c r="I22" i="17" s="1"/>
  <c r="K22" i="17" s="1"/>
  <c r="L22" i="17" s="1"/>
  <c r="G21" i="17"/>
  <c r="I21" i="17" s="1"/>
  <c r="K21" i="17" s="1"/>
  <c r="G20" i="17"/>
  <c r="I20" i="17" s="1"/>
  <c r="K20" i="17" s="1"/>
  <c r="G19" i="17"/>
  <c r="I19" i="17" s="1"/>
  <c r="K19" i="17" s="1"/>
  <c r="L19" i="17" s="1"/>
  <c r="G18" i="17"/>
  <c r="I18" i="17" s="1"/>
  <c r="K18" i="17" s="1"/>
  <c r="L18" i="17" s="1"/>
  <c r="G17" i="17"/>
  <c r="I17" i="17" s="1"/>
  <c r="K17" i="17" s="1"/>
  <c r="G16" i="17"/>
  <c r="I16" i="17" s="1"/>
  <c r="K16" i="17" s="1"/>
  <c r="I15" i="17"/>
  <c r="K15" i="17" s="1"/>
  <c r="L15" i="17" s="1"/>
  <c r="G15" i="17"/>
  <c r="G14" i="17"/>
  <c r="I14" i="17" s="1"/>
  <c r="K14" i="17" s="1"/>
  <c r="L14" i="17" s="1"/>
  <c r="G13" i="17"/>
  <c r="I13" i="17" s="1"/>
  <c r="K13" i="17" s="1"/>
  <c r="G12" i="17"/>
  <c r="I12" i="17" s="1"/>
  <c r="K12" i="17" s="1"/>
  <c r="G11" i="17"/>
  <c r="I11" i="17" s="1"/>
  <c r="K11" i="17" s="1"/>
  <c r="L11" i="17" s="1"/>
  <c r="G10" i="17"/>
  <c r="I10" i="17" s="1"/>
  <c r="K10" i="17" s="1"/>
  <c r="L10" i="17" s="1"/>
  <c r="G9" i="17"/>
  <c r="I9" i="17" s="1"/>
  <c r="K9" i="17" s="1"/>
  <c r="G8" i="17"/>
  <c r="I8" i="17" s="1"/>
  <c r="K8" i="17" s="1"/>
  <c r="I7" i="17"/>
  <c r="K7" i="17" s="1"/>
  <c r="L7" i="17" s="1"/>
  <c r="G7" i="17"/>
  <c r="G6" i="17"/>
  <c r="I6" i="17" s="1"/>
  <c r="K6" i="17" s="1"/>
  <c r="L6" i="17" s="1"/>
  <c r="G5" i="17"/>
  <c r="M304" i="44"/>
  <c r="M301" i="44"/>
  <c r="H14" i="10" s="1"/>
  <c r="E301" i="44"/>
  <c r="G300" i="44"/>
  <c r="I300" i="44" s="1"/>
  <c r="K299" i="44"/>
  <c r="L299" i="44" s="1"/>
  <c r="G299" i="44"/>
  <c r="I299" i="44" s="1"/>
  <c r="G298" i="44"/>
  <c r="I298" i="44" s="1"/>
  <c r="G297" i="44"/>
  <c r="I297" i="44" s="1"/>
  <c r="K297" i="44" s="1"/>
  <c r="G296" i="44"/>
  <c r="I296" i="44" s="1"/>
  <c r="K295" i="44"/>
  <c r="L295" i="44" s="1"/>
  <c r="G295" i="44"/>
  <c r="I295" i="44" s="1"/>
  <c r="G294" i="44"/>
  <c r="I294" i="44" s="1"/>
  <c r="I293" i="44"/>
  <c r="K293" i="44" s="1"/>
  <c r="G293" i="44"/>
  <c r="G292" i="44"/>
  <c r="I292" i="44" s="1"/>
  <c r="G291" i="44"/>
  <c r="I291" i="44" s="1"/>
  <c r="K291" i="44" s="1"/>
  <c r="L291" i="44" s="1"/>
  <c r="G290" i="44"/>
  <c r="I290" i="44" s="1"/>
  <c r="G289" i="44"/>
  <c r="I289" i="44" s="1"/>
  <c r="K289" i="44" s="1"/>
  <c r="G288" i="44"/>
  <c r="I288" i="44" s="1"/>
  <c r="K287" i="44"/>
  <c r="L287" i="44" s="1"/>
  <c r="G287" i="44"/>
  <c r="I287" i="44" s="1"/>
  <c r="G286" i="44"/>
  <c r="I286" i="44" s="1"/>
  <c r="G285" i="44"/>
  <c r="I285" i="44" s="1"/>
  <c r="K285" i="44" s="1"/>
  <c r="G284" i="44"/>
  <c r="I284" i="44" s="1"/>
  <c r="K283" i="44"/>
  <c r="L283" i="44" s="1"/>
  <c r="G283" i="44"/>
  <c r="I283" i="44" s="1"/>
  <c r="G282" i="44"/>
  <c r="I282" i="44" s="1"/>
  <c r="G281" i="44"/>
  <c r="I281" i="44" s="1"/>
  <c r="K281" i="44" s="1"/>
  <c r="G280" i="44"/>
  <c r="I280" i="44" s="1"/>
  <c r="G279" i="44"/>
  <c r="I279" i="44" s="1"/>
  <c r="K279" i="44" s="1"/>
  <c r="L279" i="44" s="1"/>
  <c r="G278" i="44"/>
  <c r="I278" i="44" s="1"/>
  <c r="I277" i="44"/>
  <c r="K277" i="44" s="1"/>
  <c r="G277" i="44"/>
  <c r="G276" i="44"/>
  <c r="I276" i="44" s="1"/>
  <c r="K275" i="44"/>
  <c r="L275" i="44" s="1"/>
  <c r="G275" i="44"/>
  <c r="I275" i="44" s="1"/>
  <c r="G274" i="44"/>
  <c r="I274" i="44" s="1"/>
  <c r="G273" i="44"/>
  <c r="I273" i="44" s="1"/>
  <c r="K273" i="44" s="1"/>
  <c r="G272" i="44"/>
  <c r="I272" i="44" s="1"/>
  <c r="K271" i="44"/>
  <c r="L271" i="44" s="1"/>
  <c r="G271" i="44"/>
  <c r="I271" i="44" s="1"/>
  <c r="G270" i="44"/>
  <c r="I270" i="44" s="1"/>
  <c r="I269" i="44"/>
  <c r="K269" i="44" s="1"/>
  <c r="G269" i="44"/>
  <c r="G268" i="44"/>
  <c r="I268" i="44" s="1"/>
  <c r="K267" i="44"/>
  <c r="L267" i="44" s="1"/>
  <c r="G267" i="44"/>
  <c r="I267" i="44" s="1"/>
  <c r="G266" i="44"/>
  <c r="I266" i="44" s="1"/>
  <c r="G265" i="44"/>
  <c r="I265" i="44" s="1"/>
  <c r="K265" i="44" s="1"/>
  <c r="G264" i="44"/>
  <c r="I264" i="44" s="1"/>
  <c r="K263" i="44"/>
  <c r="L263" i="44" s="1"/>
  <c r="G263" i="44"/>
  <c r="I263" i="44" s="1"/>
  <c r="G262" i="44"/>
  <c r="I262" i="44" s="1"/>
  <c r="I261" i="44"/>
  <c r="K261" i="44" s="1"/>
  <c r="G261" i="44"/>
  <c r="G260" i="44"/>
  <c r="I260" i="44" s="1"/>
  <c r="G259" i="44"/>
  <c r="I259" i="44" s="1"/>
  <c r="K259" i="44" s="1"/>
  <c r="L259" i="44" s="1"/>
  <c r="G258" i="44"/>
  <c r="I258" i="44" s="1"/>
  <c r="G257" i="44"/>
  <c r="I257" i="44" s="1"/>
  <c r="K257" i="44" s="1"/>
  <c r="G256" i="44"/>
  <c r="I256" i="44" s="1"/>
  <c r="K255" i="44"/>
  <c r="L255" i="44" s="1"/>
  <c r="G255" i="44"/>
  <c r="I255" i="44" s="1"/>
  <c r="G254" i="44"/>
  <c r="I254" i="44" s="1"/>
  <c r="G253" i="44"/>
  <c r="I253" i="44" s="1"/>
  <c r="K253" i="44" s="1"/>
  <c r="G252" i="44"/>
  <c r="I252" i="44" s="1"/>
  <c r="K251" i="44"/>
  <c r="L251" i="44" s="1"/>
  <c r="G251" i="44"/>
  <c r="I251" i="44" s="1"/>
  <c r="G250" i="44"/>
  <c r="I250" i="44" s="1"/>
  <c r="G249" i="44"/>
  <c r="I249" i="44" s="1"/>
  <c r="K249" i="44" s="1"/>
  <c r="G248" i="44"/>
  <c r="I248" i="44" s="1"/>
  <c r="G247" i="44"/>
  <c r="I247" i="44" s="1"/>
  <c r="K247" i="44" s="1"/>
  <c r="L247" i="44" s="1"/>
  <c r="G246" i="44"/>
  <c r="I246" i="44" s="1"/>
  <c r="I245" i="44"/>
  <c r="K245" i="44" s="1"/>
  <c r="G245" i="44"/>
  <c r="G244" i="44"/>
  <c r="I244" i="44" s="1"/>
  <c r="K243" i="44"/>
  <c r="L243" i="44" s="1"/>
  <c r="G243" i="44"/>
  <c r="I243" i="44" s="1"/>
  <c r="G242" i="44"/>
  <c r="I242" i="44" s="1"/>
  <c r="G241" i="44"/>
  <c r="I241" i="44" s="1"/>
  <c r="K241" i="44" s="1"/>
  <c r="G240" i="44"/>
  <c r="I240" i="44" s="1"/>
  <c r="K239" i="44"/>
  <c r="L239" i="44" s="1"/>
  <c r="G239" i="44"/>
  <c r="I239" i="44" s="1"/>
  <c r="G238" i="44"/>
  <c r="I238" i="44" s="1"/>
  <c r="I237" i="44"/>
  <c r="K237" i="44" s="1"/>
  <c r="G237" i="44"/>
  <c r="G236" i="44"/>
  <c r="I236" i="44" s="1"/>
  <c r="K235" i="44"/>
  <c r="L235" i="44" s="1"/>
  <c r="G235" i="44"/>
  <c r="I235" i="44" s="1"/>
  <c r="G234" i="44"/>
  <c r="I234" i="44" s="1"/>
  <c r="G233" i="44"/>
  <c r="I233" i="44" s="1"/>
  <c r="K233" i="44" s="1"/>
  <c r="G232" i="44"/>
  <c r="I232" i="44" s="1"/>
  <c r="K231" i="44"/>
  <c r="L231" i="44" s="1"/>
  <c r="G231" i="44"/>
  <c r="I231" i="44" s="1"/>
  <c r="G230" i="44"/>
  <c r="I230" i="44" s="1"/>
  <c r="I229" i="44"/>
  <c r="K229" i="44" s="1"/>
  <c r="G229" i="44"/>
  <c r="G228" i="44"/>
  <c r="I228" i="44" s="1"/>
  <c r="G227" i="44"/>
  <c r="I227" i="44" s="1"/>
  <c r="K227" i="44" s="1"/>
  <c r="L227" i="44" s="1"/>
  <c r="G226" i="44"/>
  <c r="I226" i="44" s="1"/>
  <c r="G225" i="44"/>
  <c r="I225" i="44" s="1"/>
  <c r="K225" i="44" s="1"/>
  <c r="G224" i="44"/>
  <c r="I224" i="44" s="1"/>
  <c r="G223" i="44"/>
  <c r="I223" i="44" s="1"/>
  <c r="K223" i="44" s="1"/>
  <c r="L223" i="44" s="1"/>
  <c r="G222" i="44"/>
  <c r="I222" i="44" s="1"/>
  <c r="I221" i="44"/>
  <c r="K221" i="44" s="1"/>
  <c r="G221" i="44"/>
  <c r="G220" i="44"/>
  <c r="I220" i="44" s="1"/>
  <c r="K219" i="44"/>
  <c r="L219" i="44" s="1"/>
  <c r="G219" i="44"/>
  <c r="I219" i="44" s="1"/>
  <c r="G218" i="44"/>
  <c r="I218" i="44" s="1"/>
  <c r="G217" i="44"/>
  <c r="I217" i="44" s="1"/>
  <c r="K217" i="44" s="1"/>
  <c r="L217" i="44" s="1"/>
  <c r="G216" i="44"/>
  <c r="I216" i="44" s="1"/>
  <c r="G215" i="44"/>
  <c r="I215" i="44" s="1"/>
  <c r="K215" i="44" s="1"/>
  <c r="G214" i="44"/>
  <c r="I214" i="44" s="1"/>
  <c r="K214" i="44" s="1"/>
  <c r="K213" i="44"/>
  <c r="L213" i="44" s="1"/>
  <c r="G213" i="44"/>
  <c r="I213" i="44" s="1"/>
  <c r="G212" i="44"/>
  <c r="I212" i="44" s="1"/>
  <c r="G211" i="44"/>
  <c r="I211" i="44" s="1"/>
  <c r="K211" i="44" s="1"/>
  <c r="G210" i="44"/>
  <c r="I210" i="44" s="1"/>
  <c r="K210" i="44" s="1"/>
  <c r="G209" i="44"/>
  <c r="I209" i="44" s="1"/>
  <c r="K209" i="44" s="1"/>
  <c r="L209" i="44" s="1"/>
  <c r="G208" i="44"/>
  <c r="I208" i="44" s="1"/>
  <c r="G207" i="44"/>
  <c r="I207" i="44" s="1"/>
  <c r="K207" i="44" s="1"/>
  <c r="G206" i="44"/>
  <c r="I206" i="44" s="1"/>
  <c r="K206" i="44" s="1"/>
  <c r="K205" i="44"/>
  <c r="L205" i="44" s="1"/>
  <c r="G205" i="44"/>
  <c r="I205" i="44" s="1"/>
  <c r="G204" i="44"/>
  <c r="I204" i="44" s="1"/>
  <c r="I203" i="44"/>
  <c r="K203" i="44" s="1"/>
  <c r="G203" i="44"/>
  <c r="G202" i="44"/>
  <c r="I202" i="44" s="1"/>
  <c r="K202" i="44" s="1"/>
  <c r="G201" i="44"/>
  <c r="I201" i="44" s="1"/>
  <c r="K201" i="44" s="1"/>
  <c r="L201" i="44" s="1"/>
  <c r="G200" i="44"/>
  <c r="I200" i="44" s="1"/>
  <c r="I199" i="44"/>
  <c r="K199" i="44" s="1"/>
  <c r="G199" i="44"/>
  <c r="G198" i="44"/>
  <c r="I198" i="44" s="1"/>
  <c r="K198" i="44" s="1"/>
  <c r="K197" i="44"/>
  <c r="L197" i="44" s="1"/>
  <c r="G197" i="44"/>
  <c r="I197" i="44" s="1"/>
  <c r="G196" i="44"/>
  <c r="I196" i="44" s="1"/>
  <c r="I195" i="44"/>
  <c r="K195" i="44" s="1"/>
  <c r="G195" i="44"/>
  <c r="G194" i="44"/>
  <c r="I194" i="44" s="1"/>
  <c r="K194" i="44" s="1"/>
  <c r="G193" i="44"/>
  <c r="I193" i="44" s="1"/>
  <c r="K193" i="44" s="1"/>
  <c r="L193" i="44" s="1"/>
  <c r="G192" i="44"/>
  <c r="I192" i="44" s="1"/>
  <c r="G191" i="44"/>
  <c r="I191" i="44" s="1"/>
  <c r="K191" i="44" s="1"/>
  <c r="G190" i="44"/>
  <c r="I190" i="44" s="1"/>
  <c r="K190" i="44" s="1"/>
  <c r="G189" i="44"/>
  <c r="I189" i="44" s="1"/>
  <c r="K189" i="44" s="1"/>
  <c r="L189" i="44" s="1"/>
  <c r="G188" i="44"/>
  <c r="I188" i="44" s="1"/>
  <c r="I187" i="44"/>
  <c r="K187" i="44" s="1"/>
  <c r="G187" i="44"/>
  <c r="G186" i="44"/>
  <c r="I186" i="44" s="1"/>
  <c r="K186" i="44" s="1"/>
  <c r="G185" i="44"/>
  <c r="I185" i="44" s="1"/>
  <c r="K185" i="44" s="1"/>
  <c r="L185" i="44" s="1"/>
  <c r="G184" i="44"/>
  <c r="I184" i="44" s="1"/>
  <c r="G183" i="44"/>
  <c r="I183" i="44" s="1"/>
  <c r="K183" i="44" s="1"/>
  <c r="G182" i="44"/>
  <c r="I182" i="44" s="1"/>
  <c r="K182" i="44" s="1"/>
  <c r="K181" i="44"/>
  <c r="L181" i="44" s="1"/>
  <c r="G181" i="44"/>
  <c r="I181" i="44" s="1"/>
  <c r="G180" i="44"/>
  <c r="I180" i="44" s="1"/>
  <c r="I179" i="44"/>
  <c r="K179" i="44" s="1"/>
  <c r="G179" i="44"/>
  <c r="G178" i="44"/>
  <c r="I178" i="44" s="1"/>
  <c r="K178" i="44" s="1"/>
  <c r="G177" i="44"/>
  <c r="I177" i="44" s="1"/>
  <c r="K177" i="44" s="1"/>
  <c r="L177" i="44" s="1"/>
  <c r="G176" i="44"/>
  <c r="I176" i="44" s="1"/>
  <c r="I175" i="44"/>
  <c r="K175" i="44" s="1"/>
  <c r="G175" i="44"/>
  <c r="G174" i="44"/>
  <c r="I174" i="44" s="1"/>
  <c r="K174" i="44" s="1"/>
  <c r="K173" i="44"/>
  <c r="L173" i="44" s="1"/>
  <c r="G173" i="44"/>
  <c r="I173" i="44" s="1"/>
  <c r="G172" i="44"/>
  <c r="I172" i="44" s="1"/>
  <c r="G171" i="44"/>
  <c r="I171" i="44" s="1"/>
  <c r="K171" i="44" s="1"/>
  <c r="G170" i="44"/>
  <c r="I170" i="44" s="1"/>
  <c r="K170" i="44" s="1"/>
  <c r="G169" i="44"/>
  <c r="I169" i="44" s="1"/>
  <c r="K169" i="44" s="1"/>
  <c r="L169" i="44" s="1"/>
  <c r="G168" i="44"/>
  <c r="I168" i="44" s="1"/>
  <c r="I167" i="44"/>
  <c r="K167" i="44" s="1"/>
  <c r="G167" i="44"/>
  <c r="G166" i="44"/>
  <c r="I166" i="44" s="1"/>
  <c r="K166" i="44" s="1"/>
  <c r="G165" i="44"/>
  <c r="I165" i="44" s="1"/>
  <c r="K165" i="44" s="1"/>
  <c r="L165" i="44" s="1"/>
  <c r="G164" i="44"/>
  <c r="I164" i="44" s="1"/>
  <c r="I163" i="44"/>
  <c r="K163" i="44" s="1"/>
  <c r="G163" i="44"/>
  <c r="G162" i="44"/>
  <c r="I162" i="44" s="1"/>
  <c r="K162" i="44" s="1"/>
  <c r="G161" i="44"/>
  <c r="I161" i="44" s="1"/>
  <c r="K161" i="44" s="1"/>
  <c r="L161" i="44" s="1"/>
  <c r="G160" i="44"/>
  <c r="I160" i="44" s="1"/>
  <c r="G159" i="44"/>
  <c r="I159" i="44" s="1"/>
  <c r="K159" i="44" s="1"/>
  <c r="G158" i="44"/>
  <c r="I158" i="44" s="1"/>
  <c r="K158" i="44" s="1"/>
  <c r="K157" i="44"/>
  <c r="L157" i="44" s="1"/>
  <c r="G157" i="44"/>
  <c r="I157" i="44" s="1"/>
  <c r="G156" i="44"/>
  <c r="I156" i="44" s="1"/>
  <c r="I155" i="44"/>
  <c r="K155" i="44" s="1"/>
  <c r="G155" i="44"/>
  <c r="G154" i="44"/>
  <c r="I154" i="44" s="1"/>
  <c r="K154" i="44" s="1"/>
  <c r="G153" i="44"/>
  <c r="I153" i="44" s="1"/>
  <c r="K153" i="44" s="1"/>
  <c r="G152" i="44"/>
  <c r="I152" i="44" s="1"/>
  <c r="G151" i="44"/>
  <c r="I151" i="44" s="1"/>
  <c r="K151" i="44" s="1"/>
  <c r="G150" i="44"/>
  <c r="I150" i="44" s="1"/>
  <c r="K150" i="44" s="1"/>
  <c r="G149" i="44"/>
  <c r="I149" i="44" s="1"/>
  <c r="K149" i="44" s="1"/>
  <c r="G148" i="44"/>
  <c r="G147" i="44"/>
  <c r="I147" i="44" s="1"/>
  <c r="K147" i="44" s="1"/>
  <c r="I146" i="44"/>
  <c r="K146" i="44" s="1"/>
  <c r="G146" i="44"/>
  <c r="G145" i="44"/>
  <c r="I145" i="44" s="1"/>
  <c r="K145" i="44" s="1"/>
  <c r="I144" i="44"/>
  <c r="K144" i="44" s="1"/>
  <c r="G144" i="44"/>
  <c r="G143" i="44"/>
  <c r="I143" i="44" s="1"/>
  <c r="K143" i="44" s="1"/>
  <c r="G142" i="44"/>
  <c r="I142" i="44" s="1"/>
  <c r="G141" i="44"/>
  <c r="I141" i="44" s="1"/>
  <c r="K141" i="44" s="1"/>
  <c r="G140" i="44"/>
  <c r="I140" i="44" s="1"/>
  <c r="K140" i="44" s="1"/>
  <c r="I139" i="44"/>
  <c r="K139" i="44" s="1"/>
  <c r="G139" i="44"/>
  <c r="G138" i="44"/>
  <c r="I138" i="44" s="1"/>
  <c r="K138" i="44" s="1"/>
  <c r="G137" i="44"/>
  <c r="I137" i="44" s="1"/>
  <c r="K137" i="44" s="1"/>
  <c r="G136" i="44"/>
  <c r="I136" i="44" s="1"/>
  <c r="G135" i="44"/>
  <c r="I135" i="44" s="1"/>
  <c r="K135" i="44" s="1"/>
  <c r="G134" i="44"/>
  <c r="I134" i="44" s="1"/>
  <c r="G133" i="44"/>
  <c r="I133" i="44" s="1"/>
  <c r="K133" i="44" s="1"/>
  <c r="G132" i="44"/>
  <c r="G131" i="44"/>
  <c r="I131" i="44" s="1"/>
  <c r="K131" i="44" s="1"/>
  <c r="G130" i="44"/>
  <c r="I130" i="44" s="1"/>
  <c r="G129" i="44"/>
  <c r="I129" i="44" s="1"/>
  <c r="K129" i="44" s="1"/>
  <c r="I128" i="44"/>
  <c r="K128" i="44" s="1"/>
  <c r="G128" i="44"/>
  <c r="G127" i="44"/>
  <c r="I127" i="44" s="1"/>
  <c r="K127" i="44" s="1"/>
  <c r="G126" i="44"/>
  <c r="I126" i="44" s="1"/>
  <c r="K126" i="44" s="1"/>
  <c r="G125" i="44"/>
  <c r="I125" i="44" s="1"/>
  <c r="K125" i="44" s="1"/>
  <c r="G124" i="44"/>
  <c r="I124" i="44" s="1"/>
  <c r="K124" i="44" s="1"/>
  <c r="G123" i="44"/>
  <c r="I123" i="44" s="1"/>
  <c r="K123" i="44" s="1"/>
  <c r="G122" i="44"/>
  <c r="I122" i="44" s="1"/>
  <c r="K122" i="44" s="1"/>
  <c r="G121" i="44"/>
  <c r="I121" i="44" s="1"/>
  <c r="K121" i="44" s="1"/>
  <c r="G120" i="44"/>
  <c r="I120" i="44" s="1"/>
  <c r="G119" i="44"/>
  <c r="I119" i="44" s="1"/>
  <c r="K119" i="44" s="1"/>
  <c r="G118" i="44"/>
  <c r="I118" i="44" s="1"/>
  <c r="G117" i="44"/>
  <c r="I117" i="44" s="1"/>
  <c r="K117" i="44" s="1"/>
  <c r="G116" i="44"/>
  <c r="G115" i="44"/>
  <c r="I115" i="44" s="1"/>
  <c r="K115" i="44" s="1"/>
  <c r="G114" i="44"/>
  <c r="I114" i="44" s="1"/>
  <c r="G113" i="44"/>
  <c r="I113" i="44" s="1"/>
  <c r="K113" i="44" s="1"/>
  <c r="I112" i="44"/>
  <c r="K112" i="44" s="1"/>
  <c r="G112" i="44"/>
  <c r="G111" i="44"/>
  <c r="I111" i="44" s="1"/>
  <c r="K111" i="44" s="1"/>
  <c r="G110" i="44"/>
  <c r="I110" i="44" s="1"/>
  <c r="G109" i="44"/>
  <c r="I109" i="44" s="1"/>
  <c r="K109" i="44" s="1"/>
  <c r="G108" i="44"/>
  <c r="I108" i="44" s="1"/>
  <c r="K108" i="44" s="1"/>
  <c r="G107" i="44"/>
  <c r="I107" i="44" s="1"/>
  <c r="K107" i="44" s="1"/>
  <c r="G106" i="44"/>
  <c r="I106" i="44" s="1"/>
  <c r="G105" i="44"/>
  <c r="I105" i="44" s="1"/>
  <c r="K105" i="44" s="1"/>
  <c r="G104" i="44"/>
  <c r="I104" i="44" s="1"/>
  <c r="G103" i="44"/>
  <c r="I103" i="44" s="1"/>
  <c r="K103" i="44" s="1"/>
  <c r="G102" i="44"/>
  <c r="I102" i="44" s="1"/>
  <c r="K102" i="44" s="1"/>
  <c r="G101" i="44"/>
  <c r="I101" i="44" s="1"/>
  <c r="K101" i="44" s="1"/>
  <c r="G100" i="44"/>
  <c r="G99" i="44"/>
  <c r="I99" i="44" s="1"/>
  <c r="K99" i="44" s="1"/>
  <c r="G98" i="44"/>
  <c r="I98" i="44" s="1"/>
  <c r="K98" i="44" s="1"/>
  <c r="G97" i="44"/>
  <c r="I97" i="44" s="1"/>
  <c r="K97" i="44" s="1"/>
  <c r="I96" i="44"/>
  <c r="K96" i="44" s="1"/>
  <c r="G96" i="44"/>
  <c r="G95" i="44"/>
  <c r="I95" i="44" s="1"/>
  <c r="K95" i="44" s="1"/>
  <c r="G94" i="44"/>
  <c r="I94" i="44" s="1"/>
  <c r="K94" i="44" s="1"/>
  <c r="G93" i="44"/>
  <c r="I93" i="44" s="1"/>
  <c r="K93" i="44" s="1"/>
  <c r="G92" i="44"/>
  <c r="I92" i="44" s="1"/>
  <c r="K92" i="44" s="1"/>
  <c r="G91" i="44"/>
  <c r="I91" i="44" s="1"/>
  <c r="K91" i="44" s="1"/>
  <c r="G90" i="44"/>
  <c r="I90" i="44" s="1"/>
  <c r="K90" i="44" s="1"/>
  <c r="G89" i="44"/>
  <c r="I89" i="44" s="1"/>
  <c r="K89" i="44" s="1"/>
  <c r="G88" i="44"/>
  <c r="I88" i="44" s="1"/>
  <c r="G87" i="44"/>
  <c r="I87" i="44" s="1"/>
  <c r="K87" i="44" s="1"/>
  <c r="G86" i="44"/>
  <c r="I86" i="44" s="1"/>
  <c r="G85" i="44"/>
  <c r="I85" i="44" s="1"/>
  <c r="K85" i="44" s="1"/>
  <c r="G84" i="44"/>
  <c r="G83" i="44"/>
  <c r="I83" i="44" s="1"/>
  <c r="K83" i="44" s="1"/>
  <c r="G82" i="44"/>
  <c r="I82" i="44" s="1"/>
  <c r="G81" i="44"/>
  <c r="I81" i="44" s="1"/>
  <c r="K81" i="44" s="1"/>
  <c r="I80" i="44"/>
  <c r="K80" i="44" s="1"/>
  <c r="G80" i="44"/>
  <c r="G79" i="44"/>
  <c r="I79" i="44" s="1"/>
  <c r="K79" i="44" s="1"/>
  <c r="G78" i="44"/>
  <c r="I78" i="44" s="1"/>
  <c r="G77" i="44"/>
  <c r="I77" i="44" s="1"/>
  <c r="K77" i="44" s="1"/>
  <c r="G76" i="44"/>
  <c r="I76" i="44" s="1"/>
  <c r="K76" i="44" s="1"/>
  <c r="G75" i="44"/>
  <c r="I75" i="44" s="1"/>
  <c r="K75" i="44" s="1"/>
  <c r="G74" i="44"/>
  <c r="I74" i="44" s="1"/>
  <c r="G73" i="44"/>
  <c r="I73" i="44" s="1"/>
  <c r="K73" i="44" s="1"/>
  <c r="G72" i="44"/>
  <c r="I72" i="44" s="1"/>
  <c r="G71" i="44"/>
  <c r="I71" i="44" s="1"/>
  <c r="K71" i="44" s="1"/>
  <c r="G70" i="44"/>
  <c r="I70" i="44" s="1"/>
  <c r="G69" i="44"/>
  <c r="I69" i="44" s="1"/>
  <c r="K69" i="44" s="1"/>
  <c r="G68" i="44"/>
  <c r="G67" i="44"/>
  <c r="I67" i="44" s="1"/>
  <c r="K67" i="44" s="1"/>
  <c r="L67" i="44" s="1"/>
  <c r="G66" i="44"/>
  <c r="I66" i="44" s="1"/>
  <c r="K66" i="44" s="1"/>
  <c r="G65" i="44"/>
  <c r="I65" i="44" s="1"/>
  <c r="K65" i="44" s="1"/>
  <c r="I64" i="44"/>
  <c r="K64" i="44" s="1"/>
  <c r="G64" i="44"/>
  <c r="G63" i="44"/>
  <c r="G62" i="44"/>
  <c r="I62" i="44" s="1"/>
  <c r="K62" i="44" s="1"/>
  <c r="G61" i="44"/>
  <c r="I61" i="44" s="1"/>
  <c r="K61" i="44" s="1"/>
  <c r="G60" i="44"/>
  <c r="I60" i="44" s="1"/>
  <c r="K60" i="44" s="1"/>
  <c r="K59" i="44"/>
  <c r="G59" i="44"/>
  <c r="I59" i="44" s="1"/>
  <c r="G58" i="44"/>
  <c r="G57" i="44"/>
  <c r="I57" i="44" s="1"/>
  <c r="K57" i="44" s="1"/>
  <c r="G56" i="44"/>
  <c r="I56" i="44" s="1"/>
  <c r="K56" i="44" s="1"/>
  <c r="G55" i="44"/>
  <c r="I55" i="44" s="1"/>
  <c r="K55" i="44" s="1"/>
  <c r="G54" i="44"/>
  <c r="G53" i="44"/>
  <c r="I53" i="44" s="1"/>
  <c r="K53" i="44" s="1"/>
  <c r="G52" i="44"/>
  <c r="I52" i="44" s="1"/>
  <c r="K52" i="44" s="1"/>
  <c r="G51" i="44"/>
  <c r="I51" i="44" s="1"/>
  <c r="K51" i="44" s="1"/>
  <c r="L51" i="44" s="1"/>
  <c r="G50" i="44"/>
  <c r="I50" i="44" s="1"/>
  <c r="K50" i="44" s="1"/>
  <c r="G49" i="44"/>
  <c r="I49" i="44" s="1"/>
  <c r="K49" i="44" s="1"/>
  <c r="I48" i="44"/>
  <c r="K48" i="44" s="1"/>
  <c r="G48" i="44"/>
  <c r="G47" i="44"/>
  <c r="G46" i="44"/>
  <c r="I46" i="44" s="1"/>
  <c r="K46" i="44" s="1"/>
  <c r="G45" i="44"/>
  <c r="I45" i="44" s="1"/>
  <c r="K45" i="44" s="1"/>
  <c r="G44" i="44"/>
  <c r="I44" i="44" s="1"/>
  <c r="K44" i="44" s="1"/>
  <c r="G43" i="44"/>
  <c r="I43" i="44" s="1"/>
  <c r="K43" i="44" s="1"/>
  <c r="G42" i="44"/>
  <c r="G41" i="44"/>
  <c r="I41" i="44" s="1"/>
  <c r="K41" i="44" s="1"/>
  <c r="G40" i="44"/>
  <c r="I40" i="44" s="1"/>
  <c r="K40" i="44" s="1"/>
  <c r="G39" i="44"/>
  <c r="I39" i="44" s="1"/>
  <c r="K39" i="44" s="1"/>
  <c r="G38" i="44"/>
  <c r="G37" i="44"/>
  <c r="I37" i="44" s="1"/>
  <c r="K37" i="44" s="1"/>
  <c r="G36" i="44"/>
  <c r="I36" i="44" s="1"/>
  <c r="K36" i="44" s="1"/>
  <c r="G35" i="44"/>
  <c r="I35" i="44" s="1"/>
  <c r="K35" i="44" s="1"/>
  <c r="L35" i="44" s="1"/>
  <c r="G34" i="44"/>
  <c r="I34" i="44" s="1"/>
  <c r="K34" i="44" s="1"/>
  <c r="G33" i="44"/>
  <c r="I33" i="44" s="1"/>
  <c r="K33" i="44" s="1"/>
  <c r="I32" i="44"/>
  <c r="K32" i="44" s="1"/>
  <c r="G32" i="44"/>
  <c r="G31" i="44"/>
  <c r="G30" i="44"/>
  <c r="I30" i="44" s="1"/>
  <c r="K30" i="44" s="1"/>
  <c r="G29" i="44"/>
  <c r="I29" i="44" s="1"/>
  <c r="K29" i="44" s="1"/>
  <c r="G28" i="44"/>
  <c r="I28" i="44" s="1"/>
  <c r="K28" i="44" s="1"/>
  <c r="G27" i="44"/>
  <c r="I27" i="44" s="1"/>
  <c r="K27" i="44" s="1"/>
  <c r="G26" i="44"/>
  <c r="I25" i="44"/>
  <c r="K25" i="44" s="1"/>
  <c r="G25" i="44"/>
  <c r="G24" i="44"/>
  <c r="G23" i="44"/>
  <c r="I23" i="44" s="1"/>
  <c r="K23" i="44" s="1"/>
  <c r="G22" i="44"/>
  <c r="I22" i="44" s="1"/>
  <c r="K22" i="44" s="1"/>
  <c r="I21" i="44"/>
  <c r="G21" i="44"/>
  <c r="G20" i="44"/>
  <c r="G19" i="44"/>
  <c r="I19" i="44" s="1"/>
  <c r="K19" i="44" s="1"/>
  <c r="G18" i="44"/>
  <c r="I18" i="44" s="1"/>
  <c r="K18" i="44" s="1"/>
  <c r="I17" i="44"/>
  <c r="K17" i="44" s="1"/>
  <c r="G17" i="44"/>
  <c r="G16" i="44"/>
  <c r="G15" i="44"/>
  <c r="I15" i="44" s="1"/>
  <c r="K15" i="44" s="1"/>
  <c r="G14" i="44"/>
  <c r="I14" i="44" s="1"/>
  <c r="K14" i="44" s="1"/>
  <c r="K13" i="44"/>
  <c r="I13" i="44"/>
  <c r="G13" i="44"/>
  <c r="G12" i="44"/>
  <c r="I11" i="44"/>
  <c r="K11" i="44" s="1"/>
  <c r="G11" i="44"/>
  <c r="G10" i="44"/>
  <c r="I10" i="44" s="1"/>
  <c r="K10" i="44" s="1"/>
  <c r="I9" i="44"/>
  <c r="K9" i="44" s="1"/>
  <c r="G9" i="44"/>
  <c r="G8" i="44"/>
  <c r="G7" i="44"/>
  <c r="I7" i="44" s="1"/>
  <c r="K7" i="44" s="1"/>
  <c r="G6" i="44"/>
  <c r="G5" i="44"/>
  <c r="I5" i="44" s="1"/>
  <c r="K5" i="44" s="1"/>
  <c r="M304" i="14"/>
  <c r="M301" i="14"/>
  <c r="H11" i="10" s="1"/>
  <c r="E301" i="14"/>
  <c r="G300" i="14"/>
  <c r="I300" i="14" s="1"/>
  <c r="K300" i="14" s="1"/>
  <c r="G299" i="14"/>
  <c r="I299" i="14" s="1"/>
  <c r="K299" i="14" s="1"/>
  <c r="G298" i="14"/>
  <c r="I298" i="14" s="1"/>
  <c r="K298" i="14" s="1"/>
  <c r="G297" i="14"/>
  <c r="I297" i="14" s="1"/>
  <c r="K297" i="14" s="1"/>
  <c r="L297" i="14" s="1"/>
  <c r="G296" i="14"/>
  <c r="G295" i="14"/>
  <c r="G294" i="14"/>
  <c r="I294" i="14" s="1"/>
  <c r="K294" i="14" s="1"/>
  <c r="G293" i="14"/>
  <c r="I293" i="14" s="1"/>
  <c r="K293" i="14" s="1"/>
  <c r="G292" i="14"/>
  <c r="I292" i="14" s="1"/>
  <c r="K292" i="14" s="1"/>
  <c r="G291" i="14"/>
  <c r="I291" i="14" s="1"/>
  <c r="K291" i="14" s="1"/>
  <c r="G290" i="14"/>
  <c r="I290" i="14" s="1"/>
  <c r="K290" i="14" s="1"/>
  <c r="G289" i="14"/>
  <c r="I289" i="14" s="1"/>
  <c r="K289" i="14" s="1"/>
  <c r="L289" i="14" s="1"/>
  <c r="G288" i="14"/>
  <c r="G287" i="14"/>
  <c r="G286" i="14"/>
  <c r="I286" i="14" s="1"/>
  <c r="K286" i="14" s="1"/>
  <c r="G285" i="14"/>
  <c r="G284" i="14"/>
  <c r="I284" i="14" s="1"/>
  <c r="K284" i="14" s="1"/>
  <c r="G283" i="14"/>
  <c r="I283" i="14" s="1"/>
  <c r="K283" i="14" s="1"/>
  <c r="G282" i="14"/>
  <c r="I282" i="14" s="1"/>
  <c r="K282" i="14" s="1"/>
  <c r="G281" i="14"/>
  <c r="I281" i="14" s="1"/>
  <c r="K281" i="14" s="1"/>
  <c r="L281" i="14" s="1"/>
  <c r="G280" i="14"/>
  <c r="G279" i="14"/>
  <c r="G278" i="14"/>
  <c r="I278" i="14" s="1"/>
  <c r="K278" i="14" s="1"/>
  <c r="G277" i="14"/>
  <c r="I277" i="14" s="1"/>
  <c r="K277" i="14" s="1"/>
  <c r="G276" i="14"/>
  <c r="I276" i="14" s="1"/>
  <c r="K276" i="14" s="1"/>
  <c r="G275" i="14"/>
  <c r="I275" i="14" s="1"/>
  <c r="K275" i="14" s="1"/>
  <c r="G274" i="14"/>
  <c r="I274" i="14" s="1"/>
  <c r="K274" i="14" s="1"/>
  <c r="G273" i="14"/>
  <c r="I273" i="14" s="1"/>
  <c r="K273" i="14" s="1"/>
  <c r="L273" i="14" s="1"/>
  <c r="G272" i="14"/>
  <c r="G271" i="14"/>
  <c r="G270" i="14"/>
  <c r="I270" i="14" s="1"/>
  <c r="K270" i="14" s="1"/>
  <c r="G269" i="14"/>
  <c r="I269" i="14" s="1"/>
  <c r="K269" i="14" s="1"/>
  <c r="G268" i="14"/>
  <c r="I268" i="14" s="1"/>
  <c r="K268" i="14" s="1"/>
  <c r="G267" i="14"/>
  <c r="I267" i="14" s="1"/>
  <c r="K267" i="14" s="1"/>
  <c r="G266" i="14"/>
  <c r="I266" i="14" s="1"/>
  <c r="K266" i="14" s="1"/>
  <c r="G265" i="14"/>
  <c r="I265" i="14" s="1"/>
  <c r="K265" i="14" s="1"/>
  <c r="L265" i="14" s="1"/>
  <c r="G264" i="14"/>
  <c r="G263" i="14"/>
  <c r="G262" i="14"/>
  <c r="I262" i="14" s="1"/>
  <c r="K262" i="14" s="1"/>
  <c r="G261" i="14"/>
  <c r="I261" i="14" s="1"/>
  <c r="K261" i="14" s="1"/>
  <c r="G260" i="14"/>
  <c r="I260" i="14" s="1"/>
  <c r="K260" i="14" s="1"/>
  <c r="I259" i="14"/>
  <c r="K259" i="14" s="1"/>
  <c r="G259" i="14"/>
  <c r="G258" i="14"/>
  <c r="I258" i="14" s="1"/>
  <c r="K258" i="14" s="1"/>
  <c r="G257" i="14"/>
  <c r="I257" i="14" s="1"/>
  <c r="K257" i="14" s="1"/>
  <c r="L257" i="14" s="1"/>
  <c r="G256" i="14"/>
  <c r="G255" i="14"/>
  <c r="G254" i="14"/>
  <c r="I254" i="14" s="1"/>
  <c r="K254" i="14" s="1"/>
  <c r="G253" i="14"/>
  <c r="I253" i="14" s="1"/>
  <c r="K253" i="14" s="1"/>
  <c r="L253" i="14" s="1"/>
  <c r="G252" i="14"/>
  <c r="G251" i="14"/>
  <c r="I251" i="14" s="1"/>
  <c r="K251" i="14" s="1"/>
  <c r="G250" i="14"/>
  <c r="I250" i="14" s="1"/>
  <c r="K250" i="14" s="1"/>
  <c r="G249" i="14"/>
  <c r="I249" i="14" s="1"/>
  <c r="K249" i="14" s="1"/>
  <c r="L249" i="14" s="1"/>
  <c r="G248" i="14"/>
  <c r="G247" i="14"/>
  <c r="G246" i="14"/>
  <c r="I246" i="14" s="1"/>
  <c r="K246" i="14" s="1"/>
  <c r="G245" i="14"/>
  <c r="I245" i="14" s="1"/>
  <c r="K245" i="14" s="1"/>
  <c r="G244" i="14"/>
  <c r="I244" i="14" s="1"/>
  <c r="K244" i="14" s="1"/>
  <c r="G243" i="14"/>
  <c r="I243" i="14" s="1"/>
  <c r="K243" i="14" s="1"/>
  <c r="I242" i="14"/>
  <c r="K242" i="14" s="1"/>
  <c r="G242" i="14"/>
  <c r="G241" i="14"/>
  <c r="I241" i="14" s="1"/>
  <c r="K241" i="14" s="1"/>
  <c r="L241" i="14" s="1"/>
  <c r="G240" i="14"/>
  <c r="G239" i="14"/>
  <c r="G238" i="14"/>
  <c r="I238" i="14" s="1"/>
  <c r="K238" i="14" s="1"/>
  <c r="G237" i="14"/>
  <c r="I237" i="14" s="1"/>
  <c r="K237" i="14" s="1"/>
  <c r="G236" i="14"/>
  <c r="G235" i="14"/>
  <c r="I235" i="14" s="1"/>
  <c r="K235" i="14" s="1"/>
  <c r="G234" i="14"/>
  <c r="I234" i="14" s="1"/>
  <c r="K234" i="14" s="1"/>
  <c r="G233" i="14"/>
  <c r="I233" i="14" s="1"/>
  <c r="K233" i="14" s="1"/>
  <c r="L233" i="14" s="1"/>
  <c r="G232" i="14"/>
  <c r="G231" i="14"/>
  <c r="G230" i="14"/>
  <c r="I230" i="14" s="1"/>
  <c r="K230" i="14" s="1"/>
  <c r="G229" i="14"/>
  <c r="I229" i="14" s="1"/>
  <c r="K229" i="14" s="1"/>
  <c r="L229" i="14" s="1"/>
  <c r="G228" i="14"/>
  <c r="I228" i="14" s="1"/>
  <c r="K228" i="14" s="1"/>
  <c r="G227" i="14"/>
  <c r="I227" i="14" s="1"/>
  <c r="K227" i="14" s="1"/>
  <c r="G226" i="14"/>
  <c r="I226" i="14" s="1"/>
  <c r="K226" i="14" s="1"/>
  <c r="G225" i="14"/>
  <c r="I225" i="14" s="1"/>
  <c r="K225" i="14" s="1"/>
  <c r="L225" i="14" s="1"/>
  <c r="G224" i="14"/>
  <c r="G223" i="14"/>
  <c r="G222" i="14"/>
  <c r="I222" i="14" s="1"/>
  <c r="K222" i="14" s="1"/>
  <c r="G221" i="14"/>
  <c r="G220" i="14"/>
  <c r="G219" i="14"/>
  <c r="I219" i="14" s="1"/>
  <c r="K219" i="14" s="1"/>
  <c r="G218" i="14"/>
  <c r="G217" i="14"/>
  <c r="I217" i="14" s="1"/>
  <c r="K217" i="14" s="1"/>
  <c r="L217" i="14" s="1"/>
  <c r="G216" i="14"/>
  <c r="I216" i="14" s="1"/>
  <c r="G215" i="14"/>
  <c r="I215" i="14" s="1"/>
  <c r="K215" i="14" s="1"/>
  <c r="G214" i="14"/>
  <c r="I214" i="14" s="1"/>
  <c r="G213" i="14"/>
  <c r="I213" i="14" s="1"/>
  <c r="K213" i="14" s="1"/>
  <c r="L213" i="14" s="1"/>
  <c r="G212" i="14"/>
  <c r="I212" i="14" s="1"/>
  <c r="G211" i="14"/>
  <c r="I211" i="14" s="1"/>
  <c r="K211" i="14" s="1"/>
  <c r="G210" i="14"/>
  <c r="I210" i="14" s="1"/>
  <c r="G209" i="14"/>
  <c r="I209" i="14" s="1"/>
  <c r="K209" i="14" s="1"/>
  <c r="L209" i="14" s="1"/>
  <c r="G208" i="14"/>
  <c r="I208" i="14" s="1"/>
  <c r="G207" i="14"/>
  <c r="I207" i="14" s="1"/>
  <c r="K207" i="14" s="1"/>
  <c r="G206" i="14"/>
  <c r="I206" i="14" s="1"/>
  <c r="G205" i="14"/>
  <c r="I205" i="14" s="1"/>
  <c r="K205" i="14" s="1"/>
  <c r="L205" i="14" s="1"/>
  <c r="G204" i="14"/>
  <c r="I204" i="14" s="1"/>
  <c r="G203" i="14"/>
  <c r="I203" i="14" s="1"/>
  <c r="K203" i="14" s="1"/>
  <c r="G202" i="14"/>
  <c r="I202" i="14" s="1"/>
  <c r="G201" i="14"/>
  <c r="I201" i="14" s="1"/>
  <c r="K201" i="14" s="1"/>
  <c r="L201" i="14" s="1"/>
  <c r="G200" i="14"/>
  <c r="I200" i="14" s="1"/>
  <c r="I199" i="14"/>
  <c r="K199" i="14" s="1"/>
  <c r="G199" i="14"/>
  <c r="G198" i="14"/>
  <c r="I198" i="14" s="1"/>
  <c r="G197" i="14"/>
  <c r="I197" i="14" s="1"/>
  <c r="K197" i="14" s="1"/>
  <c r="L197" i="14" s="1"/>
  <c r="G196" i="14"/>
  <c r="I196" i="14" s="1"/>
  <c r="G195" i="14"/>
  <c r="I195" i="14" s="1"/>
  <c r="K195" i="14" s="1"/>
  <c r="G194" i="14"/>
  <c r="I194" i="14" s="1"/>
  <c r="G193" i="14"/>
  <c r="I193" i="14" s="1"/>
  <c r="K193" i="14" s="1"/>
  <c r="L193" i="14" s="1"/>
  <c r="G192" i="14"/>
  <c r="I192" i="14" s="1"/>
  <c r="G191" i="14"/>
  <c r="I191" i="14" s="1"/>
  <c r="K191" i="14" s="1"/>
  <c r="G190" i="14"/>
  <c r="I190" i="14" s="1"/>
  <c r="G189" i="14"/>
  <c r="I189" i="14" s="1"/>
  <c r="K189" i="14" s="1"/>
  <c r="L189" i="14" s="1"/>
  <c r="G188" i="14"/>
  <c r="I188" i="14" s="1"/>
  <c r="G187" i="14"/>
  <c r="I187" i="14" s="1"/>
  <c r="K187" i="14" s="1"/>
  <c r="G186" i="14"/>
  <c r="I186" i="14" s="1"/>
  <c r="G185" i="14"/>
  <c r="I185" i="14" s="1"/>
  <c r="K185" i="14" s="1"/>
  <c r="L185" i="14" s="1"/>
  <c r="G184" i="14"/>
  <c r="I184" i="14" s="1"/>
  <c r="G183" i="14"/>
  <c r="I183" i="14" s="1"/>
  <c r="K183" i="14" s="1"/>
  <c r="G182" i="14"/>
  <c r="I182" i="14" s="1"/>
  <c r="G181" i="14"/>
  <c r="I181" i="14" s="1"/>
  <c r="K181" i="14" s="1"/>
  <c r="L181" i="14" s="1"/>
  <c r="G180" i="14"/>
  <c r="I180" i="14" s="1"/>
  <c r="G179" i="14"/>
  <c r="I179" i="14" s="1"/>
  <c r="K179" i="14" s="1"/>
  <c r="I178" i="14"/>
  <c r="K178" i="14" s="1"/>
  <c r="G178" i="14"/>
  <c r="G177" i="14"/>
  <c r="I177" i="14" s="1"/>
  <c r="K177" i="14" s="1"/>
  <c r="L177" i="14" s="1"/>
  <c r="G176" i="14"/>
  <c r="I176" i="14" s="1"/>
  <c r="G175" i="14"/>
  <c r="I175" i="14" s="1"/>
  <c r="K175" i="14" s="1"/>
  <c r="L175" i="14" s="1"/>
  <c r="G174" i="14"/>
  <c r="I174" i="14" s="1"/>
  <c r="G173" i="14"/>
  <c r="I173" i="14" s="1"/>
  <c r="K173" i="14" s="1"/>
  <c r="G172" i="14"/>
  <c r="I172" i="14" s="1"/>
  <c r="K172" i="14" s="1"/>
  <c r="G171" i="14"/>
  <c r="I171" i="14" s="1"/>
  <c r="K171" i="14" s="1"/>
  <c r="L171" i="14" s="1"/>
  <c r="G170" i="14"/>
  <c r="I170" i="14" s="1"/>
  <c r="G169" i="14"/>
  <c r="I169" i="14" s="1"/>
  <c r="K169" i="14" s="1"/>
  <c r="I168" i="14"/>
  <c r="G168" i="14"/>
  <c r="G167" i="14"/>
  <c r="I167" i="14" s="1"/>
  <c r="K167" i="14" s="1"/>
  <c r="L167" i="14" s="1"/>
  <c r="G166" i="14"/>
  <c r="I166" i="14" s="1"/>
  <c r="G165" i="14"/>
  <c r="I165" i="14" s="1"/>
  <c r="K165" i="14" s="1"/>
  <c r="G164" i="14"/>
  <c r="G163" i="14"/>
  <c r="I163" i="14" s="1"/>
  <c r="K163" i="14" s="1"/>
  <c r="L163" i="14" s="1"/>
  <c r="G162" i="14"/>
  <c r="I162" i="14" s="1"/>
  <c r="G161" i="14"/>
  <c r="I161" i="14" s="1"/>
  <c r="K161" i="14" s="1"/>
  <c r="G160" i="14"/>
  <c r="G159" i="14"/>
  <c r="I159" i="14" s="1"/>
  <c r="K159" i="14" s="1"/>
  <c r="L159" i="14" s="1"/>
  <c r="G158" i="14"/>
  <c r="I158" i="14" s="1"/>
  <c r="I157" i="14"/>
  <c r="K157" i="14" s="1"/>
  <c r="G157" i="14"/>
  <c r="G156" i="14"/>
  <c r="G155" i="14"/>
  <c r="I155" i="14" s="1"/>
  <c r="K155" i="14" s="1"/>
  <c r="L155" i="14" s="1"/>
  <c r="G154" i="14"/>
  <c r="I154" i="14" s="1"/>
  <c r="G153" i="14"/>
  <c r="I153" i="14" s="1"/>
  <c r="K153" i="14" s="1"/>
  <c r="G152" i="14"/>
  <c r="K151" i="14"/>
  <c r="L151" i="14" s="1"/>
  <c r="G151" i="14"/>
  <c r="I151" i="14" s="1"/>
  <c r="G150" i="14"/>
  <c r="I150" i="14" s="1"/>
  <c r="G149" i="14"/>
  <c r="I149" i="14" s="1"/>
  <c r="K149" i="14" s="1"/>
  <c r="G148" i="14"/>
  <c r="G147" i="14"/>
  <c r="I147" i="14" s="1"/>
  <c r="K147" i="14" s="1"/>
  <c r="L147" i="14" s="1"/>
  <c r="G146" i="14"/>
  <c r="I146" i="14" s="1"/>
  <c r="G145" i="14"/>
  <c r="I145" i="14" s="1"/>
  <c r="K145" i="14" s="1"/>
  <c r="G144" i="14"/>
  <c r="I144" i="14" s="1"/>
  <c r="K144" i="14" s="1"/>
  <c r="G143" i="14"/>
  <c r="I143" i="14" s="1"/>
  <c r="K143" i="14" s="1"/>
  <c r="L143" i="14" s="1"/>
  <c r="I142" i="14"/>
  <c r="G142" i="14"/>
  <c r="G141" i="14"/>
  <c r="I141" i="14" s="1"/>
  <c r="K141" i="14" s="1"/>
  <c r="I140" i="14"/>
  <c r="K140" i="14" s="1"/>
  <c r="G140" i="14"/>
  <c r="G139" i="14"/>
  <c r="I139" i="14" s="1"/>
  <c r="K139" i="14" s="1"/>
  <c r="L139" i="14" s="1"/>
  <c r="G138" i="14"/>
  <c r="I138" i="14" s="1"/>
  <c r="G137" i="14"/>
  <c r="I137" i="14" s="1"/>
  <c r="K137" i="14" s="1"/>
  <c r="I136" i="14"/>
  <c r="G136" i="14"/>
  <c r="G135" i="14"/>
  <c r="I135" i="14" s="1"/>
  <c r="K135" i="14" s="1"/>
  <c r="L135" i="14" s="1"/>
  <c r="G134" i="14"/>
  <c r="I134" i="14" s="1"/>
  <c r="G133" i="14"/>
  <c r="I133" i="14" s="1"/>
  <c r="K133" i="14" s="1"/>
  <c r="G132" i="14"/>
  <c r="G131" i="14"/>
  <c r="I131" i="14" s="1"/>
  <c r="K131" i="14" s="1"/>
  <c r="L131" i="14" s="1"/>
  <c r="G130" i="14"/>
  <c r="I130" i="14" s="1"/>
  <c r="I129" i="14"/>
  <c r="K129" i="14" s="1"/>
  <c r="G129" i="14"/>
  <c r="G128" i="14"/>
  <c r="G127" i="14"/>
  <c r="I127" i="14" s="1"/>
  <c r="K127" i="14" s="1"/>
  <c r="L127" i="14" s="1"/>
  <c r="G126" i="14"/>
  <c r="I126" i="14" s="1"/>
  <c r="I125" i="14"/>
  <c r="K125" i="14" s="1"/>
  <c r="G125" i="14"/>
  <c r="G124" i="14"/>
  <c r="G123" i="14"/>
  <c r="I123" i="14" s="1"/>
  <c r="K123" i="14" s="1"/>
  <c r="L123" i="14" s="1"/>
  <c r="G122" i="14"/>
  <c r="I122" i="14" s="1"/>
  <c r="G121" i="14"/>
  <c r="I121" i="14" s="1"/>
  <c r="K121" i="14" s="1"/>
  <c r="G120" i="14"/>
  <c r="K119" i="14"/>
  <c r="L119" i="14" s="1"/>
  <c r="G119" i="14"/>
  <c r="I119" i="14" s="1"/>
  <c r="G118" i="14"/>
  <c r="I118" i="14" s="1"/>
  <c r="I117" i="14"/>
  <c r="K117" i="14" s="1"/>
  <c r="G117" i="14"/>
  <c r="G116" i="14"/>
  <c r="G115" i="14"/>
  <c r="I115" i="14" s="1"/>
  <c r="K115" i="14" s="1"/>
  <c r="L115" i="14" s="1"/>
  <c r="G114" i="14"/>
  <c r="I114" i="14" s="1"/>
  <c r="G113" i="14"/>
  <c r="I113" i="14" s="1"/>
  <c r="K113" i="14" s="1"/>
  <c r="G112" i="14"/>
  <c r="I112" i="14" s="1"/>
  <c r="G111" i="14"/>
  <c r="I111" i="14" s="1"/>
  <c r="K111" i="14" s="1"/>
  <c r="L111" i="14" s="1"/>
  <c r="G110" i="14"/>
  <c r="I110" i="14" s="1"/>
  <c r="K110" i="14" s="1"/>
  <c r="G109" i="14"/>
  <c r="I109" i="14" s="1"/>
  <c r="K109" i="14" s="1"/>
  <c r="G108" i="14"/>
  <c r="I108" i="14" s="1"/>
  <c r="G107" i="14"/>
  <c r="I107" i="14" s="1"/>
  <c r="K107" i="14" s="1"/>
  <c r="L107" i="14" s="1"/>
  <c r="G106" i="14"/>
  <c r="I106" i="14" s="1"/>
  <c r="K106" i="14" s="1"/>
  <c r="G105" i="14"/>
  <c r="I105" i="14" s="1"/>
  <c r="K105" i="14" s="1"/>
  <c r="G104" i="14"/>
  <c r="I104" i="14" s="1"/>
  <c r="K103" i="14"/>
  <c r="L103" i="14" s="1"/>
  <c r="G103" i="14"/>
  <c r="I103" i="14" s="1"/>
  <c r="G102" i="14"/>
  <c r="I102" i="14" s="1"/>
  <c r="K102" i="14" s="1"/>
  <c r="I101" i="14"/>
  <c r="K101" i="14" s="1"/>
  <c r="G101" i="14"/>
  <c r="G100" i="14"/>
  <c r="I100" i="14" s="1"/>
  <c r="G99" i="14"/>
  <c r="I99" i="14" s="1"/>
  <c r="K99" i="14" s="1"/>
  <c r="L99" i="14" s="1"/>
  <c r="G98" i="14"/>
  <c r="I98" i="14" s="1"/>
  <c r="K98" i="14" s="1"/>
  <c r="G97" i="14"/>
  <c r="I97" i="14" s="1"/>
  <c r="K97" i="14" s="1"/>
  <c r="G96" i="14"/>
  <c r="I96" i="14" s="1"/>
  <c r="G95" i="14"/>
  <c r="I95" i="14" s="1"/>
  <c r="K95" i="14" s="1"/>
  <c r="L95" i="14" s="1"/>
  <c r="G94" i="14"/>
  <c r="I94" i="14" s="1"/>
  <c r="K94" i="14" s="1"/>
  <c r="G93" i="14"/>
  <c r="I93" i="14" s="1"/>
  <c r="K93" i="14" s="1"/>
  <c r="G92" i="14"/>
  <c r="I92" i="14" s="1"/>
  <c r="G91" i="14"/>
  <c r="I91" i="14" s="1"/>
  <c r="K91" i="14" s="1"/>
  <c r="L91" i="14" s="1"/>
  <c r="G90" i="14"/>
  <c r="I90" i="14" s="1"/>
  <c r="K90" i="14" s="1"/>
  <c r="G89" i="14"/>
  <c r="I89" i="14" s="1"/>
  <c r="K89" i="14" s="1"/>
  <c r="G88" i="14"/>
  <c r="I88" i="14" s="1"/>
  <c r="K87" i="14"/>
  <c r="L87" i="14" s="1"/>
  <c r="G87" i="14"/>
  <c r="I87" i="14" s="1"/>
  <c r="G86" i="14"/>
  <c r="I86" i="14" s="1"/>
  <c r="K86" i="14" s="1"/>
  <c r="I85" i="14"/>
  <c r="K85" i="14" s="1"/>
  <c r="G85" i="14"/>
  <c r="G84" i="14"/>
  <c r="I84" i="14" s="1"/>
  <c r="G83" i="14"/>
  <c r="I83" i="14" s="1"/>
  <c r="K83" i="14" s="1"/>
  <c r="L83" i="14" s="1"/>
  <c r="G82" i="14"/>
  <c r="I82" i="14" s="1"/>
  <c r="K82" i="14" s="1"/>
  <c r="G81" i="14"/>
  <c r="I81" i="14" s="1"/>
  <c r="K81" i="14" s="1"/>
  <c r="G80" i="14"/>
  <c r="I80" i="14" s="1"/>
  <c r="G79" i="14"/>
  <c r="I79" i="14" s="1"/>
  <c r="K79" i="14" s="1"/>
  <c r="L79" i="14" s="1"/>
  <c r="G78" i="14"/>
  <c r="I78" i="14" s="1"/>
  <c r="K78" i="14" s="1"/>
  <c r="G77" i="14"/>
  <c r="I77" i="14" s="1"/>
  <c r="K77" i="14" s="1"/>
  <c r="G76" i="14"/>
  <c r="I76" i="14" s="1"/>
  <c r="G75" i="14"/>
  <c r="I75" i="14" s="1"/>
  <c r="K75" i="14" s="1"/>
  <c r="L75" i="14" s="1"/>
  <c r="G74" i="14"/>
  <c r="I74" i="14" s="1"/>
  <c r="K74" i="14" s="1"/>
  <c r="G73" i="14"/>
  <c r="I73" i="14" s="1"/>
  <c r="K73" i="14" s="1"/>
  <c r="G72" i="14"/>
  <c r="I72" i="14" s="1"/>
  <c r="K71" i="14"/>
  <c r="L71" i="14" s="1"/>
  <c r="G71" i="14"/>
  <c r="I71" i="14" s="1"/>
  <c r="G70" i="14"/>
  <c r="I70" i="14" s="1"/>
  <c r="K70" i="14" s="1"/>
  <c r="I69" i="14"/>
  <c r="K69" i="14" s="1"/>
  <c r="G69" i="14"/>
  <c r="G68" i="14"/>
  <c r="I68" i="14" s="1"/>
  <c r="G67" i="14"/>
  <c r="I67" i="14" s="1"/>
  <c r="K67" i="14" s="1"/>
  <c r="L67" i="14" s="1"/>
  <c r="G66" i="14"/>
  <c r="I66" i="14" s="1"/>
  <c r="K66" i="14" s="1"/>
  <c r="G65" i="14"/>
  <c r="I65" i="14" s="1"/>
  <c r="K65" i="14" s="1"/>
  <c r="G64" i="14"/>
  <c r="I64" i="14" s="1"/>
  <c r="G63" i="14"/>
  <c r="I63" i="14" s="1"/>
  <c r="K63" i="14" s="1"/>
  <c r="L63" i="14" s="1"/>
  <c r="G62" i="14"/>
  <c r="I62" i="14" s="1"/>
  <c r="K62" i="14" s="1"/>
  <c r="G61" i="14"/>
  <c r="I61" i="14" s="1"/>
  <c r="K61" i="14" s="1"/>
  <c r="G60" i="14"/>
  <c r="I60" i="14" s="1"/>
  <c r="G59" i="14"/>
  <c r="I59" i="14" s="1"/>
  <c r="K59" i="14" s="1"/>
  <c r="L59" i="14" s="1"/>
  <c r="G58" i="14"/>
  <c r="I58" i="14" s="1"/>
  <c r="K58" i="14" s="1"/>
  <c r="G57" i="14"/>
  <c r="I57" i="14" s="1"/>
  <c r="K57" i="14" s="1"/>
  <c r="G56" i="14"/>
  <c r="I56" i="14" s="1"/>
  <c r="K55" i="14"/>
  <c r="L55" i="14" s="1"/>
  <c r="G55" i="14"/>
  <c r="I55" i="14" s="1"/>
  <c r="G54" i="14"/>
  <c r="I54" i="14" s="1"/>
  <c r="K54" i="14" s="1"/>
  <c r="I53" i="14"/>
  <c r="K53" i="14" s="1"/>
  <c r="G53" i="14"/>
  <c r="G52" i="14"/>
  <c r="I52" i="14" s="1"/>
  <c r="G51" i="14"/>
  <c r="I51" i="14" s="1"/>
  <c r="K51" i="14" s="1"/>
  <c r="L51" i="14" s="1"/>
  <c r="G50" i="14"/>
  <c r="I50" i="14" s="1"/>
  <c r="K50" i="14" s="1"/>
  <c r="G49" i="14"/>
  <c r="I49" i="14" s="1"/>
  <c r="K49" i="14" s="1"/>
  <c r="G48" i="14"/>
  <c r="I48" i="14" s="1"/>
  <c r="G47" i="14"/>
  <c r="I47" i="14" s="1"/>
  <c r="K47" i="14" s="1"/>
  <c r="L47" i="14" s="1"/>
  <c r="G46" i="14"/>
  <c r="I46" i="14" s="1"/>
  <c r="K46" i="14" s="1"/>
  <c r="G45" i="14"/>
  <c r="I45" i="14" s="1"/>
  <c r="K45" i="14" s="1"/>
  <c r="G44" i="14"/>
  <c r="I44" i="14" s="1"/>
  <c r="G43" i="14"/>
  <c r="I43" i="14" s="1"/>
  <c r="K43" i="14" s="1"/>
  <c r="G42" i="14"/>
  <c r="G41" i="14"/>
  <c r="I41" i="14" s="1"/>
  <c r="K41" i="14" s="1"/>
  <c r="G40" i="14"/>
  <c r="I40" i="14" s="1"/>
  <c r="K39" i="14"/>
  <c r="G39" i="14"/>
  <c r="I39" i="14" s="1"/>
  <c r="G38" i="14"/>
  <c r="I38" i="14" s="1"/>
  <c r="K38" i="14" s="1"/>
  <c r="I37" i="14"/>
  <c r="K37" i="14" s="1"/>
  <c r="G37" i="14"/>
  <c r="G36" i="14"/>
  <c r="I36" i="14" s="1"/>
  <c r="G35" i="14"/>
  <c r="I35" i="14" s="1"/>
  <c r="K35" i="14" s="1"/>
  <c r="G34" i="14"/>
  <c r="G33" i="14"/>
  <c r="I33" i="14" s="1"/>
  <c r="K33" i="14" s="1"/>
  <c r="G32" i="14"/>
  <c r="I32" i="14" s="1"/>
  <c r="G31" i="14"/>
  <c r="I31" i="14" s="1"/>
  <c r="K31" i="14" s="1"/>
  <c r="G30" i="14"/>
  <c r="I30" i="14" s="1"/>
  <c r="K30" i="14" s="1"/>
  <c r="G29" i="14"/>
  <c r="I29" i="14" s="1"/>
  <c r="K29" i="14" s="1"/>
  <c r="G28" i="14"/>
  <c r="I28" i="14" s="1"/>
  <c r="G27" i="14"/>
  <c r="I27" i="14" s="1"/>
  <c r="K27" i="14" s="1"/>
  <c r="G26" i="14"/>
  <c r="G25" i="14"/>
  <c r="I25" i="14" s="1"/>
  <c r="K25" i="14" s="1"/>
  <c r="G24" i="14"/>
  <c r="I24" i="14" s="1"/>
  <c r="K23" i="14"/>
  <c r="G23" i="14"/>
  <c r="I23" i="14" s="1"/>
  <c r="G22" i="14"/>
  <c r="I22" i="14" s="1"/>
  <c r="K22" i="14" s="1"/>
  <c r="I21" i="14"/>
  <c r="K21" i="14" s="1"/>
  <c r="G21" i="14"/>
  <c r="G20" i="14"/>
  <c r="I20" i="14" s="1"/>
  <c r="G19" i="14"/>
  <c r="I19" i="14" s="1"/>
  <c r="K19" i="14" s="1"/>
  <c r="G18" i="14"/>
  <c r="I18" i="14" s="1"/>
  <c r="K18" i="14" s="1"/>
  <c r="G17" i="14"/>
  <c r="I17" i="14" s="1"/>
  <c r="K17" i="14" s="1"/>
  <c r="G16" i="14"/>
  <c r="I16" i="14" s="1"/>
  <c r="G15" i="14"/>
  <c r="I15" i="14" s="1"/>
  <c r="K15" i="14" s="1"/>
  <c r="G14" i="14"/>
  <c r="G13" i="14"/>
  <c r="I13" i="14" s="1"/>
  <c r="K13" i="14" s="1"/>
  <c r="G12" i="14"/>
  <c r="I12" i="14" s="1"/>
  <c r="G11" i="14"/>
  <c r="I11" i="14" s="1"/>
  <c r="K11" i="14" s="1"/>
  <c r="G10" i="14"/>
  <c r="I10" i="14" s="1"/>
  <c r="K10" i="14" s="1"/>
  <c r="G9" i="14"/>
  <c r="I9" i="14" s="1"/>
  <c r="K9" i="14" s="1"/>
  <c r="G8" i="14"/>
  <c r="I8" i="14" s="1"/>
  <c r="G7" i="14"/>
  <c r="I7" i="14" s="1"/>
  <c r="K7" i="14" s="1"/>
  <c r="G6" i="14"/>
  <c r="G5" i="14"/>
  <c r="I5" i="14" s="1"/>
  <c r="M304" i="45"/>
  <c r="M301" i="45"/>
  <c r="H13" i="10" s="1"/>
  <c r="E301" i="45"/>
  <c r="G300" i="45"/>
  <c r="I300" i="45" s="1"/>
  <c r="K300" i="45" s="1"/>
  <c r="I299" i="45"/>
  <c r="K299" i="45" s="1"/>
  <c r="G299" i="45"/>
  <c r="I298" i="45"/>
  <c r="K298" i="45" s="1"/>
  <c r="G298" i="45"/>
  <c r="G297" i="45"/>
  <c r="G296" i="45"/>
  <c r="I296" i="45" s="1"/>
  <c r="K296" i="45" s="1"/>
  <c r="G295" i="45"/>
  <c r="G294" i="45"/>
  <c r="G293" i="45"/>
  <c r="I292" i="45"/>
  <c r="K292" i="45" s="1"/>
  <c r="G292" i="45"/>
  <c r="G291" i="45"/>
  <c r="I291" i="45" s="1"/>
  <c r="K291" i="45" s="1"/>
  <c r="G290" i="45"/>
  <c r="G289" i="45"/>
  <c r="G288" i="45"/>
  <c r="I288" i="45" s="1"/>
  <c r="K288" i="45" s="1"/>
  <c r="G287" i="45"/>
  <c r="G286" i="45"/>
  <c r="G285" i="45"/>
  <c r="I284" i="45"/>
  <c r="K284" i="45" s="1"/>
  <c r="G284" i="45"/>
  <c r="G283" i="45"/>
  <c r="I283" i="45" s="1"/>
  <c r="K283" i="45" s="1"/>
  <c r="L282" i="45"/>
  <c r="I282" i="45"/>
  <c r="K282" i="45" s="1"/>
  <c r="G282" i="45"/>
  <c r="G281" i="45"/>
  <c r="I280" i="45"/>
  <c r="K280" i="45" s="1"/>
  <c r="G280" i="45"/>
  <c r="G279" i="45"/>
  <c r="L278" i="45"/>
  <c r="I278" i="45"/>
  <c r="K278" i="45" s="1"/>
  <c r="G278" i="45"/>
  <c r="G277" i="45"/>
  <c r="I276" i="45"/>
  <c r="K276" i="45" s="1"/>
  <c r="G276" i="45"/>
  <c r="I275" i="45"/>
  <c r="K275" i="45" s="1"/>
  <c r="G275" i="45"/>
  <c r="L274" i="45"/>
  <c r="I274" i="45"/>
  <c r="K274" i="45" s="1"/>
  <c r="G274" i="45"/>
  <c r="G273" i="45"/>
  <c r="I272" i="45"/>
  <c r="K272" i="45" s="1"/>
  <c r="G272" i="45"/>
  <c r="G271" i="45"/>
  <c r="G270" i="45"/>
  <c r="G269" i="45"/>
  <c r="G268" i="45"/>
  <c r="I268" i="45" s="1"/>
  <c r="K268" i="45" s="1"/>
  <c r="G267" i="45"/>
  <c r="G266" i="45"/>
  <c r="G265" i="45"/>
  <c r="G264" i="45"/>
  <c r="G263" i="45"/>
  <c r="I263" i="45" s="1"/>
  <c r="K263" i="45" s="1"/>
  <c r="I262" i="45"/>
  <c r="K262" i="45" s="1"/>
  <c r="G262" i="45"/>
  <c r="L262" i="45" s="1"/>
  <c r="G261" i="45"/>
  <c r="G260" i="45"/>
  <c r="I259" i="45"/>
  <c r="K259" i="45" s="1"/>
  <c r="G259" i="45"/>
  <c r="I258" i="45"/>
  <c r="K258" i="45" s="1"/>
  <c r="G258" i="45"/>
  <c r="G257" i="45"/>
  <c r="G256" i="45"/>
  <c r="I256" i="45" s="1"/>
  <c r="K256" i="45" s="1"/>
  <c r="G255" i="45"/>
  <c r="G254" i="45"/>
  <c r="G253" i="45"/>
  <c r="G252" i="45"/>
  <c r="I252" i="45" s="1"/>
  <c r="K252" i="45" s="1"/>
  <c r="G251" i="45"/>
  <c r="G250" i="45"/>
  <c r="G249" i="45"/>
  <c r="G248" i="45"/>
  <c r="G247" i="45"/>
  <c r="I247" i="45" s="1"/>
  <c r="K247" i="45" s="1"/>
  <c r="G246" i="45"/>
  <c r="G245" i="45"/>
  <c r="G244" i="45"/>
  <c r="G243" i="45"/>
  <c r="I243" i="45" s="1"/>
  <c r="K243" i="45" s="1"/>
  <c r="G242" i="45"/>
  <c r="G241" i="45"/>
  <c r="G240" i="45"/>
  <c r="I240" i="45" s="1"/>
  <c r="K240" i="45" s="1"/>
  <c r="G239" i="45"/>
  <c r="I238" i="45"/>
  <c r="K238" i="45" s="1"/>
  <c r="G238" i="45"/>
  <c r="G237" i="45"/>
  <c r="G236" i="45"/>
  <c r="I236" i="45" s="1"/>
  <c r="K236" i="45" s="1"/>
  <c r="G235" i="45"/>
  <c r="G234" i="45"/>
  <c r="G233" i="45"/>
  <c r="G232" i="45"/>
  <c r="G231" i="45"/>
  <c r="I231" i="45" s="1"/>
  <c r="K231" i="45" s="1"/>
  <c r="G230" i="45"/>
  <c r="G229" i="45"/>
  <c r="G228" i="45"/>
  <c r="G227" i="45"/>
  <c r="I227" i="45" s="1"/>
  <c r="K227" i="45" s="1"/>
  <c r="G226" i="45"/>
  <c r="I226" i="45" s="1"/>
  <c r="G225" i="45"/>
  <c r="I224" i="45"/>
  <c r="K224" i="45" s="1"/>
  <c r="G224" i="45"/>
  <c r="G223" i="45"/>
  <c r="I222" i="45"/>
  <c r="K222" i="45" s="1"/>
  <c r="G222" i="45"/>
  <c r="G221" i="45"/>
  <c r="G220" i="45"/>
  <c r="I220" i="45" s="1"/>
  <c r="K220" i="45" s="1"/>
  <c r="G219" i="45"/>
  <c r="L218" i="45"/>
  <c r="G218" i="45"/>
  <c r="I218" i="45" s="1"/>
  <c r="K218" i="45" s="1"/>
  <c r="G217" i="45"/>
  <c r="I217" i="45" s="1"/>
  <c r="I216" i="45"/>
  <c r="K216" i="45" s="1"/>
  <c r="G216" i="45"/>
  <c r="G215" i="45"/>
  <c r="I215" i="45" s="1"/>
  <c r="G214" i="45"/>
  <c r="I214" i="45" s="1"/>
  <c r="K214" i="45" s="1"/>
  <c r="L214" i="45" s="1"/>
  <c r="G213" i="45"/>
  <c r="I213" i="45" s="1"/>
  <c r="I212" i="45"/>
  <c r="K212" i="45" s="1"/>
  <c r="G212" i="45"/>
  <c r="G211" i="45"/>
  <c r="I211" i="45" s="1"/>
  <c r="K210" i="45"/>
  <c r="L210" i="45" s="1"/>
  <c r="G210" i="45"/>
  <c r="I210" i="45" s="1"/>
  <c r="G209" i="45"/>
  <c r="I209" i="45" s="1"/>
  <c r="I208" i="45"/>
  <c r="K208" i="45" s="1"/>
  <c r="G208" i="45"/>
  <c r="G207" i="45"/>
  <c r="I207" i="45" s="1"/>
  <c r="G206" i="45"/>
  <c r="I206" i="45" s="1"/>
  <c r="K206" i="45" s="1"/>
  <c r="L206" i="45" s="1"/>
  <c r="G205" i="45"/>
  <c r="I205" i="45" s="1"/>
  <c r="I204" i="45"/>
  <c r="K204" i="45" s="1"/>
  <c r="G204" i="45"/>
  <c r="G203" i="45"/>
  <c r="I203" i="45" s="1"/>
  <c r="K202" i="45"/>
  <c r="L202" i="45" s="1"/>
  <c r="G202" i="45"/>
  <c r="I202" i="45" s="1"/>
  <c r="G201" i="45"/>
  <c r="I201" i="45" s="1"/>
  <c r="I200" i="45"/>
  <c r="K200" i="45" s="1"/>
  <c r="G200" i="45"/>
  <c r="G199" i="45"/>
  <c r="I199" i="45" s="1"/>
  <c r="G198" i="45"/>
  <c r="I198" i="45" s="1"/>
  <c r="K198" i="45" s="1"/>
  <c r="L198" i="45" s="1"/>
  <c r="G197" i="45"/>
  <c r="I197" i="45" s="1"/>
  <c r="I196" i="45"/>
  <c r="K196" i="45" s="1"/>
  <c r="G196" i="45"/>
  <c r="G195" i="45"/>
  <c r="I195" i="45" s="1"/>
  <c r="K194" i="45"/>
  <c r="L194" i="45" s="1"/>
  <c r="G194" i="45"/>
  <c r="I194" i="45" s="1"/>
  <c r="G193" i="45"/>
  <c r="I193" i="45" s="1"/>
  <c r="I192" i="45"/>
  <c r="K192" i="45" s="1"/>
  <c r="G192" i="45"/>
  <c r="G191" i="45"/>
  <c r="I191" i="45" s="1"/>
  <c r="G190" i="45"/>
  <c r="I190" i="45" s="1"/>
  <c r="K190" i="45" s="1"/>
  <c r="L190" i="45" s="1"/>
  <c r="G189" i="45"/>
  <c r="I189" i="45" s="1"/>
  <c r="I188" i="45"/>
  <c r="K188" i="45" s="1"/>
  <c r="G188" i="45"/>
  <c r="G187" i="45"/>
  <c r="I187" i="45" s="1"/>
  <c r="K186" i="45"/>
  <c r="L186" i="45" s="1"/>
  <c r="G186" i="45"/>
  <c r="I186" i="45" s="1"/>
  <c r="G185" i="45"/>
  <c r="I185" i="45" s="1"/>
  <c r="I184" i="45"/>
  <c r="K184" i="45" s="1"/>
  <c r="G184" i="45"/>
  <c r="G183" i="45"/>
  <c r="I183" i="45" s="1"/>
  <c r="G182" i="45"/>
  <c r="I182" i="45" s="1"/>
  <c r="K182" i="45" s="1"/>
  <c r="L182" i="45" s="1"/>
  <c r="G181" i="45"/>
  <c r="I181" i="45" s="1"/>
  <c r="I180" i="45"/>
  <c r="K180" i="45" s="1"/>
  <c r="G180" i="45"/>
  <c r="G179" i="45"/>
  <c r="I179" i="45" s="1"/>
  <c r="K178" i="45"/>
  <c r="L178" i="45" s="1"/>
  <c r="G178" i="45"/>
  <c r="I178" i="45" s="1"/>
  <c r="G177" i="45"/>
  <c r="I177" i="45" s="1"/>
  <c r="I176" i="45"/>
  <c r="K176" i="45" s="1"/>
  <c r="G176" i="45"/>
  <c r="G175" i="45"/>
  <c r="I175" i="45" s="1"/>
  <c r="G174" i="45"/>
  <c r="I174" i="45" s="1"/>
  <c r="K174" i="45" s="1"/>
  <c r="L174" i="45" s="1"/>
  <c r="G173" i="45"/>
  <c r="I173" i="45" s="1"/>
  <c r="I172" i="45"/>
  <c r="K172" i="45" s="1"/>
  <c r="G172" i="45"/>
  <c r="G171" i="45"/>
  <c r="I171" i="45" s="1"/>
  <c r="K170" i="45"/>
  <c r="L170" i="45" s="1"/>
  <c r="G170" i="45"/>
  <c r="I170" i="45" s="1"/>
  <c r="G169" i="45"/>
  <c r="I169" i="45" s="1"/>
  <c r="I168" i="45"/>
  <c r="K168" i="45" s="1"/>
  <c r="G168" i="45"/>
  <c r="G167" i="45"/>
  <c r="I167" i="45" s="1"/>
  <c r="G166" i="45"/>
  <c r="I166" i="45" s="1"/>
  <c r="K166" i="45" s="1"/>
  <c r="L166" i="45" s="1"/>
  <c r="G165" i="45"/>
  <c r="I165" i="45" s="1"/>
  <c r="K165" i="45" s="1"/>
  <c r="G164" i="45"/>
  <c r="I163" i="45"/>
  <c r="G163" i="45"/>
  <c r="G162" i="45"/>
  <c r="I162" i="45" s="1"/>
  <c r="K162" i="45" s="1"/>
  <c r="L162" i="45" s="1"/>
  <c r="G161" i="45"/>
  <c r="I161" i="45" s="1"/>
  <c r="K161" i="45" s="1"/>
  <c r="G160" i="45"/>
  <c r="G159" i="45"/>
  <c r="I159" i="45" s="1"/>
  <c r="G158" i="45"/>
  <c r="I158" i="45" s="1"/>
  <c r="K158" i="45" s="1"/>
  <c r="L158" i="45" s="1"/>
  <c r="G157" i="45"/>
  <c r="I157" i="45" s="1"/>
  <c r="K157" i="45" s="1"/>
  <c r="G156" i="45"/>
  <c r="G155" i="45"/>
  <c r="I155" i="45" s="1"/>
  <c r="G154" i="45"/>
  <c r="I154" i="45" s="1"/>
  <c r="K154" i="45" s="1"/>
  <c r="L154" i="45" s="1"/>
  <c r="I153" i="45"/>
  <c r="K153" i="45" s="1"/>
  <c r="G153" i="45"/>
  <c r="G152" i="45"/>
  <c r="I151" i="45"/>
  <c r="G151" i="45"/>
  <c r="G150" i="45"/>
  <c r="I150" i="45" s="1"/>
  <c r="K150" i="45" s="1"/>
  <c r="L150" i="45" s="1"/>
  <c r="G149" i="45"/>
  <c r="I149" i="45" s="1"/>
  <c r="K149" i="45" s="1"/>
  <c r="G148" i="45"/>
  <c r="G147" i="45"/>
  <c r="I147" i="45" s="1"/>
  <c r="G146" i="45"/>
  <c r="I146" i="45" s="1"/>
  <c r="K146" i="45" s="1"/>
  <c r="L146" i="45" s="1"/>
  <c r="I145" i="45"/>
  <c r="K145" i="45" s="1"/>
  <c r="G145" i="45"/>
  <c r="G144" i="45"/>
  <c r="G143" i="45"/>
  <c r="I143" i="45" s="1"/>
  <c r="G142" i="45"/>
  <c r="I142" i="45" s="1"/>
  <c r="K142" i="45" s="1"/>
  <c r="L142" i="45" s="1"/>
  <c r="G141" i="45"/>
  <c r="I141" i="45" s="1"/>
  <c r="K141" i="45" s="1"/>
  <c r="G140" i="45"/>
  <c r="I139" i="45"/>
  <c r="G139" i="45"/>
  <c r="G138" i="45"/>
  <c r="I138" i="45" s="1"/>
  <c r="K138" i="45" s="1"/>
  <c r="L138" i="45" s="1"/>
  <c r="G137" i="45"/>
  <c r="I137" i="45" s="1"/>
  <c r="K137" i="45" s="1"/>
  <c r="G136" i="45"/>
  <c r="G135" i="45"/>
  <c r="I135" i="45" s="1"/>
  <c r="G134" i="45"/>
  <c r="I134" i="45" s="1"/>
  <c r="K134" i="45" s="1"/>
  <c r="L134" i="45" s="1"/>
  <c r="G133" i="45"/>
  <c r="I133" i="45" s="1"/>
  <c r="K133" i="45" s="1"/>
  <c r="G132" i="45"/>
  <c r="I131" i="45"/>
  <c r="G131" i="45"/>
  <c r="G130" i="45"/>
  <c r="I130" i="45" s="1"/>
  <c r="K130" i="45" s="1"/>
  <c r="L130" i="45" s="1"/>
  <c r="G129" i="45"/>
  <c r="I129" i="45" s="1"/>
  <c r="K129" i="45" s="1"/>
  <c r="G128" i="45"/>
  <c r="G127" i="45"/>
  <c r="I127" i="45" s="1"/>
  <c r="G126" i="45"/>
  <c r="I126" i="45" s="1"/>
  <c r="K126" i="45" s="1"/>
  <c r="L126" i="45" s="1"/>
  <c r="G125" i="45"/>
  <c r="I125" i="45" s="1"/>
  <c r="K125" i="45" s="1"/>
  <c r="G124" i="45"/>
  <c r="G123" i="45"/>
  <c r="I123" i="45" s="1"/>
  <c r="G122" i="45"/>
  <c r="I122" i="45" s="1"/>
  <c r="K122" i="45" s="1"/>
  <c r="L122" i="45" s="1"/>
  <c r="G121" i="45"/>
  <c r="I121" i="45" s="1"/>
  <c r="K121" i="45" s="1"/>
  <c r="G120" i="45"/>
  <c r="G119" i="45"/>
  <c r="I119" i="45" s="1"/>
  <c r="G118" i="45"/>
  <c r="I118" i="45" s="1"/>
  <c r="K118" i="45" s="1"/>
  <c r="L118" i="45" s="1"/>
  <c r="G117" i="45"/>
  <c r="I117" i="45" s="1"/>
  <c r="K117" i="45" s="1"/>
  <c r="G116" i="45"/>
  <c r="G115" i="45"/>
  <c r="I115" i="45" s="1"/>
  <c r="G114" i="45"/>
  <c r="I114" i="45" s="1"/>
  <c r="K114" i="45" s="1"/>
  <c r="L114" i="45" s="1"/>
  <c r="I113" i="45"/>
  <c r="K113" i="45" s="1"/>
  <c r="G113" i="45"/>
  <c r="G112" i="45"/>
  <c r="I111" i="45"/>
  <c r="G111" i="45"/>
  <c r="G110" i="45"/>
  <c r="I110" i="45" s="1"/>
  <c r="K110" i="45" s="1"/>
  <c r="L110" i="45" s="1"/>
  <c r="G109" i="45"/>
  <c r="I109" i="45" s="1"/>
  <c r="K109" i="45" s="1"/>
  <c r="G108" i="45"/>
  <c r="G107" i="45"/>
  <c r="I107" i="45" s="1"/>
  <c r="G106" i="45"/>
  <c r="I106" i="45" s="1"/>
  <c r="K106" i="45" s="1"/>
  <c r="L106" i="45" s="1"/>
  <c r="I105" i="45"/>
  <c r="K105" i="45" s="1"/>
  <c r="G105" i="45"/>
  <c r="G104" i="45"/>
  <c r="G103" i="45"/>
  <c r="I103" i="45" s="1"/>
  <c r="G102" i="45"/>
  <c r="I102" i="45" s="1"/>
  <c r="K102" i="45" s="1"/>
  <c r="L102" i="45" s="1"/>
  <c r="G101" i="45"/>
  <c r="I101" i="45" s="1"/>
  <c r="K101" i="45" s="1"/>
  <c r="G100" i="45"/>
  <c r="I99" i="45"/>
  <c r="G99" i="45"/>
  <c r="G98" i="45"/>
  <c r="I98" i="45" s="1"/>
  <c r="K98" i="45" s="1"/>
  <c r="L98" i="45" s="1"/>
  <c r="G97" i="45"/>
  <c r="I97" i="45" s="1"/>
  <c r="K97" i="45" s="1"/>
  <c r="G96" i="45"/>
  <c r="I95" i="45"/>
  <c r="G95" i="45"/>
  <c r="G94" i="45"/>
  <c r="I94" i="45" s="1"/>
  <c r="K94" i="45" s="1"/>
  <c r="L94" i="45" s="1"/>
  <c r="G93" i="45"/>
  <c r="I93" i="45" s="1"/>
  <c r="K93" i="45" s="1"/>
  <c r="G92" i="45"/>
  <c r="G91" i="45"/>
  <c r="I91" i="45" s="1"/>
  <c r="G90" i="45"/>
  <c r="I90" i="45" s="1"/>
  <c r="K90" i="45" s="1"/>
  <c r="L90" i="45" s="1"/>
  <c r="G89" i="45"/>
  <c r="I89" i="45" s="1"/>
  <c r="K89" i="45" s="1"/>
  <c r="G88" i="45"/>
  <c r="G87" i="45"/>
  <c r="I87" i="45" s="1"/>
  <c r="G86" i="45"/>
  <c r="I86" i="45" s="1"/>
  <c r="K86" i="45" s="1"/>
  <c r="L86" i="45" s="1"/>
  <c r="G85" i="45"/>
  <c r="I85" i="45" s="1"/>
  <c r="K85" i="45" s="1"/>
  <c r="G84" i="45"/>
  <c r="G83" i="45"/>
  <c r="I83" i="45" s="1"/>
  <c r="G82" i="45"/>
  <c r="I82" i="45" s="1"/>
  <c r="K82" i="45" s="1"/>
  <c r="L82" i="45" s="1"/>
  <c r="G81" i="45"/>
  <c r="I81" i="45" s="1"/>
  <c r="K81" i="45" s="1"/>
  <c r="G80" i="45"/>
  <c r="G79" i="45"/>
  <c r="I79" i="45" s="1"/>
  <c r="G78" i="45"/>
  <c r="I78" i="45" s="1"/>
  <c r="K78" i="45" s="1"/>
  <c r="L78" i="45" s="1"/>
  <c r="G77" i="45"/>
  <c r="I77" i="45" s="1"/>
  <c r="K77" i="45" s="1"/>
  <c r="G76" i="45"/>
  <c r="I76" i="45" s="1"/>
  <c r="K76" i="45" s="1"/>
  <c r="G75" i="45"/>
  <c r="I75" i="45" s="1"/>
  <c r="K75" i="45" s="1"/>
  <c r="L75" i="45" s="1"/>
  <c r="G74" i="45"/>
  <c r="I74" i="45" s="1"/>
  <c r="G73" i="45"/>
  <c r="I73" i="45" s="1"/>
  <c r="K73" i="45" s="1"/>
  <c r="G72" i="45"/>
  <c r="I72" i="45" s="1"/>
  <c r="G71" i="45"/>
  <c r="I71" i="45" s="1"/>
  <c r="K71" i="45" s="1"/>
  <c r="L71" i="45" s="1"/>
  <c r="G70" i="45"/>
  <c r="I70" i="45" s="1"/>
  <c r="G69" i="45"/>
  <c r="I69" i="45" s="1"/>
  <c r="K69" i="45" s="1"/>
  <c r="G68" i="45"/>
  <c r="I68" i="45" s="1"/>
  <c r="G67" i="45"/>
  <c r="I67" i="45" s="1"/>
  <c r="K67" i="45" s="1"/>
  <c r="L67" i="45" s="1"/>
  <c r="G66" i="45"/>
  <c r="I66" i="45" s="1"/>
  <c r="G65" i="45"/>
  <c r="I65" i="45" s="1"/>
  <c r="K65" i="45" s="1"/>
  <c r="G64" i="45"/>
  <c r="I64" i="45" s="1"/>
  <c r="G63" i="45"/>
  <c r="I63" i="45" s="1"/>
  <c r="K63" i="45" s="1"/>
  <c r="L63" i="45" s="1"/>
  <c r="G62" i="45"/>
  <c r="I62" i="45" s="1"/>
  <c r="G61" i="45"/>
  <c r="I61" i="45" s="1"/>
  <c r="K61" i="45" s="1"/>
  <c r="G60" i="45"/>
  <c r="I60" i="45" s="1"/>
  <c r="G59" i="45"/>
  <c r="I59" i="45" s="1"/>
  <c r="K59" i="45" s="1"/>
  <c r="L59" i="45" s="1"/>
  <c r="G58" i="45"/>
  <c r="I58" i="45" s="1"/>
  <c r="G57" i="45"/>
  <c r="I57" i="45" s="1"/>
  <c r="K57" i="45" s="1"/>
  <c r="G56" i="45"/>
  <c r="I56" i="45" s="1"/>
  <c r="G55" i="45"/>
  <c r="I55" i="45" s="1"/>
  <c r="K55" i="45" s="1"/>
  <c r="L55" i="45" s="1"/>
  <c r="G54" i="45"/>
  <c r="I54" i="45" s="1"/>
  <c r="G53" i="45"/>
  <c r="I53" i="45" s="1"/>
  <c r="K53" i="45" s="1"/>
  <c r="G52" i="45"/>
  <c r="I52" i="45" s="1"/>
  <c r="G51" i="45"/>
  <c r="I51" i="45" s="1"/>
  <c r="K51" i="45" s="1"/>
  <c r="L51" i="45" s="1"/>
  <c r="G50" i="45"/>
  <c r="I50" i="45" s="1"/>
  <c r="G49" i="45"/>
  <c r="I49" i="45" s="1"/>
  <c r="K49" i="45" s="1"/>
  <c r="G48" i="45"/>
  <c r="I48" i="45" s="1"/>
  <c r="G47" i="45"/>
  <c r="I47" i="45" s="1"/>
  <c r="K47" i="45" s="1"/>
  <c r="L47" i="45" s="1"/>
  <c r="G46" i="45"/>
  <c r="I46" i="45" s="1"/>
  <c r="G45" i="45"/>
  <c r="I45" i="45" s="1"/>
  <c r="K45" i="45" s="1"/>
  <c r="G44" i="45"/>
  <c r="I44" i="45" s="1"/>
  <c r="G43" i="45"/>
  <c r="I43" i="45" s="1"/>
  <c r="K43" i="45" s="1"/>
  <c r="L43" i="45" s="1"/>
  <c r="G42" i="45"/>
  <c r="I42" i="45" s="1"/>
  <c r="G41" i="45"/>
  <c r="I41" i="45" s="1"/>
  <c r="K41" i="45" s="1"/>
  <c r="G40" i="45"/>
  <c r="I40" i="45" s="1"/>
  <c r="G39" i="45"/>
  <c r="I39" i="45" s="1"/>
  <c r="K39" i="45" s="1"/>
  <c r="L39" i="45" s="1"/>
  <c r="G38" i="45"/>
  <c r="I38" i="45" s="1"/>
  <c r="G37" i="45"/>
  <c r="I37" i="45" s="1"/>
  <c r="K37" i="45" s="1"/>
  <c r="G36" i="45"/>
  <c r="I36" i="45" s="1"/>
  <c r="G35" i="45"/>
  <c r="I35" i="45" s="1"/>
  <c r="K35" i="45" s="1"/>
  <c r="L35" i="45" s="1"/>
  <c r="G34" i="45"/>
  <c r="I34" i="45" s="1"/>
  <c r="G33" i="45"/>
  <c r="I33" i="45" s="1"/>
  <c r="K33" i="45" s="1"/>
  <c r="G32" i="45"/>
  <c r="I32" i="45" s="1"/>
  <c r="G31" i="45"/>
  <c r="I31" i="45" s="1"/>
  <c r="K31" i="45" s="1"/>
  <c r="L31" i="45" s="1"/>
  <c r="G30" i="45"/>
  <c r="I30" i="45" s="1"/>
  <c r="G29" i="45"/>
  <c r="I29" i="45" s="1"/>
  <c r="K29" i="45" s="1"/>
  <c r="G28" i="45"/>
  <c r="I28" i="45" s="1"/>
  <c r="K28" i="45" s="1"/>
  <c r="G27" i="45"/>
  <c r="I27" i="45" s="1"/>
  <c r="K27" i="45" s="1"/>
  <c r="L27" i="45" s="1"/>
  <c r="G26" i="45"/>
  <c r="I26" i="45" s="1"/>
  <c r="G25" i="45"/>
  <c r="I25" i="45" s="1"/>
  <c r="K25" i="45" s="1"/>
  <c r="G24" i="45"/>
  <c r="I24" i="45" s="1"/>
  <c r="K24" i="45" s="1"/>
  <c r="G23" i="45"/>
  <c r="I23" i="45" s="1"/>
  <c r="K23" i="45" s="1"/>
  <c r="L23" i="45" s="1"/>
  <c r="G22" i="45"/>
  <c r="I22" i="45" s="1"/>
  <c r="G21" i="45"/>
  <c r="I21" i="45" s="1"/>
  <c r="K21" i="45" s="1"/>
  <c r="G20" i="45"/>
  <c r="I20" i="45" s="1"/>
  <c r="K20" i="45" s="1"/>
  <c r="G19" i="45"/>
  <c r="I19" i="45" s="1"/>
  <c r="K19" i="45" s="1"/>
  <c r="L19" i="45" s="1"/>
  <c r="G18" i="45"/>
  <c r="I18" i="45" s="1"/>
  <c r="G17" i="45"/>
  <c r="I17" i="45" s="1"/>
  <c r="K17" i="45" s="1"/>
  <c r="G16" i="45"/>
  <c r="I16" i="45" s="1"/>
  <c r="K16" i="45" s="1"/>
  <c r="G15" i="45"/>
  <c r="I15" i="45" s="1"/>
  <c r="K15" i="45" s="1"/>
  <c r="L15" i="45" s="1"/>
  <c r="G14" i="45"/>
  <c r="I14" i="45" s="1"/>
  <c r="G13" i="45"/>
  <c r="I13" i="45" s="1"/>
  <c r="K13" i="45" s="1"/>
  <c r="G12" i="45"/>
  <c r="I12" i="45" s="1"/>
  <c r="K12" i="45" s="1"/>
  <c r="G11" i="45"/>
  <c r="I11" i="45" s="1"/>
  <c r="K11" i="45" s="1"/>
  <c r="L11" i="45" s="1"/>
  <c r="G10" i="45"/>
  <c r="I10" i="45" s="1"/>
  <c r="G9" i="45"/>
  <c r="I9" i="45" s="1"/>
  <c r="K9" i="45" s="1"/>
  <c r="G8" i="45"/>
  <c r="I8" i="45" s="1"/>
  <c r="K8" i="45" s="1"/>
  <c r="G7" i="45"/>
  <c r="I7" i="45" s="1"/>
  <c r="K7" i="45" s="1"/>
  <c r="L7" i="45" s="1"/>
  <c r="G6" i="45"/>
  <c r="I6" i="45" s="1"/>
  <c r="G5" i="45"/>
  <c r="I5" i="45" s="1"/>
  <c r="M304" i="12"/>
  <c r="M301" i="12"/>
  <c r="H10" i="10" s="1"/>
  <c r="E301" i="12"/>
  <c r="G300" i="12"/>
  <c r="I300" i="12" s="1"/>
  <c r="K300" i="12" s="1"/>
  <c r="G299" i="12"/>
  <c r="I299" i="12" s="1"/>
  <c r="K299" i="12" s="1"/>
  <c r="G298" i="12"/>
  <c r="G297" i="12"/>
  <c r="I297" i="12" s="1"/>
  <c r="G296" i="12"/>
  <c r="G295" i="12"/>
  <c r="I295" i="12" s="1"/>
  <c r="K295" i="12" s="1"/>
  <c r="I294" i="12"/>
  <c r="K294" i="12" s="1"/>
  <c r="G294" i="12"/>
  <c r="G293" i="12"/>
  <c r="I293" i="12" s="1"/>
  <c r="K293" i="12" s="1"/>
  <c r="L293" i="12" s="1"/>
  <c r="G292" i="12"/>
  <c r="G291" i="12"/>
  <c r="G290" i="12"/>
  <c r="I290" i="12" s="1"/>
  <c r="K290" i="12" s="1"/>
  <c r="G289" i="12"/>
  <c r="G288" i="12"/>
  <c r="I288" i="12" s="1"/>
  <c r="K288" i="12" s="1"/>
  <c r="I287" i="12"/>
  <c r="K287" i="12" s="1"/>
  <c r="G287" i="12"/>
  <c r="G286" i="12"/>
  <c r="I286" i="12" s="1"/>
  <c r="K286" i="12" s="1"/>
  <c r="G285" i="12"/>
  <c r="L284" i="12"/>
  <c r="G284" i="12"/>
  <c r="I284" i="12" s="1"/>
  <c r="K284" i="12" s="1"/>
  <c r="G283" i="12"/>
  <c r="I283" i="12" s="1"/>
  <c r="K283" i="12" s="1"/>
  <c r="G282" i="12"/>
  <c r="I282" i="12" s="1"/>
  <c r="K282" i="12" s="1"/>
  <c r="I281" i="12"/>
  <c r="K281" i="12" s="1"/>
  <c r="L281" i="12" s="1"/>
  <c r="G281" i="12"/>
  <c r="G280" i="12"/>
  <c r="G279" i="12"/>
  <c r="I279" i="12" s="1"/>
  <c r="K279" i="12" s="1"/>
  <c r="G278" i="12"/>
  <c r="I278" i="12" s="1"/>
  <c r="K278" i="12" s="1"/>
  <c r="G277" i="12"/>
  <c r="I277" i="12" s="1"/>
  <c r="K277" i="12" s="1"/>
  <c r="L277" i="12" s="1"/>
  <c r="G276" i="12"/>
  <c r="G275" i="12"/>
  <c r="G274" i="12"/>
  <c r="I274" i="12" s="1"/>
  <c r="K274" i="12" s="1"/>
  <c r="G273" i="12"/>
  <c r="G272" i="12"/>
  <c r="G271" i="12"/>
  <c r="I271" i="12" s="1"/>
  <c r="K271" i="12" s="1"/>
  <c r="G270" i="12"/>
  <c r="G269" i="12"/>
  <c r="I269" i="12" s="1"/>
  <c r="G268" i="12"/>
  <c r="I268" i="12" s="1"/>
  <c r="K268" i="12" s="1"/>
  <c r="G267" i="12"/>
  <c r="I267" i="12" s="1"/>
  <c r="K267" i="12" s="1"/>
  <c r="G266" i="12"/>
  <c r="I266" i="12" s="1"/>
  <c r="K266" i="12" s="1"/>
  <c r="G265" i="12"/>
  <c r="I265" i="12" s="1"/>
  <c r="K265" i="12" s="1"/>
  <c r="G264" i="12"/>
  <c r="G263" i="12"/>
  <c r="I263" i="12" s="1"/>
  <c r="K263" i="12" s="1"/>
  <c r="G262" i="12"/>
  <c r="I262" i="12" s="1"/>
  <c r="K262" i="12" s="1"/>
  <c r="G261" i="12"/>
  <c r="I261" i="12" s="1"/>
  <c r="K261" i="12" s="1"/>
  <c r="L261" i="12" s="1"/>
  <c r="G260" i="12"/>
  <c r="G259" i="12"/>
  <c r="G258" i="12"/>
  <c r="I258" i="12" s="1"/>
  <c r="K258" i="12" s="1"/>
  <c r="G257" i="12"/>
  <c r="I257" i="12" s="1"/>
  <c r="G256" i="12"/>
  <c r="I256" i="12" s="1"/>
  <c r="K256" i="12" s="1"/>
  <c r="G255" i="12"/>
  <c r="I255" i="12" s="1"/>
  <c r="K255" i="12" s="1"/>
  <c r="G254" i="12"/>
  <c r="I254" i="12" s="1"/>
  <c r="K254" i="12" s="1"/>
  <c r="G253" i="12"/>
  <c r="I253" i="12" s="1"/>
  <c r="K253" i="12" s="1"/>
  <c r="L253" i="12" s="1"/>
  <c r="G252" i="12"/>
  <c r="I252" i="12" s="1"/>
  <c r="K252" i="12" s="1"/>
  <c r="G251" i="12"/>
  <c r="G250" i="12"/>
  <c r="K249" i="12"/>
  <c r="L249" i="12" s="1"/>
  <c r="G249" i="12"/>
  <c r="I249" i="12" s="1"/>
  <c r="G248" i="12"/>
  <c r="I248" i="12" s="1"/>
  <c r="K248" i="12" s="1"/>
  <c r="G247" i="12"/>
  <c r="G246" i="12"/>
  <c r="I246" i="12" s="1"/>
  <c r="K246" i="12" s="1"/>
  <c r="G245" i="12"/>
  <c r="I245" i="12" s="1"/>
  <c r="K245" i="12" s="1"/>
  <c r="G244" i="12"/>
  <c r="G243" i="12"/>
  <c r="I243" i="12" s="1"/>
  <c r="K243" i="12" s="1"/>
  <c r="G242" i="12"/>
  <c r="I242" i="12" s="1"/>
  <c r="K242" i="12" s="1"/>
  <c r="G241" i="12"/>
  <c r="I241" i="12" s="1"/>
  <c r="K241" i="12" s="1"/>
  <c r="L241" i="12" s="1"/>
  <c r="G240" i="12"/>
  <c r="I240" i="12" s="1"/>
  <c r="K240" i="12" s="1"/>
  <c r="G239" i="12"/>
  <c r="I239" i="12" s="1"/>
  <c r="K239" i="12" s="1"/>
  <c r="K238" i="12"/>
  <c r="I238" i="12"/>
  <c r="G238" i="12"/>
  <c r="G237" i="12"/>
  <c r="I237" i="12" s="1"/>
  <c r="K237" i="12" s="1"/>
  <c r="L237" i="12" s="1"/>
  <c r="G236" i="12"/>
  <c r="I236" i="12" s="1"/>
  <c r="K236" i="12" s="1"/>
  <c r="G235" i="12"/>
  <c r="G234" i="12"/>
  <c r="K233" i="12"/>
  <c r="L233" i="12" s="1"/>
  <c r="G233" i="12"/>
  <c r="I233" i="12" s="1"/>
  <c r="G232" i="12"/>
  <c r="I232" i="12" s="1"/>
  <c r="K232" i="12" s="1"/>
  <c r="G231" i="12"/>
  <c r="G230" i="12"/>
  <c r="I230" i="12" s="1"/>
  <c r="K230" i="12" s="1"/>
  <c r="G229" i="12"/>
  <c r="I229" i="12" s="1"/>
  <c r="K229" i="12" s="1"/>
  <c r="L229" i="12" s="1"/>
  <c r="G228" i="12"/>
  <c r="I227" i="12"/>
  <c r="K227" i="12" s="1"/>
  <c r="G227" i="12"/>
  <c r="G226" i="12"/>
  <c r="I226" i="12" s="1"/>
  <c r="K226" i="12" s="1"/>
  <c r="G225" i="12"/>
  <c r="I225" i="12" s="1"/>
  <c r="K225" i="12" s="1"/>
  <c r="L225" i="12" s="1"/>
  <c r="G224" i="12"/>
  <c r="I224" i="12" s="1"/>
  <c r="K224" i="12" s="1"/>
  <c r="G223" i="12"/>
  <c r="I223" i="12" s="1"/>
  <c r="K223" i="12" s="1"/>
  <c r="G222" i="12"/>
  <c r="I222" i="12" s="1"/>
  <c r="K222" i="12" s="1"/>
  <c r="G221" i="12"/>
  <c r="I221" i="12" s="1"/>
  <c r="K221" i="12" s="1"/>
  <c r="G220" i="12"/>
  <c r="G219" i="12"/>
  <c r="G218" i="12"/>
  <c r="I218" i="12" s="1"/>
  <c r="K218" i="12" s="1"/>
  <c r="G217" i="12"/>
  <c r="I217" i="12" s="1"/>
  <c r="K217" i="12" s="1"/>
  <c r="G216" i="12"/>
  <c r="G215" i="12"/>
  <c r="I214" i="12"/>
  <c r="K214" i="12" s="1"/>
  <c r="G214" i="12"/>
  <c r="G213" i="12"/>
  <c r="I213" i="12" s="1"/>
  <c r="K213" i="12" s="1"/>
  <c r="G212" i="12"/>
  <c r="I212" i="12" s="1"/>
  <c r="K212" i="12" s="1"/>
  <c r="L212" i="12" s="1"/>
  <c r="G211" i="12"/>
  <c r="I211" i="12" s="1"/>
  <c r="K211" i="12" s="1"/>
  <c r="L211" i="12" s="1"/>
  <c r="G210" i="12"/>
  <c r="I210" i="12" s="1"/>
  <c r="K210" i="12" s="1"/>
  <c r="G209" i="12"/>
  <c r="I209" i="12" s="1"/>
  <c r="K209" i="12" s="1"/>
  <c r="G208" i="12"/>
  <c r="I208" i="12" s="1"/>
  <c r="K208" i="12" s="1"/>
  <c r="L208" i="12" s="1"/>
  <c r="G207" i="12"/>
  <c r="I207" i="12" s="1"/>
  <c r="K207" i="12" s="1"/>
  <c r="G206" i="12"/>
  <c r="I206" i="12" s="1"/>
  <c r="K206" i="12" s="1"/>
  <c r="G205" i="12"/>
  <c r="I205" i="12" s="1"/>
  <c r="K205" i="12" s="1"/>
  <c r="G204" i="12"/>
  <c r="I204" i="12" s="1"/>
  <c r="K204" i="12" s="1"/>
  <c r="L204" i="12" s="1"/>
  <c r="G203" i="12"/>
  <c r="I203" i="12" s="1"/>
  <c r="K203" i="12" s="1"/>
  <c r="G202" i="12"/>
  <c r="I202" i="12" s="1"/>
  <c r="K202" i="12" s="1"/>
  <c r="G201" i="12"/>
  <c r="I201" i="12" s="1"/>
  <c r="K201" i="12" s="1"/>
  <c r="G200" i="12"/>
  <c r="I200" i="12" s="1"/>
  <c r="K200" i="12" s="1"/>
  <c r="L200" i="12" s="1"/>
  <c r="G199" i="12"/>
  <c r="G198" i="12"/>
  <c r="I198" i="12" s="1"/>
  <c r="K198" i="12" s="1"/>
  <c r="G197" i="12"/>
  <c r="I197" i="12" s="1"/>
  <c r="K197" i="12" s="1"/>
  <c r="G196" i="12"/>
  <c r="I196" i="12" s="1"/>
  <c r="K196" i="12" s="1"/>
  <c r="L196" i="12" s="1"/>
  <c r="G195" i="12"/>
  <c r="I195" i="12" s="1"/>
  <c r="K195" i="12" s="1"/>
  <c r="L195" i="12" s="1"/>
  <c r="G194" i="12"/>
  <c r="I194" i="12" s="1"/>
  <c r="K194" i="12" s="1"/>
  <c r="G193" i="12"/>
  <c r="I193" i="12" s="1"/>
  <c r="K193" i="12" s="1"/>
  <c r="G192" i="12"/>
  <c r="I192" i="12" s="1"/>
  <c r="K192" i="12" s="1"/>
  <c r="L192" i="12" s="1"/>
  <c r="K191" i="12"/>
  <c r="L191" i="12" s="1"/>
  <c r="G191" i="12"/>
  <c r="I191" i="12" s="1"/>
  <c r="G190" i="12"/>
  <c r="I190" i="12" s="1"/>
  <c r="K190" i="12" s="1"/>
  <c r="G189" i="12"/>
  <c r="I189" i="12" s="1"/>
  <c r="K189" i="12" s="1"/>
  <c r="G188" i="12"/>
  <c r="I188" i="12" s="1"/>
  <c r="K188" i="12" s="1"/>
  <c r="L188" i="12" s="1"/>
  <c r="G187" i="12"/>
  <c r="I187" i="12" s="1"/>
  <c r="K187" i="12" s="1"/>
  <c r="G186" i="12"/>
  <c r="I186" i="12" s="1"/>
  <c r="K186" i="12" s="1"/>
  <c r="G185" i="12"/>
  <c r="I185" i="12" s="1"/>
  <c r="K185" i="12" s="1"/>
  <c r="G184" i="12"/>
  <c r="I184" i="12" s="1"/>
  <c r="K184" i="12" s="1"/>
  <c r="L184" i="12" s="1"/>
  <c r="G183" i="12"/>
  <c r="I182" i="12"/>
  <c r="K182" i="12" s="1"/>
  <c r="G182" i="12"/>
  <c r="G181" i="12"/>
  <c r="I181" i="12" s="1"/>
  <c r="K181" i="12" s="1"/>
  <c r="G180" i="12"/>
  <c r="I180" i="12" s="1"/>
  <c r="K180" i="12" s="1"/>
  <c r="L180" i="12" s="1"/>
  <c r="G179" i="12"/>
  <c r="I179" i="12" s="1"/>
  <c r="K179" i="12" s="1"/>
  <c r="L179" i="12" s="1"/>
  <c r="G178" i="12"/>
  <c r="I178" i="12" s="1"/>
  <c r="K178" i="12" s="1"/>
  <c r="G177" i="12"/>
  <c r="I177" i="12" s="1"/>
  <c r="K177" i="12" s="1"/>
  <c r="G176" i="12"/>
  <c r="I176" i="12" s="1"/>
  <c r="K176" i="12" s="1"/>
  <c r="L176" i="12" s="1"/>
  <c r="G175" i="12"/>
  <c r="I175" i="12" s="1"/>
  <c r="K175" i="12" s="1"/>
  <c r="G174" i="12"/>
  <c r="I174" i="12" s="1"/>
  <c r="K174" i="12" s="1"/>
  <c r="G173" i="12"/>
  <c r="I173" i="12" s="1"/>
  <c r="K173" i="12" s="1"/>
  <c r="G172" i="12"/>
  <c r="I172" i="12" s="1"/>
  <c r="K172" i="12" s="1"/>
  <c r="L172" i="12" s="1"/>
  <c r="G171" i="12"/>
  <c r="I171" i="12" s="1"/>
  <c r="K171" i="12" s="1"/>
  <c r="G170" i="12"/>
  <c r="I170" i="12" s="1"/>
  <c r="K170" i="12" s="1"/>
  <c r="G169" i="12"/>
  <c r="I169" i="12" s="1"/>
  <c r="K169" i="12" s="1"/>
  <c r="G168" i="12"/>
  <c r="I168" i="12" s="1"/>
  <c r="K168" i="12" s="1"/>
  <c r="L168" i="12" s="1"/>
  <c r="G167" i="12"/>
  <c r="I167" i="12" s="1"/>
  <c r="K167" i="12" s="1"/>
  <c r="L167" i="12" s="1"/>
  <c r="G166" i="12"/>
  <c r="I166" i="12" s="1"/>
  <c r="K166" i="12" s="1"/>
  <c r="G165" i="12"/>
  <c r="I165" i="12" s="1"/>
  <c r="K165" i="12" s="1"/>
  <c r="G164" i="12"/>
  <c r="I164" i="12" s="1"/>
  <c r="K164" i="12" s="1"/>
  <c r="L164" i="12" s="1"/>
  <c r="G163" i="12"/>
  <c r="I163" i="12" s="1"/>
  <c r="K163" i="12" s="1"/>
  <c r="L163" i="12" s="1"/>
  <c r="G162" i="12"/>
  <c r="I162" i="12" s="1"/>
  <c r="K162" i="12" s="1"/>
  <c r="G161" i="12"/>
  <c r="I161" i="12" s="1"/>
  <c r="K161" i="12" s="1"/>
  <c r="G160" i="12"/>
  <c r="I160" i="12" s="1"/>
  <c r="K160" i="12" s="1"/>
  <c r="L160" i="12" s="1"/>
  <c r="G159" i="12"/>
  <c r="I159" i="12" s="1"/>
  <c r="K159" i="12" s="1"/>
  <c r="L159" i="12" s="1"/>
  <c r="G158" i="12"/>
  <c r="I158" i="12" s="1"/>
  <c r="K158" i="12" s="1"/>
  <c r="G157" i="12"/>
  <c r="I157" i="12" s="1"/>
  <c r="K157" i="12" s="1"/>
  <c r="G156" i="12"/>
  <c r="I156" i="12" s="1"/>
  <c r="K156" i="12" s="1"/>
  <c r="L156" i="12" s="1"/>
  <c r="G155" i="12"/>
  <c r="I155" i="12" s="1"/>
  <c r="K155" i="12" s="1"/>
  <c r="L155" i="12" s="1"/>
  <c r="G154" i="12"/>
  <c r="I154" i="12" s="1"/>
  <c r="K154" i="12" s="1"/>
  <c r="G153" i="12"/>
  <c r="I153" i="12" s="1"/>
  <c r="K153" i="12" s="1"/>
  <c r="G152" i="12"/>
  <c r="I152" i="12" s="1"/>
  <c r="K152" i="12" s="1"/>
  <c r="L152" i="12" s="1"/>
  <c r="G151" i="12"/>
  <c r="I151" i="12" s="1"/>
  <c r="K151" i="12" s="1"/>
  <c r="L151" i="12" s="1"/>
  <c r="G150" i="12"/>
  <c r="I150" i="12" s="1"/>
  <c r="K150" i="12" s="1"/>
  <c r="G149" i="12"/>
  <c r="I149" i="12" s="1"/>
  <c r="K149" i="12" s="1"/>
  <c r="G148" i="12"/>
  <c r="I148" i="12" s="1"/>
  <c r="K148" i="12" s="1"/>
  <c r="L148" i="12" s="1"/>
  <c r="G147" i="12"/>
  <c r="I147" i="12" s="1"/>
  <c r="K147" i="12" s="1"/>
  <c r="L147" i="12" s="1"/>
  <c r="G146" i="12"/>
  <c r="I146" i="12" s="1"/>
  <c r="K146" i="12" s="1"/>
  <c r="G145" i="12"/>
  <c r="I145" i="12" s="1"/>
  <c r="K145" i="12" s="1"/>
  <c r="G144" i="12"/>
  <c r="I144" i="12" s="1"/>
  <c r="K144" i="12" s="1"/>
  <c r="L144" i="12" s="1"/>
  <c r="G143" i="12"/>
  <c r="I143" i="12" s="1"/>
  <c r="K143" i="12" s="1"/>
  <c r="L143" i="12" s="1"/>
  <c r="I142" i="12"/>
  <c r="K142" i="12" s="1"/>
  <c r="G142" i="12"/>
  <c r="G141" i="12"/>
  <c r="I141" i="12" s="1"/>
  <c r="K141" i="12" s="1"/>
  <c r="G140" i="12"/>
  <c r="I140" i="12" s="1"/>
  <c r="K140" i="12" s="1"/>
  <c r="L140" i="12" s="1"/>
  <c r="G139" i="12"/>
  <c r="I139" i="12" s="1"/>
  <c r="K139" i="12" s="1"/>
  <c r="L139" i="12" s="1"/>
  <c r="G138" i="12"/>
  <c r="I138" i="12" s="1"/>
  <c r="K138" i="12" s="1"/>
  <c r="G137" i="12"/>
  <c r="I137" i="12" s="1"/>
  <c r="K137" i="12" s="1"/>
  <c r="G136" i="12"/>
  <c r="I136" i="12" s="1"/>
  <c r="K136" i="12" s="1"/>
  <c r="L136" i="12" s="1"/>
  <c r="G135" i="12"/>
  <c r="I135" i="12" s="1"/>
  <c r="K135" i="12" s="1"/>
  <c r="L135" i="12" s="1"/>
  <c r="I134" i="12"/>
  <c r="K134" i="12" s="1"/>
  <c r="G134" i="12"/>
  <c r="G133" i="12"/>
  <c r="I133" i="12" s="1"/>
  <c r="K133" i="12" s="1"/>
  <c r="G132" i="12"/>
  <c r="I132" i="12" s="1"/>
  <c r="K132" i="12" s="1"/>
  <c r="L132" i="12" s="1"/>
  <c r="G131" i="12"/>
  <c r="I131" i="12" s="1"/>
  <c r="K131" i="12" s="1"/>
  <c r="L131" i="12" s="1"/>
  <c r="G130" i="12"/>
  <c r="I130" i="12" s="1"/>
  <c r="K130" i="12" s="1"/>
  <c r="G129" i="12"/>
  <c r="I129" i="12" s="1"/>
  <c r="K129" i="12" s="1"/>
  <c r="G128" i="12"/>
  <c r="I128" i="12" s="1"/>
  <c r="K128" i="12" s="1"/>
  <c r="L128" i="12" s="1"/>
  <c r="G127" i="12"/>
  <c r="I127" i="12" s="1"/>
  <c r="K127" i="12" s="1"/>
  <c r="L127" i="12" s="1"/>
  <c r="G126" i="12"/>
  <c r="I126" i="12" s="1"/>
  <c r="K126" i="12" s="1"/>
  <c r="G125" i="12"/>
  <c r="I125" i="12" s="1"/>
  <c r="K125" i="12" s="1"/>
  <c r="I124" i="12"/>
  <c r="K124" i="12" s="1"/>
  <c r="L124" i="12" s="1"/>
  <c r="G124" i="12"/>
  <c r="G123" i="12"/>
  <c r="I123" i="12" s="1"/>
  <c r="K123" i="12" s="1"/>
  <c r="L123" i="12" s="1"/>
  <c r="G122" i="12"/>
  <c r="I122" i="12" s="1"/>
  <c r="K122" i="12" s="1"/>
  <c r="G121" i="12"/>
  <c r="I121" i="12" s="1"/>
  <c r="K121" i="12" s="1"/>
  <c r="G120" i="12"/>
  <c r="I120" i="12" s="1"/>
  <c r="K120" i="12" s="1"/>
  <c r="L120" i="12" s="1"/>
  <c r="G119" i="12"/>
  <c r="I119" i="12" s="1"/>
  <c r="K119" i="12" s="1"/>
  <c r="L119" i="12" s="1"/>
  <c r="G118" i="12"/>
  <c r="I118" i="12" s="1"/>
  <c r="K118" i="12" s="1"/>
  <c r="G117" i="12"/>
  <c r="I117" i="12" s="1"/>
  <c r="K117" i="12" s="1"/>
  <c r="G116" i="12"/>
  <c r="I116" i="12" s="1"/>
  <c r="K116" i="12" s="1"/>
  <c r="L116" i="12" s="1"/>
  <c r="G115" i="12"/>
  <c r="I115" i="12" s="1"/>
  <c r="K115" i="12" s="1"/>
  <c r="L115" i="12" s="1"/>
  <c r="G114" i="12"/>
  <c r="I114" i="12" s="1"/>
  <c r="K114" i="12" s="1"/>
  <c r="G113" i="12"/>
  <c r="I113" i="12" s="1"/>
  <c r="K113" i="12" s="1"/>
  <c r="G112" i="12"/>
  <c r="I112" i="12" s="1"/>
  <c r="K112" i="12" s="1"/>
  <c r="L112" i="12" s="1"/>
  <c r="G111" i="12"/>
  <c r="I111" i="12" s="1"/>
  <c r="K111" i="12" s="1"/>
  <c r="L111" i="12" s="1"/>
  <c r="I110" i="12"/>
  <c r="K110" i="12" s="1"/>
  <c r="G110" i="12"/>
  <c r="G109" i="12"/>
  <c r="I109" i="12" s="1"/>
  <c r="K109" i="12" s="1"/>
  <c r="G108" i="12"/>
  <c r="I108" i="12" s="1"/>
  <c r="K108" i="12" s="1"/>
  <c r="L108" i="12" s="1"/>
  <c r="G107" i="12"/>
  <c r="I107" i="12" s="1"/>
  <c r="K107" i="12" s="1"/>
  <c r="L107" i="12" s="1"/>
  <c r="G106" i="12"/>
  <c r="I106" i="12" s="1"/>
  <c r="K106" i="12" s="1"/>
  <c r="G105" i="12"/>
  <c r="I105" i="12" s="1"/>
  <c r="K105" i="12" s="1"/>
  <c r="G104" i="12"/>
  <c r="I104" i="12" s="1"/>
  <c r="K104" i="12" s="1"/>
  <c r="L104" i="12" s="1"/>
  <c r="G103" i="12"/>
  <c r="I103" i="12" s="1"/>
  <c r="K103" i="12" s="1"/>
  <c r="L103" i="12" s="1"/>
  <c r="G102" i="12"/>
  <c r="G101" i="12"/>
  <c r="I101" i="12" s="1"/>
  <c r="K101" i="12" s="1"/>
  <c r="G100" i="12"/>
  <c r="I100" i="12" s="1"/>
  <c r="K100" i="12" s="1"/>
  <c r="L100" i="12" s="1"/>
  <c r="G99" i="12"/>
  <c r="I99" i="12" s="1"/>
  <c r="K99" i="12" s="1"/>
  <c r="L99" i="12" s="1"/>
  <c r="G98" i="12"/>
  <c r="G97" i="12"/>
  <c r="I97" i="12" s="1"/>
  <c r="K97" i="12" s="1"/>
  <c r="I96" i="12"/>
  <c r="K96" i="12" s="1"/>
  <c r="L96" i="12" s="1"/>
  <c r="G96" i="12"/>
  <c r="G95" i="12"/>
  <c r="I95" i="12" s="1"/>
  <c r="K95" i="12" s="1"/>
  <c r="L95" i="12" s="1"/>
  <c r="G94" i="12"/>
  <c r="I94" i="12" s="1"/>
  <c r="K94" i="12" s="1"/>
  <c r="G93" i="12"/>
  <c r="I93" i="12" s="1"/>
  <c r="K93" i="12" s="1"/>
  <c r="G92" i="12"/>
  <c r="I92" i="12" s="1"/>
  <c r="K92" i="12" s="1"/>
  <c r="L92" i="12" s="1"/>
  <c r="G91" i="12"/>
  <c r="I91" i="12" s="1"/>
  <c r="K91" i="12" s="1"/>
  <c r="L91" i="12" s="1"/>
  <c r="G90" i="12"/>
  <c r="I90" i="12" s="1"/>
  <c r="K90" i="12" s="1"/>
  <c r="G89" i="12"/>
  <c r="I89" i="12" s="1"/>
  <c r="K89" i="12" s="1"/>
  <c r="G88" i="12"/>
  <c r="I88" i="12" s="1"/>
  <c r="K88" i="12" s="1"/>
  <c r="L88" i="12" s="1"/>
  <c r="G87" i="12"/>
  <c r="I87" i="12" s="1"/>
  <c r="K87" i="12" s="1"/>
  <c r="L87" i="12" s="1"/>
  <c r="G86" i="12"/>
  <c r="I86" i="12" s="1"/>
  <c r="K86" i="12" s="1"/>
  <c r="G85" i="12"/>
  <c r="I85" i="12" s="1"/>
  <c r="K85" i="12" s="1"/>
  <c r="G84" i="12"/>
  <c r="I84" i="12" s="1"/>
  <c r="K84" i="12" s="1"/>
  <c r="L84" i="12" s="1"/>
  <c r="G83" i="12"/>
  <c r="I83" i="12" s="1"/>
  <c r="K83" i="12" s="1"/>
  <c r="L83" i="12" s="1"/>
  <c r="G82" i="12"/>
  <c r="I82" i="12" s="1"/>
  <c r="K82" i="12" s="1"/>
  <c r="G81" i="12"/>
  <c r="I81" i="12" s="1"/>
  <c r="K81" i="12" s="1"/>
  <c r="G80" i="12"/>
  <c r="I80" i="12" s="1"/>
  <c r="K80" i="12" s="1"/>
  <c r="G79" i="12"/>
  <c r="G78" i="12"/>
  <c r="I78" i="12" s="1"/>
  <c r="K78" i="12" s="1"/>
  <c r="G77" i="12"/>
  <c r="I77" i="12" s="1"/>
  <c r="K77" i="12" s="1"/>
  <c r="L77" i="12" s="1"/>
  <c r="G76" i="12"/>
  <c r="G75" i="12"/>
  <c r="G74" i="12"/>
  <c r="I74" i="12" s="1"/>
  <c r="K74" i="12" s="1"/>
  <c r="G73" i="12"/>
  <c r="I73" i="12" s="1"/>
  <c r="K73" i="12" s="1"/>
  <c r="L73" i="12" s="1"/>
  <c r="G72" i="12"/>
  <c r="I72" i="12" s="1"/>
  <c r="K72" i="12" s="1"/>
  <c r="G71" i="12"/>
  <c r="G70" i="12"/>
  <c r="I70" i="12" s="1"/>
  <c r="K70" i="12" s="1"/>
  <c r="G69" i="12"/>
  <c r="I69" i="12" s="1"/>
  <c r="K69" i="12" s="1"/>
  <c r="L69" i="12" s="1"/>
  <c r="G68" i="12"/>
  <c r="I68" i="12" s="1"/>
  <c r="K68" i="12" s="1"/>
  <c r="G67" i="12"/>
  <c r="G66" i="12"/>
  <c r="I66" i="12" s="1"/>
  <c r="K66" i="12" s="1"/>
  <c r="G65" i="12"/>
  <c r="I65" i="12" s="1"/>
  <c r="K65" i="12" s="1"/>
  <c r="L65" i="12" s="1"/>
  <c r="G64" i="12"/>
  <c r="I64" i="12" s="1"/>
  <c r="K64" i="12" s="1"/>
  <c r="G63" i="12"/>
  <c r="G62" i="12"/>
  <c r="I62" i="12" s="1"/>
  <c r="K62" i="12" s="1"/>
  <c r="G61" i="12"/>
  <c r="I61" i="12" s="1"/>
  <c r="K61" i="12" s="1"/>
  <c r="L61" i="12" s="1"/>
  <c r="G60" i="12"/>
  <c r="I60" i="12" s="1"/>
  <c r="K60" i="12" s="1"/>
  <c r="G59" i="12"/>
  <c r="G58" i="12"/>
  <c r="I58" i="12" s="1"/>
  <c r="K58" i="12" s="1"/>
  <c r="G57" i="12"/>
  <c r="I57" i="12" s="1"/>
  <c r="K57" i="12" s="1"/>
  <c r="L57" i="12" s="1"/>
  <c r="G56" i="12"/>
  <c r="I56" i="12" s="1"/>
  <c r="K56" i="12" s="1"/>
  <c r="G55" i="12"/>
  <c r="G54" i="12"/>
  <c r="I54" i="12" s="1"/>
  <c r="K54" i="12" s="1"/>
  <c r="G53" i="12"/>
  <c r="I53" i="12" s="1"/>
  <c r="K53" i="12" s="1"/>
  <c r="L53" i="12" s="1"/>
  <c r="G52" i="12"/>
  <c r="I52" i="12" s="1"/>
  <c r="K52" i="12" s="1"/>
  <c r="G51" i="12"/>
  <c r="G50" i="12"/>
  <c r="I49" i="12"/>
  <c r="K49" i="12" s="1"/>
  <c r="L49" i="12" s="1"/>
  <c r="G49" i="12"/>
  <c r="G48" i="12"/>
  <c r="I48" i="12" s="1"/>
  <c r="K48" i="12" s="1"/>
  <c r="G47" i="12"/>
  <c r="I46" i="12"/>
  <c r="K46" i="12" s="1"/>
  <c r="G46" i="12"/>
  <c r="G45" i="12"/>
  <c r="I45" i="12" s="1"/>
  <c r="K45" i="12" s="1"/>
  <c r="L45" i="12" s="1"/>
  <c r="G44" i="12"/>
  <c r="I44" i="12" s="1"/>
  <c r="K44" i="12" s="1"/>
  <c r="G43" i="12"/>
  <c r="G42" i="12"/>
  <c r="I42" i="12" s="1"/>
  <c r="K42" i="12" s="1"/>
  <c r="G41" i="12"/>
  <c r="I41" i="12" s="1"/>
  <c r="K41" i="12" s="1"/>
  <c r="L41" i="12" s="1"/>
  <c r="G40" i="12"/>
  <c r="I40" i="12" s="1"/>
  <c r="K40" i="12" s="1"/>
  <c r="G39" i="12"/>
  <c r="G38" i="12"/>
  <c r="I38" i="12" s="1"/>
  <c r="K38" i="12" s="1"/>
  <c r="I37" i="12"/>
  <c r="K37" i="12" s="1"/>
  <c r="L37" i="12" s="1"/>
  <c r="G37" i="12"/>
  <c r="G36" i="12"/>
  <c r="I36" i="12" s="1"/>
  <c r="K36" i="12" s="1"/>
  <c r="G35" i="12"/>
  <c r="I34" i="12"/>
  <c r="K34" i="12" s="1"/>
  <c r="G34" i="12"/>
  <c r="G33" i="12"/>
  <c r="I33" i="12" s="1"/>
  <c r="K33" i="12" s="1"/>
  <c r="L33" i="12" s="1"/>
  <c r="G32" i="12"/>
  <c r="I32" i="12" s="1"/>
  <c r="K32" i="12" s="1"/>
  <c r="G31" i="12"/>
  <c r="G30" i="12"/>
  <c r="G29" i="12"/>
  <c r="I29" i="12" s="1"/>
  <c r="K29" i="12" s="1"/>
  <c r="L29" i="12" s="1"/>
  <c r="G28" i="12"/>
  <c r="I28" i="12" s="1"/>
  <c r="K28" i="12" s="1"/>
  <c r="G27" i="12"/>
  <c r="G26" i="12"/>
  <c r="I26" i="12" s="1"/>
  <c r="K26" i="12" s="1"/>
  <c r="G25" i="12"/>
  <c r="I25" i="12" s="1"/>
  <c r="K25" i="12" s="1"/>
  <c r="L25" i="12" s="1"/>
  <c r="G24" i="12"/>
  <c r="I24" i="12" s="1"/>
  <c r="K24" i="12" s="1"/>
  <c r="G23" i="12"/>
  <c r="G22" i="12"/>
  <c r="I22" i="12" s="1"/>
  <c r="K22" i="12" s="1"/>
  <c r="G21" i="12"/>
  <c r="I21" i="12" s="1"/>
  <c r="K21" i="12" s="1"/>
  <c r="L21" i="12" s="1"/>
  <c r="G20" i="12"/>
  <c r="I20" i="12" s="1"/>
  <c r="K20" i="12" s="1"/>
  <c r="G19" i="12"/>
  <c r="G18" i="12"/>
  <c r="I18" i="12" s="1"/>
  <c r="K18" i="12" s="1"/>
  <c r="G17" i="12"/>
  <c r="I17" i="12" s="1"/>
  <c r="K17" i="12" s="1"/>
  <c r="L17" i="12" s="1"/>
  <c r="G16" i="12"/>
  <c r="I16" i="12" s="1"/>
  <c r="K16" i="12" s="1"/>
  <c r="G15" i="12"/>
  <c r="G14" i="12"/>
  <c r="I14" i="12" s="1"/>
  <c r="K14" i="12" s="1"/>
  <c r="G13" i="12"/>
  <c r="I13" i="12" s="1"/>
  <c r="K13" i="12" s="1"/>
  <c r="L13" i="12" s="1"/>
  <c r="G12" i="12"/>
  <c r="I12" i="12" s="1"/>
  <c r="K12" i="12" s="1"/>
  <c r="G11" i="12"/>
  <c r="I11" i="12" s="1"/>
  <c r="K11" i="12" s="1"/>
  <c r="G10" i="12"/>
  <c r="I10" i="12" s="1"/>
  <c r="K10" i="12" s="1"/>
  <c r="G9" i="12"/>
  <c r="I9" i="12" s="1"/>
  <c r="K9" i="12" s="1"/>
  <c r="L9" i="12" s="1"/>
  <c r="G8" i="12"/>
  <c r="I8" i="12" s="1"/>
  <c r="K8" i="12" s="1"/>
  <c r="G7" i="12"/>
  <c r="G6" i="12"/>
  <c r="I6" i="12" s="1"/>
  <c r="K6" i="12" s="1"/>
  <c r="G5" i="12"/>
  <c r="I5" i="12" s="1"/>
  <c r="K5" i="12" s="1"/>
  <c r="L5" i="12" s="1"/>
  <c r="M304" i="28"/>
  <c r="M301" i="28"/>
  <c r="H48" i="10" s="1"/>
  <c r="E301" i="28"/>
  <c r="G300" i="28"/>
  <c r="I300" i="28" s="1"/>
  <c r="K300" i="28" s="1"/>
  <c r="L300" i="28" s="1"/>
  <c r="G299" i="28"/>
  <c r="I299" i="28" s="1"/>
  <c r="K299" i="28" s="1"/>
  <c r="L299" i="28" s="1"/>
  <c r="G298" i="28"/>
  <c r="I298" i="28" s="1"/>
  <c r="K298" i="28" s="1"/>
  <c r="G297" i="28"/>
  <c r="I297" i="28" s="1"/>
  <c r="K297" i="28" s="1"/>
  <c r="G296" i="28"/>
  <c r="I296" i="28" s="1"/>
  <c r="K296" i="28" s="1"/>
  <c r="L296" i="28" s="1"/>
  <c r="G295" i="28"/>
  <c r="I295" i="28" s="1"/>
  <c r="K295" i="28" s="1"/>
  <c r="L295" i="28" s="1"/>
  <c r="G294" i="28"/>
  <c r="I294" i="28" s="1"/>
  <c r="K294" i="28" s="1"/>
  <c r="G293" i="28"/>
  <c r="I293" i="28" s="1"/>
  <c r="K293" i="28" s="1"/>
  <c r="G292" i="28"/>
  <c r="I292" i="28" s="1"/>
  <c r="K292" i="28" s="1"/>
  <c r="L292" i="28" s="1"/>
  <c r="G291" i="28"/>
  <c r="I291" i="28" s="1"/>
  <c r="K291" i="28" s="1"/>
  <c r="L291" i="28" s="1"/>
  <c r="G290" i="28"/>
  <c r="I290" i="28" s="1"/>
  <c r="G289" i="28"/>
  <c r="I289" i="28" s="1"/>
  <c r="K289" i="28" s="1"/>
  <c r="G288" i="28"/>
  <c r="I288" i="28" s="1"/>
  <c r="K288" i="28" s="1"/>
  <c r="G287" i="28"/>
  <c r="I287" i="28" s="1"/>
  <c r="K287" i="28" s="1"/>
  <c r="L287" i="28" s="1"/>
  <c r="G286" i="28"/>
  <c r="I286" i="28" s="1"/>
  <c r="G285" i="28"/>
  <c r="I285" i="28" s="1"/>
  <c r="K285" i="28" s="1"/>
  <c r="G284" i="28"/>
  <c r="I284" i="28" s="1"/>
  <c r="K284" i="28" s="1"/>
  <c r="G283" i="28"/>
  <c r="I283" i="28" s="1"/>
  <c r="K283" i="28" s="1"/>
  <c r="L283" i="28" s="1"/>
  <c r="G282" i="28"/>
  <c r="I282" i="28" s="1"/>
  <c r="G281" i="28"/>
  <c r="I281" i="28" s="1"/>
  <c r="K281" i="28" s="1"/>
  <c r="G280" i="28"/>
  <c r="I280" i="28" s="1"/>
  <c r="K280" i="28" s="1"/>
  <c r="G279" i="28"/>
  <c r="I279" i="28" s="1"/>
  <c r="K279" i="28" s="1"/>
  <c r="L279" i="28" s="1"/>
  <c r="G278" i="28"/>
  <c r="I278" i="28" s="1"/>
  <c r="G277" i="28"/>
  <c r="I277" i="28" s="1"/>
  <c r="K277" i="28" s="1"/>
  <c r="G276" i="28"/>
  <c r="I276" i="28" s="1"/>
  <c r="G275" i="28"/>
  <c r="I275" i="28" s="1"/>
  <c r="K275" i="28" s="1"/>
  <c r="L275" i="28" s="1"/>
  <c r="G274" i="28"/>
  <c r="I274" i="28" s="1"/>
  <c r="G273" i="28"/>
  <c r="I273" i="28" s="1"/>
  <c r="K273" i="28" s="1"/>
  <c r="G272" i="28"/>
  <c r="I272" i="28" s="1"/>
  <c r="G271" i="28"/>
  <c r="I271" i="28" s="1"/>
  <c r="K271" i="28" s="1"/>
  <c r="L271" i="28" s="1"/>
  <c r="G270" i="28"/>
  <c r="I270" i="28" s="1"/>
  <c r="G269" i="28"/>
  <c r="I269" i="28" s="1"/>
  <c r="K269" i="28" s="1"/>
  <c r="G268" i="28"/>
  <c r="I268" i="28" s="1"/>
  <c r="G267" i="28"/>
  <c r="I267" i="28" s="1"/>
  <c r="K267" i="28" s="1"/>
  <c r="L267" i="28" s="1"/>
  <c r="G266" i="28"/>
  <c r="I266" i="28" s="1"/>
  <c r="G265" i="28"/>
  <c r="I265" i="28" s="1"/>
  <c r="K265" i="28" s="1"/>
  <c r="G264" i="28"/>
  <c r="I264" i="28" s="1"/>
  <c r="G263" i="28"/>
  <c r="I263" i="28" s="1"/>
  <c r="K263" i="28" s="1"/>
  <c r="L263" i="28" s="1"/>
  <c r="G262" i="28"/>
  <c r="I262" i="28" s="1"/>
  <c r="G261" i="28"/>
  <c r="I261" i="28" s="1"/>
  <c r="K261" i="28" s="1"/>
  <c r="G260" i="28"/>
  <c r="I260" i="28" s="1"/>
  <c r="G259" i="28"/>
  <c r="I259" i="28" s="1"/>
  <c r="K259" i="28" s="1"/>
  <c r="L259" i="28" s="1"/>
  <c r="G258" i="28"/>
  <c r="I258" i="28" s="1"/>
  <c r="G257" i="28"/>
  <c r="I257" i="28" s="1"/>
  <c r="K257" i="28" s="1"/>
  <c r="G256" i="28"/>
  <c r="I256" i="28" s="1"/>
  <c r="G255" i="28"/>
  <c r="I255" i="28" s="1"/>
  <c r="K255" i="28" s="1"/>
  <c r="L255" i="28" s="1"/>
  <c r="G254" i="28"/>
  <c r="I254" i="28" s="1"/>
  <c r="G253" i="28"/>
  <c r="I253" i="28" s="1"/>
  <c r="K253" i="28" s="1"/>
  <c r="G252" i="28"/>
  <c r="I252" i="28" s="1"/>
  <c r="G251" i="28"/>
  <c r="I251" i="28" s="1"/>
  <c r="K251" i="28" s="1"/>
  <c r="L251" i="28" s="1"/>
  <c r="G250" i="28"/>
  <c r="I250" i="28" s="1"/>
  <c r="G249" i="28"/>
  <c r="I249" i="28" s="1"/>
  <c r="K249" i="28" s="1"/>
  <c r="G248" i="28"/>
  <c r="I248" i="28" s="1"/>
  <c r="G247" i="28"/>
  <c r="I247" i="28" s="1"/>
  <c r="K247" i="28" s="1"/>
  <c r="L247" i="28" s="1"/>
  <c r="G246" i="28"/>
  <c r="I246" i="28" s="1"/>
  <c r="G245" i="28"/>
  <c r="I245" i="28" s="1"/>
  <c r="K245" i="28" s="1"/>
  <c r="G244" i="28"/>
  <c r="I244" i="28" s="1"/>
  <c r="G243" i="28"/>
  <c r="I243" i="28" s="1"/>
  <c r="K243" i="28" s="1"/>
  <c r="L243" i="28" s="1"/>
  <c r="G242" i="28"/>
  <c r="I242" i="28" s="1"/>
  <c r="G241" i="28"/>
  <c r="I241" i="28" s="1"/>
  <c r="K241" i="28" s="1"/>
  <c r="G240" i="28"/>
  <c r="I240" i="28" s="1"/>
  <c r="G239" i="28"/>
  <c r="I239" i="28" s="1"/>
  <c r="K239" i="28" s="1"/>
  <c r="L239" i="28" s="1"/>
  <c r="G238" i="28"/>
  <c r="I238" i="28" s="1"/>
  <c r="G237" i="28"/>
  <c r="I237" i="28" s="1"/>
  <c r="K237" i="28" s="1"/>
  <c r="G236" i="28"/>
  <c r="I236" i="28" s="1"/>
  <c r="G235" i="28"/>
  <c r="I235" i="28" s="1"/>
  <c r="K235" i="28" s="1"/>
  <c r="L235" i="28" s="1"/>
  <c r="G234" i="28"/>
  <c r="I234" i="28" s="1"/>
  <c r="G233" i="28"/>
  <c r="I233" i="28" s="1"/>
  <c r="K233" i="28" s="1"/>
  <c r="G232" i="28"/>
  <c r="I232" i="28" s="1"/>
  <c r="G231" i="28"/>
  <c r="I231" i="28" s="1"/>
  <c r="K231" i="28" s="1"/>
  <c r="L231" i="28" s="1"/>
  <c r="G230" i="28"/>
  <c r="I230" i="28" s="1"/>
  <c r="G229" i="28"/>
  <c r="I229" i="28" s="1"/>
  <c r="K229" i="28" s="1"/>
  <c r="G228" i="28"/>
  <c r="I228" i="28" s="1"/>
  <c r="G227" i="28"/>
  <c r="I227" i="28" s="1"/>
  <c r="K227" i="28" s="1"/>
  <c r="L227" i="28" s="1"/>
  <c r="G226" i="28"/>
  <c r="I226" i="28" s="1"/>
  <c r="G225" i="28"/>
  <c r="I225" i="28" s="1"/>
  <c r="K225" i="28" s="1"/>
  <c r="G224" i="28"/>
  <c r="I224" i="28" s="1"/>
  <c r="G223" i="28"/>
  <c r="I223" i="28" s="1"/>
  <c r="K223" i="28" s="1"/>
  <c r="L223" i="28" s="1"/>
  <c r="G222" i="28"/>
  <c r="I222" i="28" s="1"/>
  <c r="G221" i="28"/>
  <c r="I221" i="28" s="1"/>
  <c r="K221" i="28" s="1"/>
  <c r="G220" i="28"/>
  <c r="I220" i="28" s="1"/>
  <c r="G219" i="28"/>
  <c r="I219" i="28" s="1"/>
  <c r="K219" i="28" s="1"/>
  <c r="L219" i="28" s="1"/>
  <c r="G218" i="28"/>
  <c r="I218" i="28" s="1"/>
  <c r="G217" i="28"/>
  <c r="G216" i="28"/>
  <c r="I216" i="28" s="1"/>
  <c r="K216" i="28" s="1"/>
  <c r="G215" i="28"/>
  <c r="G214" i="28"/>
  <c r="I214" i="28" s="1"/>
  <c r="K214" i="28" s="1"/>
  <c r="L214" i="28" s="1"/>
  <c r="G213" i="28"/>
  <c r="I213" i="28" s="1"/>
  <c r="K213" i="28" s="1"/>
  <c r="G212" i="28"/>
  <c r="I212" i="28" s="1"/>
  <c r="K212" i="28" s="1"/>
  <c r="G211" i="28"/>
  <c r="G210" i="28"/>
  <c r="G209" i="28"/>
  <c r="I209" i="28" s="1"/>
  <c r="K209" i="28" s="1"/>
  <c r="G208" i="28"/>
  <c r="I208" i="28" s="1"/>
  <c r="K208" i="28" s="1"/>
  <c r="G207" i="28"/>
  <c r="G206" i="28"/>
  <c r="I206" i="28" s="1"/>
  <c r="K206" i="28" s="1"/>
  <c r="L206" i="28" s="1"/>
  <c r="L205" i="28"/>
  <c r="G205" i="28"/>
  <c r="I205" i="28" s="1"/>
  <c r="K205" i="28" s="1"/>
  <c r="G204" i="28"/>
  <c r="I204" i="28" s="1"/>
  <c r="K204" i="28" s="1"/>
  <c r="G203" i="28"/>
  <c r="G202" i="28"/>
  <c r="I202" i="28" s="1"/>
  <c r="G201" i="28"/>
  <c r="I201" i="28" s="1"/>
  <c r="K201" i="28" s="1"/>
  <c r="G200" i="28"/>
  <c r="I200" i="28" s="1"/>
  <c r="K200" i="28" s="1"/>
  <c r="G199" i="28"/>
  <c r="G198" i="28"/>
  <c r="I198" i="28" s="1"/>
  <c r="K198" i="28" s="1"/>
  <c r="L198" i="28" s="1"/>
  <c r="G197" i="28"/>
  <c r="I197" i="28" s="1"/>
  <c r="K197" i="28" s="1"/>
  <c r="G196" i="28"/>
  <c r="I196" i="28" s="1"/>
  <c r="K196" i="28" s="1"/>
  <c r="G195" i="28"/>
  <c r="G194" i="28"/>
  <c r="I194" i="28" s="1"/>
  <c r="K194" i="28" s="1"/>
  <c r="G193" i="28"/>
  <c r="I193" i="28" s="1"/>
  <c r="K193" i="28" s="1"/>
  <c r="G192" i="28"/>
  <c r="G191" i="28"/>
  <c r="G190" i="28"/>
  <c r="I190" i="28" s="1"/>
  <c r="K190" i="28" s="1"/>
  <c r="L190" i="28" s="1"/>
  <c r="G189" i="28"/>
  <c r="I189" i="28" s="1"/>
  <c r="K189" i="28" s="1"/>
  <c r="G188" i="28"/>
  <c r="I188" i="28" s="1"/>
  <c r="K188" i="28" s="1"/>
  <c r="G187" i="28"/>
  <c r="G186" i="28"/>
  <c r="I186" i="28" s="1"/>
  <c r="G185" i="28"/>
  <c r="I185" i="28" s="1"/>
  <c r="K185" i="28" s="1"/>
  <c r="G184" i="28"/>
  <c r="I184" i="28" s="1"/>
  <c r="K184" i="28" s="1"/>
  <c r="G183" i="28"/>
  <c r="G182" i="28"/>
  <c r="I182" i="28" s="1"/>
  <c r="K182" i="28" s="1"/>
  <c r="L182" i="28" s="1"/>
  <c r="G181" i="28"/>
  <c r="I181" i="28" s="1"/>
  <c r="K181" i="28" s="1"/>
  <c r="G180" i="28"/>
  <c r="I180" i="28" s="1"/>
  <c r="K180" i="28" s="1"/>
  <c r="G179" i="28"/>
  <c r="G178" i="28"/>
  <c r="G177" i="28"/>
  <c r="I177" i="28" s="1"/>
  <c r="K177" i="28" s="1"/>
  <c r="G176" i="28"/>
  <c r="I176" i="28" s="1"/>
  <c r="K176" i="28" s="1"/>
  <c r="G175" i="28"/>
  <c r="G174" i="28"/>
  <c r="I174" i="28" s="1"/>
  <c r="K174" i="28" s="1"/>
  <c r="L174" i="28" s="1"/>
  <c r="G173" i="28"/>
  <c r="I173" i="28" s="1"/>
  <c r="K173" i="28" s="1"/>
  <c r="G172" i="28"/>
  <c r="I172" i="28" s="1"/>
  <c r="K172" i="28" s="1"/>
  <c r="G171" i="28"/>
  <c r="G170" i="28"/>
  <c r="I170" i="28" s="1"/>
  <c r="G169" i="28"/>
  <c r="I169" i="28" s="1"/>
  <c r="K169" i="28" s="1"/>
  <c r="G168" i="28"/>
  <c r="I168" i="28" s="1"/>
  <c r="K168" i="28" s="1"/>
  <c r="G167" i="28"/>
  <c r="G166" i="28"/>
  <c r="I166" i="28" s="1"/>
  <c r="K166" i="28" s="1"/>
  <c r="L166" i="28" s="1"/>
  <c r="G165" i="28"/>
  <c r="I165" i="28" s="1"/>
  <c r="K165" i="28" s="1"/>
  <c r="G164" i="28"/>
  <c r="I164" i="28" s="1"/>
  <c r="K164" i="28" s="1"/>
  <c r="G163" i="28"/>
  <c r="G162" i="28"/>
  <c r="I162" i="28" s="1"/>
  <c r="K162" i="28" s="1"/>
  <c r="G161" i="28"/>
  <c r="I161" i="28" s="1"/>
  <c r="K161" i="28" s="1"/>
  <c r="G160" i="28"/>
  <c r="G159" i="28"/>
  <c r="G158" i="28"/>
  <c r="I158" i="28" s="1"/>
  <c r="K158" i="28" s="1"/>
  <c r="L158" i="28" s="1"/>
  <c r="G157" i="28"/>
  <c r="I157" i="28" s="1"/>
  <c r="K157" i="28" s="1"/>
  <c r="G156" i="28"/>
  <c r="I156" i="28" s="1"/>
  <c r="K156" i="28" s="1"/>
  <c r="G155" i="28"/>
  <c r="G154" i="28"/>
  <c r="I154" i="28" s="1"/>
  <c r="G153" i="28"/>
  <c r="I153" i="28" s="1"/>
  <c r="K153" i="28" s="1"/>
  <c r="G152" i="28"/>
  <c r="I152" i="28" s="1"/>
  <c r="K152" i="28" s="1"/>
  <c r="G151" i="28"/>
  <c r="G150" i="28"/>
  <c r="I150" i="28" s="1"/>
  <c r="K150" i="28" s="1"/>
  <c r="L150" i="28" s="1"/>
  <c r="G149" i="28"/>
  <c r="I149" i="28" s="1"/>
  <c r="K149" i="28" s="1"/>
  <c r="G148" i="28"/>
  <c r="I148" i="28" s="1"/>
  <c r="K148" i="28" s="1"/>
  <c r="G147" i="28"/>
  <c r="G146" i="28"/>
  <c r="G145" i="28"/>
  <c r="I145" i="28" s="1"/>
  <c r="K145" i="28" s="1"/>
  <c r="G144" i="28"/>
  <c r="I144" i="28" s="1"/>
  <c r="K144" i="28" s="1"/>
  <c r="G143" i="28"/>
  <c r="G142" i="28"/>
  <c r="I142" i="28" s="1"/>
  <c r="K142" i="28" s="1"/>
  <c r="L142" i="28" s="1"/>
  <c r="L141" i="28"/>
  <c r="G141" i="28"/>
  <c r="I141" i="28" s="1"/>
  <c r="K141" i="28" s="1"/>
  <c r="G140" i="28"/>
  <c r="I140" i="28" s="1"/>
  <c r="K140" i="28" s="1"/>
  <c r="G139" i="28"/>
  <c r="G138" i="28"/>
  <c r="I138" i="28" s="1"/>
  <c r="G137" i="28"/>
  <c r="I137" i="28" s="1"/>
  <c r="K137" i="28" s="1"/>
  <c r="G136" i="28"/>
  <c r="I136" i="28" s="1"/>
  <c r="K136" i="28" s="1"/>
  <c r="G135" i="28"/>
  <c r="G134" i="28"/>
  <c r="I134" i="28" s="1"/>
  <c r="K134" i="28" s="1"/>
  <c r="L134" i="28" s="1"/>
  <c r="G133" i="28"/>
  <c r="I133" i="28" s="1"/>
  <c r="K133" i="28" s="1"/>
  <c r="G132" i="28"/>
  <c r="I132" i="28" s="1"/>
  <c r="K132" i="28" s="1"/>
  <c r="G131" i="28"/>
  <c r="G130" i="28"/>
  <c r="I130" i="28" s="1"/>
  <c r="G129" i="28"/>
  <c r="I129" i="28" s="1"/>
  <c r="K129" i="28" s="1"/>
  <c r="G128" i="28"/>
  <c r="G127" i="28"/>
  <c r="G126" i="28"/>
  <c r="I126" i="28" s="1"/>
  <c r="K126" i="28" s="1"/>
  <c r="L126" i="28" s="1"/>
  <c r="G125" i="28"/>
  <c r="I125" i="28" s="1"/>
  <c r="K125" i="28" s="1"/>
  <c r="G124" i="28"/>
  <c r="I124" i="28" s="1"/>
  <c r="K124" i="28" s="1"/>
  <c r="G123" i="28"/>
  <c r="G122" i="28"/>
  <c r="G121" i="28"/>
  <c r="I121" i="28" s="1"/>
  <c r="K121" i="28" s="1"/>
  <c r="G120" i="28"/>
  <c r="I120" i="28" s="1"/>
  <c r="G119" i="28"/>
  <c r="I119" i="28" s="1"/>
  <c r="K119" i="28" s="1"/>
  <c r="G118" i="28"/>
  <c r="G117" i="28"/>
  <c r="I117" i="28" s="1"/>
  <c r="K117" i="28" s="1"/>
  <c r="G116" i="28"/>
  <c r="I116" i="28" s="1"/>
  <c r="K115" i="28"/>
  <c r="G115" i="28"/>
  <c r="I115" i="28" s="1"/>
  <c r="G114" i="28"/>
  <c r="G113" i="28"/>
  <c r="I113" i="28" s="1"/>
  <c r="K113" i="28" s="1"/>
  <c r="G112" i="28"/>
  <c r="I112" i="28" s="1"/>
  <c r="G111" i="28"/>
  <c r="I111" i="28" s="1"/>
  <c r="K111" i="28" s="1"/>
  <c r="G110" i="28"/>
  <c r="G109" i="28"/>
  <c r="I109" i="28" s="1"/>
  <c r="K109" i="28" s="1"/>
  <c r="G108" i="28"/>
  <c r="I108" i="28" s="1"/>
  <c r="K107" i="28"/>
  <c r="G107" i="28"/>
  <c r="I107" i="28" s="1"/>
  <c r="G106" i="28"/>
  <c r="G105" i="28"/>
  <c r="I105" i="28" s="1"/>
  <c r="K105" i="28" s="1"/>
  <c r="G104" i="28"/>
  <c r="I104" i="28" s="1"/>
  <c r="G103" i="28"/>
  <c r="I103" i="28" s="1"/>
  <c r="K103" i="28" s="1"/>
  <c r="G102" i="28"/>
  <c r="I101" i="28"/>
  <c r="K101" i="28" s="1"/>
  <c r="G101" i="28"/>
  <c r="G100" i="28"/>
  <c r="I100" i="28" s="1"/>
  <c r="G99" i="28"/>
  <c r="I99" i="28" s="1"/>
  <c r="K99" i="28" s="1"/>
  <c r="G98" i="28"/>
  <c r="I97" i="28"/>
  <c r="K97" i="28" s="1"/>
  <c r="G97" i="28"/>
  <c r="G96" i="28"/>
  <c r="I96" i="28" s="1"/>
  <c r="G95" i="28"/>
  <c r="I95" i="28" s="1"/>
  <c r="K95" i="28" s="1"/>
  <c r="G94" i="28"/>
  <c r="G93" i="28"/>
  <c r="I93" i="28" s="1"/>
  <c r="K93" i="28" s="1"/>
  <c r="G92" i="28"/>
  <c r="I92" i="28" s="1"/>
  <c r="G91" i="28"/>
  <c r="I91" i="28" s="1"/>
  <c r="K91" i="28" s="1"/>
  <c r="G90" i="28"/>
  <c r="I89" i="28"/>
  <c r="K89" i="28" s="1"/>
  <c r="G89" i="28"/>
  <c r="G88" i="28"/>
  <c r="I88" i="28" s="1"/>
  <c r="G87" i="28"/>
  <c r="I87" i="28" s="1"/>
  <c r="K87" i="28" s="1"/>
  <c r="G86" i="28"/>
  <c r="G85" i="28"/>
  <c r="I85" i="28" s="1"/>
  <c r="K85" i="28" s="1"/>
  <c r="G84" i="28"/>
  <c r="I84" i="28" s="1"/>
  <c r="G83" i="28"/>
  <c r="I83" i="28" s="1"/>
  <c r="K83" i="28" s="1"/>
  <c r="G82" i="28"/>
  <c r="I81" i="28"/>
  <c r="K81" i="28" s="1"/>
  <c r="G81" i="28"/>
  <c r="G80" i="28"/>
  <c r="I80" i="28" s="1"/>
  <c r="G79" i="28"/>
  <c r="I79" i="28" s="1"/>
  <c r="K79" i="28" s="1"/>
  <c r="G78" i="28"/>
  <c r="G77" i="28"/>
  <c r="I77" i="28" s="1"/>
  <c r="K77" i="28" s="1"/>
  <c r="G76" i="28"/>
  <c r="I76" i="28" s="1"/>
  <c r="G75" i="28"/>
  <c r="I75" i="28" s="1"/>
  <c r="K75" i="28" s="1"/>
  <c r="G74" i="28"/>
  <c r="I74" i="28" s="1"/>
  <c r="K74" i="28" s="1"/>
  <c r="I73" i="28"/>
  <c r="K73" i="28" s="1"/>
  <c r="G73" i="28"/>
  <c r="G72" i="28"/>
  <c r="I72" i="28" s="1"/>
  <c r="G71" i="28"/>
  <c r="I71" i="28" s="1"/>
  <c r="K71" i="28" s="1"/>
  <c r="G70" i="28"/>
  <c r="I70" i="28" s="1"/>
  <c r="K70" i="28" s="1"/>
  <c r="G69" i="28"/>
  <c r="I69" i="28" s="1"/>
  <c r="K69" i="28" s="1"/>
  <c r="G68" i="28"/>
  <c r="I68" i="28" s="1"/>
  <c r="G67" i="28"/>
  <c r="I67" i="28" s="1"/>
  <c r="K67" i="28" s="1"/>
  <c r="G66" i="28"/>
  <c r="I66" i="28" s="1"/>
  <c r="K66" i="28" s="1"/>
  <c r="I65" i="28"/>
  <c r="K65" i="28" s="1"/>
  <c r="G65" i="28"/>
  <c r="G64" i="28"/>
  <c r="I64" i="28" s="1"/>
  <c r="G63" i="28"/>
  <c r="I63" i="28" s="1"/>
  <c r="K63" i="28" s="1"/>
  <c r="G62" i="28"/>
  <c r="I62" i="28" s="1"/>
  <c r="K62" i="28" s="1"/>
  <c r="G61" i="28"/>
  <c r="I61" i="28" s="1"/>
  <c r="K61" i="28" s="1"/>
  <c r="G60" i="28"/>
  <c r="I60" i="28" s="1"/>
  <c r="G59" i="28"/>
  <c r="I59" i="28" s="1"/>
  <c r="K59" i="28" s="1"/>
  <c r="G58" i="28"/>
  <c r="I58" i="28" s="1"/>
  <c r="K58" i="28" s="1"/>
  <c r="I57" i="28"/>
  <c r="K57" i="28" s="1"/>
  <c r="G57" i="28"/>
  <c r="G56" i="28"/>
  <c r="I56" i="28" s="1"/>
  <c r="G55" i="28"/>
  <c r="I55" i="28" s="1"/>
  <c r="K55" i="28" s="1"/>
  <c r="G54" i="28"/>
  <c r="I54" i="28" s="1"/>
  <c r="K54" i="28" s="1"/>
  <c r="G53" i="28"/>
  <c r="I53" i="28" s="1"/>
  <c r="K53" i="28" s="1"/>
  <c r="G52" i="28"/>
  <c r="I52" i="28" s="1"/>
  <c r="G51" i="28"/>
  <c r="I51" i="28" s="1"/>
  <c r="K51" i="28" s="1"/>
  <c r="G50" i="28"/>
  <c r="I50" i="28" s="1"/>
  <c r="K50" i="28" s="1"/>
  <c r="I49" i="28"/>
  <c r="K49" i="28" s="1"/>
  <c r="G49" i="28"/>
  <c r="G48" i="28"/>
  <c r="I48" i="28" s="1"/>
  <c r="G47" i="28"/>
  <c r="I47" i="28" s="1"/>
  <c r="K47" i="28" s="1"/>
  <c r="G46" i="28"/>
  <c r="I46" i="28" s="1"/>
  <c r="K46" i="28" s="1"/>
  <c r="G45" i="28"/>
  <c r="I45" i="28" s="1"/>
  <c r="K45" i="28" s="1"/>
  <c r="L45" i="28" s="1"/>
  <c r="G44" i="28"/>
  <c r="G43" i="28"/>
  <c r="I43" i="28" s="1"/>
  <c r="G42" i="28"/>
  <c r="I42" i="28" s="1"/>
  <c r="K42" i="28" s="1"/>
  <c r="G41" i="28"/>
  <c r="G40" i="28"/>
  <c r="G39" i="28"/>
  <c r="I39" i="28" s="1"/>
  <c r="G38" i="28"/>
  <c r="I38" i="28" s="1"/>
  <c r="K38" i="28" s="1"/>
  <c r="G37" i="28"/>
  <c r="G36" i="28"/>
  <c r="G35" i="28"/>
  <c r="I35" i="28" s="1"/>
  <c r="G34" i="28"/>
  <c r="I34" i="28" s="1"/>
  <c r="K34" i="28" s="1"/>
  <c r="I33" i="28"/>
  <c r="K33" i="28" s="1"/>
  <c r="L33" i="28" s="1"/>
  <c r="G33" i="28"/>
  <c r="G32" i="28"/>
  <c r="G31" i="28"/>
  <c r="I31" i="28" s="1"/>
  <c r="G30" i="28"/>
  <c r="I30" i="28" s="1"/>
  <c r="K30" i="28" s="1"/>
  <c r="G29" i="28"/>
  <c r="I29" i="28" s="1"/>
  <c r="K29" i="28" s="1"/>
  <c r="L29" i="28" s="1"/>
  <c r="G28" i="28"/>
  <c r="G27" i="28"/>
  <c r="I27" i="28" s="1"/>
  <c r="G26" i="28"/>
  <c r="I26" i="28" s="1"/>
  <c r="K26" i="28" s="1"/>
  <c r="G25" i="28"/>
  <c r="G24" i="28"/>
  <c r="G23" i="28"/>
  <c r="I23" i="28" s="1"/>
  <c r="G22" i="28"/>
  <c r="G21" i="28"/>
  <c r="G20" i="28"/>
  <c r="G19" i="28"/>
  <c r="I19" i="28" s="1"/>
  <c r="K19" i="28" s="1"/>
  <c r="G18" i="28"/>
  <c r="G17" i="28"/>
  <c r="I17" i="28" s="1"/>
  <c r="K17" i="28" s="1"/>
  <c r="G16" i="28"/>
  <c r="I15" i="28"/>
  <c r="K15" i="28" s="1"/>
  <c r="G15" i="28"/>
  <c r="G14" i="28"/>
  <c r="G13" i="28"/>
  <c r="I13" i="28" s="1"/>
  <c r="K13" i="28" s="1"/>
  <c r="G12" i="28"/>
  <c r="G11" i="28"/>
  <c r="I11" i="28" s="1"/>
  <c r="K11" i="28" s="1"/>
  <c r="G10" i="28"/>
  <c r="G9" i="28"/>
  <c r="G8" i="28"/>
  <c r="G7" i="28"/>
  <c r="I7" i="28" s="1"/>
  <c r="K7" i="28" s="1"/>
  <c r="G6" i="28"/>
  <c r="G5" i="28"/>
  <c r="I5" i="28" s="1"/>
  <c r="M304" i="11"/>
  <c r="M301" i="11"/>
  <c r="H9" i="10" s="1"/>
  <c r="E301" i="11"/>
  <c r="G300" i="11"/>
  <c r="I300" i="11" s="1"/>
  <c r="K300" i="11" s="1"/>
  <c r="G299" i="11"/>
  <c r="I299" i="11" s="1"/>
  <c r="K299" i="11" s="1"/>
  <c r="I298" i="11"/>
  <c r="G298" i="11"/>
  <c r="G297" i="11"/>
  <c r="I297" i="11" s="1"/>
  <c r="G296" i="11"/>
  <c r="I296" i="11" s="1"/>
  <c r="K296" i="11" s="1"/>
  <c r="I295" i="11"/>
  <c r="K295" i="11" s="1"/>
  <c r="G295" i="11"/>
  <c r="G294" i="11"/>
  <c r="I294" i="11" s="1"/>
  <c r="G293" i="11"/>
  <c r="I293" i="11" s="1"/>
  <c r="G292" i="11"/>
  <c r="I292" i="11" s="1"/>
  <c r="K292" i="11" s="1"/>
  <c r="G291" i="11"/>
  <c r="I291" i="11" s="1"/>
  <c r="K291" i="11" s="1"/>
  <c r="G290" i="11"/>
  <c r="I290" i="11" s="1"/>
  <c r="G289" i="11"/>
  <c r="I289" i="11" s="1"/>
  <c r="G288" i="11"/>
  <c r="I288" i="11" s="1"/>
  <c r="K288" i="11" s="1"/>
  <c r="G287" i="11"/>
  <c r="I287" i="11" s="1"/>
  <c r="K287" i="11" s="1"/>
  <c r="G286" i="11"/>
  <c r="I286" i="11" s="1"/>
  <c r="G285" i="11"/>
  <c r="I285" i="11" s="1"/>
  <c r="G284" i="11"/>
  <c r="I284" i="11" s="1"/>
  <c r="K284" i="11" s="1"/>
  <c r="G283" i="11"/>
  <c r="I283" i="11" s="1"/>
  <c r="K283" i="11" s="1"/>
  <c r="I282" i="11"/>
  <c r="G282" i="11"/>
  <c r="G281" i="11"/>
  <c r="I281" i="11" s="1"/>
  <c r="G280" i="11"/>
  <c r="I280" i="11" s="1"/>
  <c r="K280" i="11" s="1"/>
  <c r="I279" i="11"/>
  <c r="K279" i="11" s="1"/>
  <c r="G279" i="11"/>
  <c r="G278" i="11"/>
  <c r="I278" i="11" s="1"/>
  <c r="G277" i="11"/>
  <c r="I277" i="11" s="1"/>
  <c r="G276" i="11"/>
  <c r="I276" i="11" s="1"/>
  <c r="K276" i="11" s="1"/>
  <c r="G275" i="11"/>
  <c r="I275" i="11" s="1"/>
  <c r="K275" i="11" s="1"/>
  <c r="G274" i="11"/>
  <c r="I274" i="11" s="1"/>
  <c r="G273" i="11"/>
  <c r="I273" i="11" s="1"/>
  <c r="G272" i="11"/>
  <c r="I272" i="11" s="1"/>
  <c r="K272" i="11" s="1"/>
  <c r="G271" i="11"/>
  <c r="I271" i="11" s="1"/>
  <c r="K271" i="11" s="1"/>
  <c r="G270" i="11"/>
  <c r="I270" i="11" s="1"/>
  <c r="G269" i="11"/>
  <c r="I269" i="11" s="1"/>
  <c r="G268" i="11"/>
  <c r="I268" i="11" s="1"/>
  <c r="K268" i="11" s="1"/>
  <c r="G267" i="11"/>
  <c r="I267" i="11" s="1"/>
  <c r="K267" i="11" s="1"/>
  <c r="I266" i="11"/>
  <c r="G266" i="11"/>
  <c r="G265" i="11"/>
  <c r="I265" i="11" s="1"/>
  <c r="G264" i="11"/>
  <c r="I264" i="11" s="1"/>
  <c r="K264" i="11" s="1"/>
  <c r="I263" i="11"/>
  <c r="K263" i="11" s="1"/>
  <c r="G263" i="11"/>
  <c r="G262" i="11"/>
  <c r="I262" i="11" s="1"/>
  <c r="G261" i="11"/>
  <c r="I261" i="11" s="1"/>
  <c r="G260" i="11"/>
  <c r="I260" i="11" s="1"/>
  <c r="K260" i="11" s="1"/>
  <c r="G259" i="11"/>
  <c r="I259" i="11" s="1"/>
  <c r="K259" i="11" s="1"/>
  <c r="G258" i="11"/>
  <c r="I258" i="11" s="1"/>
  <c r="G257" i="11"/>
  <c r="I257" i="11" s="1"/>
  <c r="G256" i="11"/>
  <c r="I256" i="11" s="1"/>
  <c r="K256" i="11" s="1"/>
  <c r="G255" i="11"/>
  <c r="I255" i="11" s="1"/>
  <c r="K255" i="11" s="1"/>
  <c r="G254" i="11"/>
  <c r="I254" i="11" s="1"/>
  <c r="G253" i="11"/>
  <c r="I253" i="11" s="1"/>
  <c r="G252" i="11"/>
  <c r="I252" i="11" s="1"/>
  <c r="K252" i="11" s="1"/>
  <c r="G251" i="11"/>
  <c r="I251" i="11" s="1"/>
  <c r="K251" i="11" s="1"/>
  <c r="I250" i="11"/>
  <c r="G250" i="11"/>
  <c r="G249" i="11"/>
  <c r="I249" i="11" s="1"/>
  <c r="G248" i="11"/>
  <c r="I248" i="11" s="1"/>
  <c r="K248" i="11" s="1"/>
  <c r="I247" i="11"/>
  <c r="K247" i="11" s="1"/>
  <c r="G247" i="11"/>
  <c r="G246" i="11"/>
  <c r="I246" i="11" s="1"/>
  <c r="G245" i="11"/>
  <c r="I245" i="11" s="1"/>
  <c r="G244" i="11"/>
  <c r="I244" i="11" s="1"/>
  <c r="K244" i="11" s="1"/>
  <c r="G243" i="11"/>
  <c r="I243" i="11" s="1"/>
  <c r="K243" i="11" s="1"/>
  <c r="G242" i="11"/>
  <c r="I242" i="11" s="1"/>
  <c r="G241" i="11"/>
  <c r="I241" i="11" s="1"/>
  <c r="G240" i="11"/>
  <c r="I240" i="11" s="1"/>
  <c r="K240" i="11" s="1"/>
  <c r="G239" i="11"/>
  <c r="I239" i="11" s="1"/>
  <c r="K239" i="11" s="1"/>
  <c r="G238" i="11"/>
  <c r="I238" i="11" s="1"/>
  <c r="G237" i="11"/>
  <c r="I237" i="11" s="1"/>
  <c r="G236" i="11"/>
  <c r="I236" i="11" s="1"/>
  <c r="K236" i="11" s="1"/>
  <c r="G235" i="11"/>
  <c r="I235" i="11" s="1"/>
  <c r="K235" i="11" s="1"/>
  <c r="I234" i="11"/>
  <c r="G234" i="11"/>
  <c r="G233" i="11"/>
  <c r="G232" i="11"/>
  <c r="G231" i="11"/>
  <c r="G230" i="11"/>
  <c r="I230" i="11" s="1"/>
  <c r="K230" i="11" s="1"/>
  <c r="L230" i="11" s="1"/>
  <c r="G229" i="11"/>
  <c r="G228" i="11"/>
  <c r="G227" i="11"/>
  <c r="G226" i="11"/>
  <c r="I226" i="11" s="1"/>
  <c r="K226" i="11" s="1"/>
  <c r="L226" i="11" s="1"/>
  <c r="G225" i="11"/>
  <c r="G224" i="11"/>
  <c r="G223" i="11"/>
  <c r="G222" i="11"/>
  <c r="I222" i="11" s="1"/>
  <c r="K222" i="11" s="1"/>
  <c r="L222" i="11" s="1"/>
  <c r="G221" i="11"/>
  <c r="G220" i="11"/>
  <c r="G219" i="11"/>
  <c r="G218" i="11"/>
  <c r="G217" i="11"/>
  <c r="I217" i="11" s="1"/>
  <c r="K217" i="11" s="1"/>
  <c r="G216" i="11"/>
  <c r="I216" i="11" s="1"/>
  <c r="G215" i="11"/>
  <c r="I215" i="11" s="1"/>
  <c r="K215" i="11" s="1"/>
  <c r="G214" i="11"/>
  <c r="I214" i="11" s="1"/>
  <c r="K214" i="11" s="1"/>
  <c r="G213" i="11"/>
  <c r="G212" i="11"/>
  <c r="I212" i="11" s="1"/>
  <c r="G211" i="11"/>
  <c r="I211" i="11" s="1"/>
  <c r="K211" i="11" s="1"/>
  <c r="L211" i="11" s="1"/>
  <c r="G210" i="11"/>
  <c r="I210" i="11" s="1"/>
  <c r="K210" i="11" s="1"/>
  <c r="G209" i="11"/>
  <c r="I209" i="11" s="1"/>
  <c r="K209" i="11" s="1"/>
  <c r="G208" i="11"/>
  <c r="I208" i="11" s="1"/>
  <c r="G207" i="11"/>
  <c r="I207" i="11" s="1"/>
  <c r="K207" i="11" s="1"/>
  <c r="L207" i="11" s="1"/>
  <c r="G206" i="11"/>
  <c r="I206" i="11" s="1"/>
  <c r="K206" i="11" s="1"/>
  <c r="G205" i="11"/>
  <c r="G204" i="11"/>
  <c r="I204" i="11" s="1"/>
  <c r="G203" i="11"/>
  <c r="I203" i="11" s="1"/>
  <c r="K203" i="11" s="1"/>
  <c r="L203" i="11" s="1"/>
  <c r="G202" i="11"/>
  <c r="I202" i="11" s="1"/>
  <c r="K202" i="11" s="1"/>
  <c r="G201" i="11"/>
  <c r="I201" i="11" s="1"/>
  <c r="K201" i="11" s="1"/>
  <c r="G200" i="11"/>
  <c r="I200" i="11" s="1"/>
  <c r="G199" i="11"/>
  <c r="G198" i="11"/>
  <c r="I198" i="11" s="1"/>
  <c r="K198" i="11" s="1"/>
  <c r="G197" i="11"/>
  <c r="G196" i="11"/>
  <c r="I196" i="11" s="1"/>
  <c r="G195" i="11"/>
  <c r="I195" i="11" s="1"/>
  <c r="K195" i="11" s="1"/>
  <c r="L195" i="11" s="1"/>
  <c r="G194" i="11"/>
  <c r="I194" i="11" s="1"/>
  <c r="K194" i="11" s="1"/>
  <c r="G193" i="11"/>
  <c r="G192" i="11"/>
  <c r="I192" i="11" s="1"/>
  <c r="G191" i="11"/>
  <c r="I191" i="11" s="1"/>
  <c r="K191" i="11" s="1"/>
  <c r="L191" i="11" s="1"/>
  <c r="G190" i="11"/>
  <c r="I190" i="11" s="1"/>
  <c r="K190" i="11" s="1"/>
  <c r="G189" i="11"/>
  <c r="G188" i="11"/>
  <c r="I188" i="11" s="1"/>
  <c r="G187" i="11"/>
  <c r="I187" i="11" s="1"/>
  <c r="K187" i="11" s="1"/>
  <c r="L187" i="11" s="1"/>
  <c r="L186" i="11"/>
  <c r="G186" i="11"/>
  <c r="I186" i="11" s="1"/>
  <c r="K186" i="11" s="1"/>
  <c r="G185" i="11"/>
  <c r="I185" i="11" s="1"/>
  <c r="K185" i="11" s="1"/>
  <c r="G184" i="11"/>
  <c r="I184" i="11" s="1"/>
  <c r="G183" i="11"/>
  <c r="I183" i="11" s="1"/>
  <c r="K183" i="11" s="1"/>
  <c r="G182" i="11"/>
  <c r="I182" i="11" s="1"/>
  <c r="K182" i="11" s="1"/>
  <c r="G181" i="11"/>
  <c r="G180" i="11"/>
  <c r="I180" i="11" s="1"/>
  <c r="G179" i="11"/>
  <c r="G178" i="11"/>
  <c r="G177" i="11"/>
  <c r="G176" i="11"/>
  <c r="I176" i="11" s="1"/>
  <c r="G175" i="11"/>
  <c r="G174" i="11"/>
  <c r="G173" i="11"/>
  <c r="G172" i="11"/>
  <c r="I172" i="11" s="1"/>
  <c r="G171" i="11"/>
  <c r="G170" i="11"/>
  <c r="G169" i="11"/>
  <c r="G168" i="11"/>
  <c r="I168" i="11" s="1"/>
  <c r="G167" i="11"/>
  <c r="G166" i="11"/>
  <c r="G165" i="11"/>
  <c r="G164" i="11"/>
  <c r="I164" i="11" s="1"/>
  <c r="G163" i="11"/>
  <c r="G162" i="11"/>
  <c r="G161" i="11"/>
  <c r="G160" i="11"/>
  <c r="I160" i="11" s="1"/>
  <c r="G159" i="11"/>
  <c r="G158" i="11"/>
  <c r="G157" i="11"/>
  <c r="I156" i="11"/>
  <c r="G156" i="11"/>
  <c r="G155" i="11"/>
  <c r="G154" i="11"/>
  <c r="G153" i="11"/>
  <c r="G152" i="11"/>
  <c r="I152" i="11" s="1"/>
  <c r="G151" i="11"/>
  <c r="G150" i="11"/>
  <c r="G149" i="11"/>
  <c r="G148" i="11"/>
  <c r="I148" i="11" s="1"/>
  <c r="G147" i="11"/>
  <c r="I147" i="11" s="1"/>
  <c r="G146" i="11"/>
  <c r="I146" i="11" s="1"/>
  <c r="K146" i="11" s="1"/>
  <c r="L146" i="11" s="1"/>
  <c r="G145" i="11"/>
  <c r="I145" i="11" s="1"/>
  <c r="K145" i="11" s="1"/>
  <c r="G144" i="11"/>
  <c r="G143" i="11"/>
  <c r="I143" i="11" s="1"/>
  <c r="G142" i="11"/>
  <c r="I142" i="11" s="1"/>
  <c r="K142" i="11" s="1"/>
  <c r="L142" i="11" s="1"/>
  <c r="G141" i="11"/>
  <c r="I141" i="11" s="1"/>
  <c r="K141" i="11" s="1"/>
  <c r="G140" i="11"/>
  <c r="I139" i="11"/>
  <c r="G139" i="11"/>
  <c r="G138" i="11"/>
  <c r="I138" i="11" s="1"/>
  <c r="K138" i="11" s="1"/>
  <c r="L138" i="11" s="1"/>
  <c r="G137" i="11"/>
  <c r="G136" i="11"/>
  <c r="G135" i="11"/>
  <c r="I135" i="11" s="1"/>
  <c r="G134" i="11"/>
  <c r="G133" i="11"/>
  <c r="I133" i="11" s="1"/>
  <c r="K133" i="11" s="1"/>
  <c r="G132" i="11"/>
  <c r="G131" i="11"/>
  <c r="I131" i="11" s="1"/>
  <c r="G130" i="11"/>
  <c r="I130" i="11" s="1"/>
  <c r="K130" i="11" s="1"/>
  <c r="L130" i="11" s="1"/>
  <c r="G129" i="11"/>
  <c r="I129" i="11" s="1"/>
  <c r="K129" i="11" s="1"/>
  <c r="G128" i="11"/>
  <c r="G127" i="11"/>
  <c r="I127" i="11" s="1"/>
  <c r="G126" i="11"/>
  <c r="I126" i="11" s="1"/>
  <c r="K126" i="11" s="1"/>
  <c r="L126" i="11" s="1"/>
  <c r="G125" i="11"/>
  <c r="I125" i="11" s="1"/>
  <c r="K125" i="11" s="1"/>
  <c r="G124" i="11"/>
  <c r="G123" i="11"/>
  <c r="I123" i="11" s="1"/>
  <c r="G122" i="11"/>
  <c r="I122" i="11" s="1"/>
  <c r="K122" i="11" s="1"/>
  <c r="L122" i="11" s="1"/>
  <c r="G121" i="11"/>
  <c r="G120" i="11"/>
  <c r="I119" i="11"/>
  <c r="G119" i="11"/>
  <c r="G118" i="11"/>
  <c r="I118" i="11" s="1"/>
  <c r="K118" i="11" s="1"/>
  <c r="G117" i="11"/>
  <c r="I117" i="11" s="1"/>
  <c r="K117" i="11" s="1"/>
  <c r="G116" i="11"/>
  <c r="G115" i="11"/>
  <c r="I115" i="11" s="1"/>
  <c r="G114" i="11"/>
  <c r="I114" i="11" s="1"/>
  <c r="K114" i="11" s="1"/>
  <c r="L114" i="11" s="1"/>
  <c r="G113" i="11"/>
  <c r="I113" i="11" s="1"/>
  <c r="K113" i="11" s="1"/>
  <c r="G112" i="11"/>
  <c r="I111" i="11"/>
  <c r="G111" i="11"/>
  <c r="G110" i="11"/>
  <c r="I110" i="11" s="1"/>
  <c r="K110" i="11" s="1"/>
  <c r="L110" i="11" s="1"/>
  <c r="G109" i="11"/>
  <c r="G108" i="11"/>
  <c r="G107" i="11"/>
  <c r="I107" i="11" s="1"/>
  <c r="G106" i="11"/>
  <c r="I106" i="11" s="1"/>
  <c r="K106" i="11" s="1"/>
  <c r="L106" i="11" s="1"/>
  <c r="G105" i="11"/>
  <c r="I105" i="11" s="1"/>
  <c r="K105" i="11" s="1"/>
  <c r="G104" i="11"/>
  <c r="G103" i="11"/>
  <c r="I103" i="11" s="1"/>
  <c r="G102" i="11"/>
  <c r="I102" i="11" s="1"/>
  <c r="K102" i="11" s="1"/>
  <c r="G101" i="11"/>
  <c r="I101" i="11" s="1"/>
  <c r="K101" i="11" s="1"/>
  <c r="G100" i="11"/>
  <c r="G99" i="11"/>
  <c r="I99" i="11" s="1"/>
  <c r="G98" i="11"/>
  <c r="I98" i="11" s="1"/>
  <c r="K98" i="11" s="1"/>
  <c r="L98" i="11" s="1"/>
  <c r="G97" i="11"/>
  <c r="I97" i="11" s="1"/>
  <c r="K97" i="11" s="1"/>
  <c r="G96" i="11"/>
  <c r="G95" i="11"/>
  <c r="I95" i="11" s="1"/>
  <c r="G94" i="11"/>
  <c r="I94" i="11" s="1"/>
  <c r="K94" i="11" s="1"/>
  <c r="L94" i="11" s="1"/>
  <c r="G93" i="11"/>
  <c r="G92" i="11"/>
  <c r="I91" i="11"/>
  <c r="G91" i="11"/>
  <c r="G90" i="11"/>
  <c r="I90" i="11" s="1"/>
  <c r="K90" i="11" s="1"/>
  <c r="L90" i="11" s="1"/>
  <c r="G89" i="11"/>
  <c r="I89" i="11" s="1"/>
  <c r="K89" i="11" s="1"/>
  <c r="G88" i="11"/>
  <c r="G87" i="11"/>
  <c r="I87" i="11" s="1"/>
  <c r="K87" i="11" s="1"/>
  <c r="G86" i="11"/>
  <c r="I86" i="11" s="1"/>
  <c r="K86" i="11" s="1"/>
  <c r="G85" i="11"/>
  <c r="G84" i="11"/>
  <c r="I83" i="11"/>
  <c r="K83" i="11" s="1"/>
  <c r="G83" i="11"/>
  <c r="G82" i="11"/>
  <c r="I82" i="11" s="1"/>
  <c r="K82" i="11" s="1"/>
  <c r="G81" i="11"/>
  <c r="G80" i="11"/>
  <c r="G79" i="11"/>
  <c r="I79" i="11" s="1"/>
  <c r="K79" i="11" s="1"/>
  <c r="G78" i="11"/>
  <c r="I78" i="11" s="1"/>
  <c r="K78" i="11" s="1"/>
  <c r="G77" i="11"/>
  <c r="I77" i="11" s="1"/>
  <c r="K77" i="11" s="1"/>
  <c r="G76" i="11"/>
  <c r="G75" i="11"/>
  <c r="I75" i="11" s="1"/>
  <c r="K75" i="11" s="1"/>
  <c r="L74" i="11"/>
  <c r="G74" i="11"/>
  <c r="I74" i="11" s="1"/>
  <c r="K74" i="11" s="1"/>
  <c r="G73" i="11"/>
  <c r="I73" i="11" s="1"/>
  <c r="K73" i="11" s="1"/>
  <c r="G72" i="11"/>
  <c r="G71" i="11"/>
  <c r="I71" i="11" s="1"/>
  <c r="K71" i="11" s="1"/>
  <c r="G70" i="11"/>
  <c r="I70" i="11" s="1"/>
  <c r="K70" i="11" s="1"/>
  <c r="G69" i="11"/>
  <c r="I69" i="11" s="1"/>
  <c r="K69" i="11" s="1"/>
  <c r="G68" i="11"/>
  <c r="G67" i="11"/>
  <c r="I67" i="11" s="1"/>
  <c r="K67" i="11" s="1"/>
  <c r="G66" i="11"/>
  <c r="I66" i="11" s="1"/>
  <c r="K66" i="11" s="1"/>
  <c r="G65" i="11"/>
  <c r="I65" i="11" s="1"/>
  <c r="K65" i="11" s="1"/>
  <c r="G64" i="11"/>
  <c r="G63" i="11"/>
  <c r="I63" i="11" s="1"/>
  <c r="K63" i="11" s="1"/>
  <c r="G62" i="11"/>
  <c r="I62" i="11" s="1"/>
  <c r="K62" i="11" s="1"/>
  <c r="G61" i="11"/>
  <c r="I61" i="11" s="1"/>
  <c r="K61" i="11" s="1"/>
  <c r="G60" i="11"/>
  <c r="G59" i="11"/>
  <c r="I59" i="11" s="1"/>
  <c r="K59" i="11" s="1"/>
  <c r="G58" i="11"/>
  <c r="G57" i="11"/>
  <c r="I57" i="11" s="1"/>
  <c r="K57" i="11" s="1"/>
  <c r="G56" i="11"/>
  <c r="G55" i="11"/>
  <c r="I55" i="11" s="1"/>
  <c r="K55" i="11" s="1"/>
  <c r="G54" i="11"/>
  <c r="I54" i="11" s="1"/>
  <c r="K54" i="11" s="1"/>
  <c r="L54" i="11" s="1"/>
  <c r="G53" i="11"/>
  <c r="I53" i="11" s="1"/>
  <c r="K53" i="11" s="1"/>
  <c r="L53" i="11" s="1"/>
  <c r="G52" i="11"/>
  <c r="I52" i="11" s="1"/>
  <c r="K52" i="11" s="1"/>
  <c r="G51" i="11"/>
  <c r="I51" i="11" s="1"/>
  <c r="K51" i="11" s="1"/>
  <c r="G50" i="11"/>
  <c r="I50" i="11" s="1"/>
  <c r="K50" i="11" s="1"/>
  <c r="L50" i="11" s="1"/>
  <c r="G49" i="11"/>
  <c r="I49" i="11" s="1"/>
  <c r="K49" i="11" s="1"/>
  <c r="G48" i="11"/>
  <c r="G47" i="11"/>
  <c r="I47" i="11" s="1"/>
  <c r="K47" i="11" s="1"/>
  <c r="G46" i="11"/>
  <c r="I46" i="11" s="1"/>
  <c r="K46" i="11" s="1"/>
  <c r="L46" i="11" s="1"/>
  <c r="G45" i="11"/>
  <c r="I45" i="11" s="1"/>
  <c r="K45" i="11" s="1"/>
  <c r="G44" i="11"/>
  <c r="G43" i="11"/>
  <c r="K42" i="11"/>
  <c r="L42" i="11" s="1"/>
  <c r="I42" i="11"/>
  <c r="G42" i="11"/>
  <c r="G41" i="11"/>
  <c r="I41" i="11" s="1"/>
  <c r="K41" i="11" s="1"/>
  <c r="G40" i="11"/>
  <c r="G39" i="11"/>
  <c r="I39" i="11" s="1"/>
  <c r="K39" i="11" s="1"/>
  <c r="G38" i="11"/>
  <c r="I38" i="11" s="1"/>
  <c r="G37" i="11"/>
  <c r="I37" i="11" s="1"/>
  <c r="K37" i="11" s="1"/>
  <c r="I36" i="11"/>
  <c r="K36" i="11" s="1"/>
  <c r="G36" i="11"/>
  <c r="G35" i="11"/>
  <c r="I35" i="11" s="1"/>
  <c r="K35" i="11" s="1"/>
  <c r="G34" i="11"/>
  <c r="I34" i="11" s="1"/>
  <c r="K34" i="11" s="1"/>
  <c r="L34" i="11" s="1"/>
  <c r="G33" i="11"/>
  <c r="I33" i="11" s="1"/>
  <c r="K33" i="11" s="1"/>
  <c r="G32" i="11"/>
  <c r="G31" i="11"/>
  <c r="I31" i="11" s="1"/>
  <c r="K31" i="11" s="1"/>
  <c r="K30" i="11"/>
  <c r="L30" i="11" s="1"/>
  <c r="I30" i="11"/>
  <c r="G30" i="11"/>
  <c r="G29" i="11"/>
  <c r="I29" i="11" s="1"/>
  <c r="K29" i="11" s="1"/>
  <c r="G28" i="11"/>
  <c r="I28" i="11" s="1"/>
  <c r="K28" i="11" s="1"/>
  <c r="G27" i="11"/>
  <c r="I27" i="11" s="1"/>
  <c r="K27" i="11" s="1"/>
  <c r="G26" i="11"/>
  <c r="I26" i="11" s="1"/>
  <c r="K26" i="11" s="1"/>
  <c r="L26" i="11" s="1"/>
  <c r="G25" i="11"/>
  <c r="I25" i="11" s="1"/>
  <c r="K25" i="11" s="1"/>
  <c r="G24" i="11"/>
  <c r="G23" i="11"/>
  <c r="I23" i="11" s="1"/>
  <c r="K23" i="11" s="1"/>
  <c r="G22" i="11"/>
  <c r="I22" i="11" s="1"/>
  <c r="G21" i="11"/>
  <c r="I21" i="11" s="1"/>
  <c r="K21" i="11" s="1"/>
  <c r="I20" i="11"/>
  <c r="K20" i="11" s="1"/>
  <c r="G20" i="11"/>
  <c r="G19" i="11"/>
  <c r="I19" i="11" s="1"/>
  <c r="K19" i="11" s="1"/>
  <c r="G18" i="11"/>
  <c r="I18" i="11" s="1"/>
  <c r="K18" i="11" s="1"/>
  <c r="L18" i="11" s="1"/>
  <c r="G17" i="11"/>
  <c r="I17" i="11" s="1"/>
  <c r="K17" i="11" s="1"/>
  <c r="G16" i="11"/>
  <c r="G15" i="11"/>
  <c r="I15" i="11" s="1"/>
  <c r="K15" i="11" s="1"/>
  <c r="I14" i="11"/>
  <c r="K14" i="11" s="1"/>
  <c r="L14" i="11" s="1"/>
  <c r="G14" i="11"/>
  <c r="G13" i="11"/>
  <c r="I13" i="11" s="1"/>
  <c r="K13" i="11" s="1"/>
  <c r="G12" i="11"/>
  <c r="G11" i="11"/>
  <c r="I11" i="11" s="1"/>
  <c r="K11" i="11" s="1"/>
  <c r="G10" i="11"/>
  <c r="I10" i="11" s="1"/>
  <c r="K10" i="11" s="1"/>
  <c r="L10" i="11" s="1"/>
  <c r="G9" i="11"/>
  <c r="I9" i="11" s="1"/>
  <c r="K9" i="11" s="1"/>
  <c r="G8" i="11"/>
  <c r="G7" i="11"/>
  <c r="I7" i="11" s="1"/>
  <c r="K7" i="11" s="1"/>
  <c r="G6" i="11"/>
  <c r="I6" i="11" s="1"/>
  <c r="K6" i="11" s="1"/>
  <c r="G5" i="11"/>
  <c r="G299" i="18"/>
  <c r="I299" i="18" s="1"/>
  <c r="K299" i="18" s="1"/>
  <c r="G300" i="18"/>
  <c r="I300" i="18" s="1"/>
  <c r="K300" i="18" s="1"/>
  <c r="L300" i="18" s="1"/>
  <c r="G298" i="18"/>
  <c r="I298" i="18" s="1"/>
  <c r="K298" i="18" s="1"/>
  <c r="I137" i="11" l="1"/>
  <c r="K137" i="11" s="1"/>
  <c r="L17" i="28"/>
  <c r="I192" i="28"/>
  <c r="K192" i="28" s="1"/>
  <c r="I98" i="12"/>
  <c r="K98" i="12" s="1"/>
  <c r="I244" i="12"/>
  <c r="K244" i="12" s="1"/>
  <c r="K136" i="14"/>
  <c r="L136" i="14" s="1"/>
  <c r="K168" i="14"/>
  <c r="L168" i="14" s="1"/>
  <c r="I252" i="14"/>
  <c r="K252" i="14" s="1"/>
  <c r="I38" i="44"/>
  <c r="K38" i="44" s="1"/>
  <c r="I54" i="44"/>
  <c r="K54" i="44" s="1"/>
  <c r="K72" i="44"/>
  <c r="L72" i="44"/>
  <c r="L80" i="44"/>
  <c r="K88" i="44"/>
  <c r="L88" i="44" s="1"/>
  <c r="L96" i="44"/>
  <c r="K104" i="44"/>
  <c r="L104" i="44" s="1"/>
  <c r="L112" i="44"/>
  <c r="K120" i="44"/>
  <c r="L120" i="44" s="1"/>
  <c r="L128" i="44"/>
  <c r="K136" i="44"/>
  <c r="L136" i="44" s="1"/>
  <c r="L144" i="44"/>
  <c r="K152" i="44"/>
  <c r="L152" i="44" s="1"/>
  <c r="K244" i="61"/>
  <c r="L244" i="61" s="1"/>
  <c r="I81" i="11"/>
  <c r="K81" i="11" s="1"/>
  <c r="I109" i="11"/>
  <c r="K109" i="11" s="1"/>
  <c r="I134" i="11"/>
  <c r="K134" i="11" s="1"/>
  <c r="I199" i="12"/>
  <c r="K199" i="12" s="1"/>
  <c r="I220" i="12"/>
  <c r="K220" i="12" s="1"/>
  <c r="I242" i="45"/>
  <c r="K242" i="45" s="1"/>
  <c r="I236" i="14"/>
  <c r="K236" i="14" s="1"/>
  <c r="L236" i="14"/>
  <c r="I285" i="14"/>
  <c r="K285" i="14" s="1"/>
  <c r="I296" i="40"/>
  <c r="K296" i="40" s="1"/>
  <c r="I186" i="61"/>
  <c r="K186" i="61" s="1"/>
  <c r="I198" i="61"/>
  <c r="K198" i="61" s="1"/>
  <c r="L276" i="61"/>
  <c r="K45" i="71"/>
  <c r="L45" i="71" s="1"/>
  <c r="I85" i="11"/>
  <c r="K85" i="11" s="1"/>
  <c r="I128" i="28"/>
  <c r="K128" i="28" s="1"/>
  <c r="L128" i="28"/>
  <c r="I76" i="12"/>
  <c r="K76" i="12" s="1"/>
  <c r="I286" i="45"/>
  <c r="K286" i="45" s="1"/>
  <c r="I124" i="14"/>
  <c r="K124" i="14" s="1"/>
  <c r="L172" i="14"/>
  <c r="I68" i="44"/>
  <c r="K68" i="44" s="1"/>
  <c r="I84" i="44"/>
  <c r="K84" i="44" s="1"/>
  <c r="I100" i="44"/>
  <c r="K100" i="44" s="1"/>
  <c r="I116" i="44"/>
  <c r="K116" i="44" s="1"/>
  <c r="I132" i="44"/>
  <c r="K132" i="44" s="1"/>
  <c r="I148" i="44"/>
  <c r="K148" i="44" s="1"/>
  <c r="I59" i="61"/>
  <c r="K59" i="61" s="1"/>
  <c r="L59" i="61"/>
  <c r="I93" i="11"/>
  <c r="K93" i="11" s="1"/>
  <c r="L93" i="11"/>
  <c r="I121" i="11"/>
  <c r="K121" i="11" s="1"/>
  <c r="L121" i="11"/>
  <c r="I199" i="11"/>
  <c r="K199" i="11" s="1"/>
  <c r="L199" i="11"/>
  <c r="I218" i="11"/>
  <c r="K218" i="11" s="1"/>
  <c r="L218" i="11"/>
  <c r="I160" i="28"/>
  <c r="K160" i="28" s="1"/>
  <c r="L160" i="28"/>
  <c r="I183" i="12"/>
  <c r="K183" i="12" s="1"/>
  <c r="L183" i="12"/>
  <c r="I215" i="12"/>
  <c r="K215" i="12" s="1"/>
  <c r="L215" i="12"/>
  <c r="I272" i="12"/>
  <c r="K272" i="12" s="1"/>
  <c r="L272" i="12"/>
  <c r="I289" i="12"/>
  <c r="K289" i="12" s="1"/>
  <c r="K226" i="45"/>
  <c r="L226" i="45" s="1"/>
  <c r="I230" i="45"/>
  <c r="K230" i="45" s="1"/>
  <c r="I270" i="45"/>
  <c r="K270" i="45" s="1"/>
  <c r="L156" i="14"/>
  <c r="I156" i="14"/>
  <c r="K156" i="14" s="1"/>
  <c r="L13" i="44"/>
  <c r="I31" i="44"/>
  <c r="K31" i="44" s="1"/>
  <c r="L31" i="44"/>
  <c r="I47" i="44"/>
  <c r="K47" i="44" s="1"/>
  <c r="I63" i="44"/>
  <c r="K63" i="44" s="1"/>
  <c r="I145" i="17"/>
  <c r="K145" i="17" s="1"/>
  <c r="I191" i="17"/>
  <c r="K191" i="17" s="1"/>
  <c r="K42" i="64"/>
  <c r="L42" i="64" s="1"/>
  <c r="K194" i="64"/>
  <c r="L194" i="64" s="1"/>
  <c r="I210" i="64"/>
  <c r="K210" i="64" s="1"/>
  <c r="L210" i="64"/>
  <c r="K216" i="64"/>
  <c r="L216" i="64" s="1"/>
  <c r="I244" i="64"/>
  <c r="K244" i="64" s="1"/>
  <c r="L171" i="12"/>
  <c r="L187" i="12"/>
  <c r="L203" i="12"/>
  <c r="L298" i="45"/>
  <c r="L27" i="44"/>
  <c r="L43" i="44"/>
  <c r="L59" i="44"/>
  <c r="I41" i="71"/>
  <c r="K41" i="71" s="1"/>
  <c r="L74" i="71"/>
  <c r="L101" i="71"/>
  <c r="L106" i="71"/>
  <c r="L228" i="71"/>
  <c r="I272" i="71"/>
  <c r="K272" i="71" s="1"/>
  <c r="I26" i="64"/>
  <c r="K26" i="64" s="1"/>
  <c r="K214" i="64"/>
  <c r="L214" i="64"/>
  <c r="K99" i="65"/>
  <c r="L99" i="65"/>
  <c r="K220" i="66"/>
  <c r="L220" i="66" s="1"/>
  <c r="L182" i="11"/>
  <c r="L194" i="11"/>
  <c r="L206" i="11"/>
  <c r="L265" i="12"/>
  <c r="L238" i="45"/>
  <c r="I254" i="45"/>
  <c r="K254" i="45" s="1"/>
  <c r="I120" i="14"/>
  <c r="K120" i="14" s="1"/>
  <c r="I128" i="14"/>
  <c r="K128" i="14" s="1"/>
  <c r="I152" i="14"/>
  <c r="K152" i="14" s="1"/>
  <c r="I160" i="14"/>
  <c r="K160" i="14" s="1"/>
  <c r="L219" i="14"/>
  <c r="L276" i="14"/>
  <c r="I26" i="44"/>
  <c r="K26" i="44" s="1"/>
  <c r="L30" i="44"/>
  <c r="I42" i="44"/>
  <c r="K42" i="44" s="1"/>
  <c r="L46" i="44"/>
  <c r="I58" i="44"/>
  <c r="K58" i="44" s="1"/>
  <c r="L62" i="44"/>
  <c r="I36" i="40"/>
  <c r="K36" i="40" s="1"/>
  <c r="I52" i="40"/>
  <c r="K52" i="40" s="1"/>
  <c r="L163" i="40"/>
  <c r="I179" i="40"/>
  <c r="K179" i="40" s="1"/>
  <c r="I220" i="40"/>
  <c r="K220" i="40" s="1"/>
  <c r="L284" i="40"/>
  <c r="L156" i="61"/>
  <c r="L159" i="61"/>
  <c r="L78" i="71"/>
  <c r="L135" i="71"/>
  <c r="L143" i="71"/>
  <c r="L151" i="71"/>
  <c r="L159" i="71"/>
  <c r="L167" i="71"/>
  <c r="L203" i="71"/>
  <c r="L224" i="71"/>
  <c r="L268" i="71"/>
  <c r="I146" i="64"/>
  <c r="K146" i="64" s="1"/>
  <c r="K131" i="65"/>
  <c r="L131" i="65"/>
  <c r="L101" i="11"/>
  <c r="L117" i="11"/>
  <c r="L129" i="11"/>
  <c r="L145" i="11"/>
  <c r="L214" i="11"/>
  <c r="I102" i="12"/>
  <c r="K102" i="12" s="1"/>
  <c r="L222" i="45"/>
  <c r="L144" i="14"/>
  <c r="L178" i="14"/>
  <c r="L284" i="14"/>
  <c r="L293" i="14"/>
  <c r="L300" i="14"/>
  <c r="L17" i="44"/>
  <c r="L25" i="44"/>
  <c r="L34" i="44"/>
  <c r="L50" i="44"/>
  <c r="L66" i="44"/>
  <c r="L228" i="17"/>
  <c r="L79" i="61"/>
  <c r="L191" i="61"/>
  <c r="L133" i="71"/>
  <c r="L141" i="71"/>
  <c r="L149" i="71"/>
  <c r="L157" i="71"/>
  <c r="L165" i="71"/>
  <c r="K163" i="65"/>
  <c r="L163" i="65" s="1"/>
  <c r="K199" i="65"/>
  <c r="L199" i="65"/>
  <c r="K131" i="62"/>
  <c r="L131" i="62" s="1"/>
  <c r="K174" i="68"/>
  <c r="L174" i="68" s="1"/>
  <c r="I162" i="64"/>
  <c r="K162" i="64" s="1"/>
  <c r="L276" i="64"/>
  <c r="I59" i="65"/>
  <c r="K59" i="65" s="1"/>
  <c r="I61" i="65"/>
  <c r="K61" i="65" s="1"/>
  <c r="I63" i="65"/>
  <c r="K63" i="65" s="1"/>
  <c r="I65" i="65"/>
  <c r="K65" i="65" s="1"/>
  <c r="I67" i="65"/>
  <c r="K67" i="65" s="1"/>
  <c r="I69" i="65"/>
  <c r="K69" i="65" s="1"/>
  <c r="I71" i="65"/>
  <c r="K71" i="65" s="1"/>
  <c r="L83" i="65"/>
  <c r="I103" i="65"/>
  <c r="K103" i="65" s="1"/>
  <c r="I135" i="65"/>
  <c r="K135" i="65" s="1"/>
  <c r="I167" i="65"/>
  <c r="K167" i="65" s="1"/>
  <c r="L203" i="65"/>
  <c r="L215" i="65"/>
  <c r="L48" i="66"/>
  <c r="L68" i="66"/>
  <c r="L77" i="66"/>
  <c r="L80" i="66"/>
  <c r="L100" i="66"/>
  <c r="L109" i="66"/>
  <c r="L112" i="66"/>
  <c r="L75" i="62"/>
  <c r="L79" i="62"/>
  <c r="L103" i="62"/>
  <c r="L115" i="62"/>
  <c r="L103" i="63"/>
  <c r="L104" i="63"/>
  <c r="L127" i="63"/>
  <c r="L128" i="63"/>
  <c r="L143" i="63"/>
  <c r="L144" i="63"/>
  <c r="L230" i="63"/>
  <c r="L104" i="68"/>
  <c r="L120" i="68"/>
  <c r="L129" i="68"/>
  <c r="L222" i="68"/>
  <c r="L230" i="68"/>
  <c r="L235" i="68"/>
  <c r="L238" i="68"/>
  <c r="K184" i="19"/>
  <c r="L184" i="19" s="1"/>
  <c r="K224" i="19"/>
  <c r="L224" i="19" s="1"/>
  <c r="K126" i="42"/>
  <c r="L126" i="42"/>
  <c r="L148" i="42"/>
  <c r="L43" i="59"/>
  <c r="K43" i="59"/>
  <c r="K59" i="59"/>
  <c r="L59" i="59" s="1"/>
  <c r="K189" i="59"/>
  <c r="L189" i="59" s="1"/>
  <c r="K205" i="59"/>
  <c r="L205" i="59" s="1"/>
  <c r="L150" i="64"/>
  <c r="I75" i="65"/>
  <c r="K75" i="65" s="1"/>
  <c r="I107" i="65"/>
  <c r="K107" i="65" s="1"/>
  <c r="I139" i="65"/>
  <c r="K139" i="65" s="1"/>
  <c r="I183" i="65"/>
  <c r="K183" i="65" s="1"/>
  <c r="I222" i="65"/>
  <c r="K222" i="65" s="1"/>
  <c r="I230" i="65"/>
  <c r="K230" i="65" s="1"/>
  <c r="I232" i="65"/>
  <c r="K232" i="65" s="1"/>
  <c r="I234" i="65"/>
  <c r="K234" i="65" s="1"/>
  <c r="I260" i="65"/>
  <c r="K260" i="65" s="1"/>
  <c r="L89" i="66"/>
  <c r="L121" i="66"/>
  <c r="I242" i="66"/>
  <c r="K242" i="66" s="1"/>
  <c r="I244" i="66"/>
  <c r="K244" i="66" s="1"/>
  <c r="L99" i="68"/>
  <c r="L115" i="68"/>
  <c r="L124" i="68"/>
  <c r="L142" i="68"/>
  <c r="L161" i="68"/>
  <c r="I206" i="68"/>
  <c r="K206" i="68" s="1"/>
  <c r="L218" i="68"/>
  <c r="L234" i="68"/>
  <c r="L243" i="68"/>
  <c r="L246" i="68"/>
  <c r="K258" i="68"/>
  <c r="L258" i="68" s="1"/>
  <c r="K274" i="68"/>
  <c r="L274" i="68" s="1"/>
  <c r="K290" i="68"/>
  <c r="L290" i="68" s="1"/>
  <c r="K284" i="19"/>
  <c r="L284" i="19" s="1"/>
  <c r="K130" i="42"/>
  <c r="L130" i="42" s="1"/>
  <c r="K104" i="59"/>
  <c r="L104" i="59" s="1"/>
  <c r="L91" i="65"/>
  <c r="L123" i="65"/>
  <c r="L155" i="65"/>
  <c r="L171" i="65"/>
  <c r="L226" i="65"/>
  <c r="I276" i="65"/>
  <c r="K276" i="65" s="1"/>
  <c r="L292" i="65"/>
  <c r="L52" i="66"/>
  <c r="L61" i="66"/>
  <c r="L64" i="66"/>
  <c r="L84" i="66"/>
  <c r="L93" i="66"/>
  <c r="L96" i="66"/>
  <c r="L116" i="66"/>
  <c r="L125" i="66"/>
  <c r="I222" i="66"/>
  <c r="K222" i="66" s="1"/>
  <c r="L238" i="66"/>
  <c r="I256" i="66"/>
  <c r="K256" i="66" s="1"/>
  <c r="I99" i="62"/>
  <c r="K99" i="62" s="1"/>
  <c r="I119" i="62"/>
  <c r="K119" i="62" s="1"/>
  <c r="L135" i="62"/>
  <c r="I236" i="62"/>
  <c r="K236" i="62" s="1"/>
  <c r="L260" i="62"/>
  <c r="I268" i="62"/>
  <c r="K268" i="62" s="1"/>
  <c r="I300" i="62"/>
  <c r="K300" i="62" s="1"/>
  <c r="I91" i="63"/>
  <c r="K91" i="63" s="1"/>
  <c r="I107" i="63"/>
  <c r="K107" i="63" s="1"/>
  <c r="I123" i="63"/>
  <c r="K123" i="63" s="1"/>
  <c r="I139" i="63"/>
  <c r="K139" i="63" s="1"/>
  <c r="L262" i="63"/>
  <c r="L270" i="63"/>
  <c r="K78" i="19"/>
  <c r="L78" i="19"/>
  <c r="K196" i="19"/>
  <c r="L196" i="19" s="1"/>
  <c r="K106" i="74"/>
  <c r="L106" i="74" s="1"/>
  <c r="K122" i="74"/>
  <c r="L122" i="74"/>
  <c r="L180" i="42"/>
  <c r="K211" i="49"/>
  <c r="L211" i="49"/>
  <c r="L148" i="59"/>
  <c r="K148" i="59"/>
  <c r="K268" i="59"/>
  <c r="L268" i="59"/>
  <c r="K164" i="27"/>
  <c r="L164" i="27" s="1"/>
  <c r="L182" i="64"/>
  <c r="L224" i="64"/>
  <c r="L187" i="65"/>
  <c r="L224" i="65"/>
  <c r="L252" i="62"/>
  <c r="L284" i="62"/>
  <c r="L83" i="63"/>
  <c r="L84" i="63"/>
  <c r="I87" i="63"/>
  <c r="K87" i="63" s="1"/>
  <c r="I95" i="63"/>
  <c r="K95" i="63" s="1"/>
  <c r="L99" i="63"/>
  <c r="L100" i="63"/>
  <c r="I111" i="63"/>
  <c r="K111" i="63" s="1"/>
  <c r="L115" i="63"/>
  <c r="L116" i="63"/>
  <c r="I119" i="63"/>
  <c r="K119" i="63" s="1"/>
  <c r="L131" i="63"/>
  <c r="L132" i="63"/>
  <c r="I135" i="63"/>
  <c r="K135" i="63" s="1"/>
  <c r="L95" i="68"/>
  <c r="L111" i="68"/>
  <c r="I146" i="68"/>
  <c r="K146" i="68" s="1"/>
  <c r="L158" i="68"/>
  <c r="L178" i="68"/>
  <c r="L226" i="68"/>
  <c r="K242" i="68"/>
  <c r="L242" i="68"/>
  <c r="L262" i="68"/>
  <c r="L278" i="68"/>
  <c r="L294" i="68"/>
  <c r="K177" i="67"/>
  <c r="L177" i="67" s="1"/>
  <c r="K234" i="67"/>
  <c r="L234" i="67" s="1"/>
  <c r="K176" i="19"/>
  <c r="L176" i="19" s="1"/>
  <c r="K282" i="19"/>
  <c r="L282" i="19"/>
  <c r="K286" i="19"/>
  <c r="L286" i="19" s="1"/>
  <c r="K90" i="74"/>
  <c r="L90" i="74" s="1"/>
  <c r="K120" i="42"/>
  <c r="L120" i="42" s="1"/>
  <c r="L72" i="59"/>
  <c r="K72" i="59"/>
  <c r="L6" i="42"/>
  <c r="L14" i="42"/>
  <c r="L22" i="42"/>
  <c r="L30" i="42"/>
  <c r="L38" i="42"/>
  <c r="L46" i="42"/>
  <c r="L54" i="42"/>
  <c r="L62" i="42"/>
  <c r="L70" i="42"/>
  <c r="L78" i="42"/>
  <c r="L86" i="42"/>
  <c r="L94" i="42"/>
  <c r="L102" i="42"/>
  <c r="L104" i="42"/>
  <c r="L124" i="42"/>
  <c r="L242" i="42"/>
  <c r="L246" i="42"/>
  <c r="L254" i="42"/>
  <c r="L258" i="42"/>
  <c r="L294" i="42"/>
  <c r="L161" i="59"/>
  <c r="L185" i="59"/>
  <c r="L190" i="59"/>
  <c r="L201" i="59"/>
  <c r="L206" i="59"/>
  <c r="L217" i="59"/>
  <c r="L226" i="59"/>
  <c r="L230" i="59"/>
  <c r="L242" i="59"/>
  <c r="L246" i="59"/>
  <c r="L43" i="27"/>
  <c r="K191" i="54"/>
  <c r="L191" i="54" s="1"/>
  <c r="L270" i="68"/>
  <c r="L286" i="68"/>
  <c r="I84" i="67"/>
  <c r="K84" i="67" s="1"/>
  <c r="L112" i="67"/>
  <c r="L148" i="67"/>
  <c r="L161" i="67"/>
  <c r="L163" i="67"/>
  <c r="L169" i="67"/>
  <c r="L171" i="67"/>
  <c r="I175" i="67"/>
  <c r="K175" i="67" s="1"/>
  <c r="L213" i="67"/>
  <c r="I230" i="67"/>
  <c r="K230" i="67" s="1"/>
  <c r="L246" i="67"/>
  <c r="L272" i="67"/>
  <c r="L16" i="19"/>
  <c r="L32" i="19"/>
  <c r="L48" i="19"/>
  <c r="L60" i="19"/>
  <c r="L74" i="19"/>
  <c r="L126" i="19"/>
  <c r="I142" i="19"/>
  <c r="K142" i="19" s="1"/>
  <c r="L172" i="19"/>
  <c r="I180" i="19"/>
  <c r="K180" i="19" s="1"/>
  <c r="L192" i="19"/>
  <c r="I208" i="19"/>
  <c r="K208" i="19" s="1"/>
  <c r="I216" i="19"/>
  <c r="K216" i="19" s="1"/>
  <c r="I228" i="19"/>
  <c r="K228" i="19" s="1"/>
  <c r="I238" i="19"/>
  <c r="K238" i="19" s="1"/>
  <c r="I240" i="19"/>
  <c r="K240" i="19" s="1"/>
  <c r="I242" i="19"/>
  <c r="K242" i="19" s="1"/>
  <c r="I244" i="19"/>
  <c r="K244" i="19" s="1"/>
  <c r="I246" i="19"/>
  <c r="K246" i="19" s="1"/>
  <c r="L262" i="19"/>
  <c r="L266" i="19"/>
  <c r="L268" i="19"/>
  <c r="L270" i="19"/>
  <c r="L272" i="19"/>
  <c r="L274" i="19"/>
  <c r="L276" i="19"/>
  <c r="L278" i="19"/>
  <c r="L298" i="19"/>
  <c r="I300" i="19"/>
  <c r="K300" i="19" s="1"/>
  <c r="L94" i="74"/>
  <c r="I98" i="74"/>
  <c r="K98" i="74" s="1"/>
  <c r="I114" i="74"/>
  <c r="K114" i="74" s="1"/>
  <c r="I130" i="74"/>
  <c r="K130" i="74" s="1"/>
  <c r="L114" i="49"/>
  <c r="I122" i="49"/>
  <c r="K122" i="49" s="1"/>
  <c r="L126" i="49"/>
  <c r="I130" i="49"/>
  <c r="K130" i="49" s="1"/>
  <c r="L137" i="49"/>
  <c r="L145" i="49"/>
  <c r="L193" i="49"/>
  <c r="L198" i="49"/>
  <c r="I203" i="49"/>
  <c r="K203" i="49" s="1"/>
  <c r="L243" i="49"/>
  <c r="L270" i="49"/>
  <c r="L155" i="60"/>
  <c r="L175" i="60"/>
  <c r="L183" i="60"/>
  <c r="L199" i="60"/>
  <c r="L208" i="60"/>
  <c r="L220" i="60"/>
  <c r="I236" i="60"/>
  <c r="K236" i="60" s="1"/>
  <c r="K88" i="59"/>
  <c r="L88" i="59" s="1"/>
  <c r="L100" i="59"/>
  <c r="I116" i="59"/>
  <c r="K116" i="59" s="1"/>
  <c r="I128" i="59"/>
  <c r="K128" i="59" s="1"/>
  <c r="K132" i="59"/>
  <c r="L132" i="59" s="1"/>
  <c r="I226" i="50"/>
  <c r="K226" i="50" s="1"/>
  <c r="I102" i="74"/>
  <c r="K102" i="74" s="1"/>
  <c r="L103" i="74"/>
  <c r="I118" i="74"/>
  <c r="K118" i="74" s="1"/>
  <c r="L119" i="74"/>
  <c r="I276" i="74"/>
  <c r="K276" i="74" s="1"/>
  <c r="I110" i="42"/>
  <c r="K110" i="42" s="1"/>
  <c r="I114" i="42"/>
  <c r="K114" i="42" s="1"/>
  <c r="L115" i="42"/>
  <c r="I118" i="42"/>
  <c r="K118" i="42" s="1"/>
  <c r="L135" i="42"/>
  <c r="I140" i="42"/>
  <c r="K140" i="42" s="1"/>
  <c r="I156" i="42"/>
  <c r="K156" i="42" s="1"/>
  <c r="I172" i="42"/>
  <c r="K172" i="42" s="1"/>
  <c r="I188" i="42"/>
  <c r="K188" i="42" s="1"/>
  <c r="L225" i="42"/>
  <c r="L236" i="42"/>
  <c r="L240" i="42"/>
  <c r="L252" i="42"/>
  <c r="L265" i="42"/>
  <c r="L277" i="42"/>
  <c r="L281" i="42"/>
  <c r="L292" i="42"/>
  <c r="L148" i="49"/>
  <c r="L153" i="49"/>
  <c r="L161" i="49"/>
  <c r="L172" i="49"/>
  <c r="L177" i="49"/>
  <c r="L196" i="49"/>
  <c r="L201" i="49"/>
  <c r="L217" i="49"/>
  <c r="L222" i="49"/>
  <c r="L259" i="49"/>
  <c r="L286" i="49"/>
  <c r="L191" i="60"/>
  <c r="L212" i="60"/>
  <c r="L141" i="27"/>
  <c r="L231" i="27"/>
  <c r="L134" i="50"/>
  <c r="L200" i="50"/>
  <c r="L205" i="50"/>
  <c r="K45" i="57"/>
  <c r="L45" i="57" s="1"/>
  <c r="L239" i="68"/>
  <c r="L255" i="68"/>
  <c r="L120" i="67"/>
  <c r="L8" i="19"/>
  <c r="L24" i="19"/>
  <c r="L40" i="19"/>
  <c r="L56" i="19"/>
  <c r="L94" i="19"/>
  <c r="L124" i="19"/>
  <c r="L145" i="19"/>
  <c r="I212" i="19"/>
  <c r="K212" i="19" s="1"/>
  <c r="L230" i="19"/>
  <c r="L258" i="19"/>
  <c r="I260" i="19"/>
  <c r="K260" i="19" s="1"/>
  <c r="L91" i="74"/>
  <c r="L107" i="74"/>
  <c r="L123" i="74"/>
  <c r="L108" i="42"/>
  <c r="I128" i="42"/>
  <c r="K128" i="42" s="1"/>
  <c r="L131" i="42"/>
  <c r="I134" i="42"/>
  <c r="K134" i="42" s="1"/>
  <c r="I152" i="42"/>
  <c r="K152" i="42" s="1"/>
  <c r="I168" i="42"/>
  <c r="K168" i="42" s="1"/>
  <c r="L220" i="42"/>
  <c r="L230" i="42"/>
  <c r="L245" i="42"/>
  <c r="L257" i="42"/>
  <c r="L289" i="42"/>
  <c r="L300" i="42"/>
  <c r="L14" i="29"/>
  <c r="L136" i="49"/>
  <c r="L141" i="49"/>
  <c r="L144" i="49"/>
  <c r="L209" i="49"/>
  <c r="L238" i="49"/>
  <c r="L151" i="60"/>
  <c r="L187" i="60"/>
  <c r="L203" i="60"/>
  <c r="I232" i="60"/>
  <c r="K232" i="60" s="1"/>
  <c r="K120" i="59"/>
  <c r="L120" i="59" s="1"/>
  <c r="L135" i="59"/>
  <c r="I160" i="59"/>
  <c r="K160" i="59" s="1"/>
  <c r="I177" i="59"/>
  <c r="K177" i="59" s="1"/>
  <c r="L186" i="59"/>
  <c r="L202" i="59"/>
  <c r="L218" i="59"/>
  <c r="L260" i="59"/>
  <c r="L276" i="59"/>
  <c r="L300" i="59"/>
  <c r="L133" i="27"/>
  <c r="L119" i="50"/>
  <c r="L150" i="50"/>
  <c r="L165" i="50"/>
  <c r="L208" i="50"/>
  <c r="L216" i="50"/>
  <c r="I218" i="50"/>
  <c r="K218" i="50" s="1"/>
  <c r="I222" i="50"/>
  <c r="K222" i="50" s="1"/>
  <c r="L222" i="50" s="1"/>
  <c r="I230" i="50"/>
  <c r="K230" i="50" s="1"/>
  <c r="L230" i="50"/>
  <c r="I234" i="50"/>
  <c r="K234" i="50" s="1"/>
  <c r="L234" i="50" s="1"/>
  <c r="I238" i="50"/>
  <c r="K238" i="50" s="1"/>
  <c r="K69" i="57"/>
  <c r="L69" i="57" s="1"/>
  <c r="K129" i="36"/>
  <c r="L129" i="36" s="1"/>
  <c r="L242" i="50"/>
  <c r="L246" i="50"/>
  <c r="L250" i="50"/>
  <c r="I296" i="50"/>
  <c r="K296" i="50" s="1"/>
  <c r="L300" i="50"/>
  <c r="L34" i="26"/>
  <c r="L78" i="26"/>
  <c r="L13" i="58"/>
  <c r="L111" i="58"/>
  <c r="L105" i="56"/>
  <c r="L117" i="56"/>
  <c r="L223" i="56"/>
  <c r="L172" i="55"/>
  <c r="L226" i="55"/>
  <c r="L242" i="55"/>
  <c r="I113" i="36"/>
  <c r="K113" i="36" s="1"/>
  <c r="L151" i="36"/>
  <c r="L155" i="36"/>
  <c r="L159" i="36"/>
  <c r="L246" i="36"/>
  <c r="L250" i="36"/>
  <c r="L300" i="36"/>
  <c r="L69" i="20"/>
  <c r="L81" i="20"/>
  <c r="L116" i="20"/>
  <c r="L161" i="20"/>
  <c r="L220" i="20"/>
  <c r="L236" i="20"/>
  <c r="L252" i="20"/>
  <c r="L264" i="20"/>
  <c r="L183" i="54"/>
  <c r="L241" i="54"/>
  <c r="K59" i="5"/>
  <c r="L59" i="5" s="1"/>
  <c r="L61" i="58"/>
  <c r="L63" i="58"/>
  <c r="L94" i="58"/>
  <c r="L127" i="58"/>
  <c r="I300" i="58"/>
  <c r="K300" i="58" s="1"/>
  <c r="I90" i="57"/>
  <c r="K90" i="57" s="1"/>
  <c r="I104" i="57"/>
  <c r="K104" i="57" s="1"/>
  <c r="L113" i="57"/>
  <c r="I122" i="57"/>
  <c r="K122" i="57" s="1"/>
  <c r="L230" i="57"/>
  <c r="L278" i="57"/>
  <c r="L298" i="57"/>
  <c r="L182" i="36"/>
  <c r="L198" i="36"/>
  <c r="L268" i="20"/>
  <c r="K169" i="22"/>
  <c r="L169" i="22" s="1"/>
  <c r="K35" i="5"/>
  <c r="L35" i="5" s="1"/>
  <c r="K67" i="5"/>
  <c r="L67" i="5" s="1"/>
  <c r="K113" i="5"/>
  <c r="L113" i="5" s="1"/>
  <c r="K145" i="5"/>
  <c r="L145" i="5" s="1"/>
  <c r="I6" i="26"/>
  <c r="K6" i="26" s="1"/>
  <c r="L12" i="26"/>
  <c r="I14" i="26"/>
  <c r="K14" i="26" s="1"/>
  <c r="I46" i="26"/>
  <c r="K46" i="26" s="1"/>
  <c r="L70" i="26"/>
  <c r="L45" i="58"/>
  <c r="L79" i="58"/>
  <c r="L240" i="58"/>
  <c r="I5" i="57"/>
  <c r="K5" i="57" s="1"/>
  <c r="L92" i="57"/>
  <c r="L124" i="57"/>
  <c r="L222" i="57"/>
  <c r="L137" i="56"/>
  <c r="I284" i="56"/>
  <c r="K284" i="56" s="1"/>
  <c r="I300" i="56"/>
  <c r="K300" i="56" s="1"/>
  <c r="L140" i="55"/>
  <c r="L218" i="55"/>
  <c r="L234" i="55"/>
  <c r="L250" i="55"/>
  <c r="L103" i="36"/>
  <c r="L107" i="36"/>
  <c r="L112" i="36"/>
  <c r="L119" i="36"/>
  <c r="L173" i="36"/>
  <c r="L185" i="36"/>
  <c r="L201" i="36"/>
  <c r="I85" i="20"/>
  <c r="K85" i="20" s="1"/>
  <c r="I101" i="20"/>
  <c r="K101" i="20" s="1"/>
  <c r="L228" i="20"/>
  <c r="L244" i="20"/>
  <c r="L256" i="20"/>
  <c r="L10" i="54"/>
  <c r="L18" i="54"/>
  <c r="L180" i="54"/>
  <c r="I207" i="54"/>
  <c r="K207" i="54" s="1"/>
  <c r="L268" i="54"/>
  <c r="K118" i="53"/>
  <c r="L118" i="53" s="1"/>
  <c r="K43" i="5"/>
  <c r="L43" i="5"/>
  <c r="K75" i="5"/>
  <c r="L75" i="5" s="1"/>
  <c r="L38" i="26"/>
  <c r="L66" i="26"/>
  <c r="L126" i="26"/>
  <c r="I128" i="26"/>
  <c r="K128" i="26" s="1"/>
  <c r="L134" i="26"/>
  <c r="I136" i="26"/>
  <c r="K136" i="26" s="1"/>
  <c r="L142" i="26"/>
  <c r="I144" i="26"/>
  <c r="K144" i="26" s="1"/>
  <c r="L150" i="26"/>
  <c r="I152" i="26"/>
  <c r="K152" i="26" s="1"/>
  <c r="L158" i="26"/>
  <c r="I160" i="26"/>
  <c r="K160" i="26" s="1"/>
  <c r="L166" i="26"/>
  <c r="I168" i="26"/>
  <c r="K168" i="26" s="1"/>
  <c r="L174" i="26"/>
  <c r="I176" i="26"/>
  <c r="K176" i="26" s="1"/>
  <c r="L182" i="26"/>
  <c r="I184" i="26"/>
  <c r="K184" i="26" s="1"/>
  <c r="L190" i="26"/>
  <c r="L236" i="58"/>
  <c r="L246" i="57"/>
  <c r="L266" i="57"/>
  <c r="L141" i="56"/>
  <c r="L135" i="36"/>
  <c r="L234" i="36"/>
  <c r="K19" i="5"/>
  <c r="L19" i="5"/>
  <c r="K51" i="5"/>
  <c r="L51" i="5" s="1"/>
  <c r="K97" i="5"/>
  <c r="L97" i="5" s="1"/>
  <c r="L105" i="5"/>
  <c r="K129" i="5"/>
  <c r="L129" i="5" s="1"/>
  <c r="L114" i="53"/>
  <c r="L139" i="53"/>
  <c r="L163" i="21"/>
  <c r="L172" i="21"/>
  <c r="L180" i="21"/>
  <c r="L256" i="21"/>
  <c r="L258" i="21"/>
  <c r="L260" i="21"/>
  <c r="L262" i="21"/>
  <c r="L264" i="21"/>
  <c r="L266" i="21"/>
  <c r="L268" i="21"/>
  <c r="L270" i="21"/>
  <c r="L272" i="21"/>
  <c r="L288" i="22"/>
  <c r="L40" i="24"/>
  <c r="I159" i="24"/>
  <c r="K159" i="24" s="1"/>
  <c r="L159" i="24" s="1"/>
  <c r="I175" i="24"/>
  <c r="K175" i="24" s="1"/>
  <c r="I208" i="24"/>
  <c r="K208" i="24" s="1"/>
  <c r="K128" i="25"/>
  <c r="L128" i="25" s="1"/>
  <c r="I62" i="53"/>
  <c r="K62" i="53" s="1"/>
  <c r="I94" i="53"/>
  <c r="K94" i="53" s="1"/>
  <c r="L119" i="53"/>
  <c r="K9" i="5"/>
  <c r="L9" i="5" s="1"/>
  <c r="L15" i="5"/>
  <c r="L24" i="5"/>
  <c r="I27" i="5"/>
  <c r="K27" i="5" s="1"/>
  <c r="L31" i="5"/>
  <c r="I89" i="5"/>
  <c r="K89" i="5" s="1"/>
  <c r="L93" i="5"/>
  <c r="I105" i="5"/>
  <c r="K105" i="5" s="1"/>
  <c r="L109" i="5"/>
  <c r="I121" i="5"/>
  <c r="K121" i="5" s="1"/>
  <c r="L125" i="5"/>
  <c r="I137" i="5"/>
  <c r="K137" i="5" s="1"/>
  <c r="L141" i="5"/>
  <c r="I26" i="24"/>
  <c r="K26" i="24" s="1"/>
  <c r="L58" i="24"/>
  <c r="L122" i="24"/>
  <c r="L86" i="21"/>
  <c r="L128" i="21"/>
  <c r="L131" i="21"/>
  <c r="L260" i="22"/>
  <c r="L272" i="22"/>
  <c r="I300" i="22"/>
  <c r="K300" i="22" s="1"/>
  <c r="L20" i="5"/>
  <c r="I23" i="5"/>
  <c r="K23" i="5" s="1"/>
  <c r="I85" i="5"/>
  <c r="K85" i="5" s="1"/>
  <c r="I101" i="5"/>
  <c r="K101" i="5" s="1"/>
  <c r="I117" i="5"/>
  <c r="K117" i="5" s="1"/>
  <c r="I133" i="5"/>
  <c r="K133" i="5" s="1"/>
  <c r="L31" i="24"/>
  <c r="I154" i="24"/>
  <c r="K154" i="24" s="1"/>
  <c r="L170" i="24"/>
  <c r="I170" i="24"/>
  <c r="K170" i="24" s="1"/>
  <c r="L54" i="53"/>
  <c r="L86" i="53"/>
  <c r="L103" i="53"/>
  <c r="L296" i="53"/>
  <c r="I51" i="21"/>
  <c r="K51" i="21" s="1"/>
  <c r="L71" i="21"/>
  <c r="L83" i="21"/>
  <c r="L140" i="21"/>
  <c r="L156" i="21"/>
  <c r="L167" i="21"/>
  <c r="L176" i="21"/>
  <c r="L195" i="21"/>
  <c r="L238" i="21"/>
  <c r="L247" i="21"/>
  <c r="L114" i="22"/>
  <c r="L185" i="22"/>
  <c r="L16" i="5"/>
  <c r="L32" i="5"/>
  <c r="L36" i="5"/>
  <c r="L40" i="5"/>
  <c r="L44" i="5"/>
  <c r="L48" i="5"/>
  <c r="L52" i="5"/>
  <c r="L56" i="5"/>
  <c r="L60" i="5"/>
  <c r="L64" i="5"/>
  <c r="L68" i="5"/>
  <c r="L72" i="5"/>
  <c r="L76" i="5"/>
  <c r="L80" i="5"/>
  <c r="I80" i="24"/>
  <c r="K80" i="24" s="1"/>
  <c r="L90" i="24"/>
  <c r="I168" i="24"/>
  <c r="K168" i="24" s="1"/>
  <c r="L63" i="24"/>
  <c r="L79" i="24"/>
  <c r="L136" i="24"/>
  <c r="L186" i="24"/>
  <c r="L191" i="24"/>
  <c r="L202" i="24"/>
  <c r="L207" i="24"/>
  <c r="L8" i="25"/>
  <c r="L12" i="25"/>
  <c r="L16" i="25"/>
  <c r="L20" i="25"/>
  <c r="L24" i="25"/>
  <c r="L28" i="25"/>
  <c r="L32" i="25"/>
  <c r="L36" i="25"/>
  <c r="L40" i="25"/>
  <c r="L44" i="25"/>
  <c r="L48" i="25"/>
  <c r="L106" i="25"/>
  <c r="L134" i="25"/>
  <c r="L194" i="25"/>
  <c r="L206" i="25"/>
  <c r="L9" i="30"/>
  <c r="L33" i="30"/>
  <c r="L57" i="30"/>
  <c r="L73" i="30"/>
  <c r="L123" i="30"/>
  <c r="L147" i="30"/>
  <c r="L113" i="31"/>
  <c r="L120" i="31"/>
  <c r="I157" i="31"/>
  <c r="K157" i="31" s="1"/>
  <c r="L157" i="31"/>
  <c r="I236" i="31"/>
  <c r="K236" i="31" s="1"/>
  <c r="I248" i="31"/>
  <c r="K248" i="31" s="1"/>
  <c r="I188" i="31"/>
  <c r="K188" i="31" s="1"/>
  <c r="L72" i="24"/>
  <c r="L127" i="24"/>
  <c r="L143" i="24"/>
  <c r="L233" i="24"/>
  <c r="L265" i="24"/>
  <c r="L297" i="24"/>
  <c r="L50" i="25"/>
  <c r="I66" i="25"/>
  <c r="K66" i="25" s="1"/>
  <c r="I80" i="25"/>
  <c r="K80" i="25" s="1"/>
  <c r="I82" i="25"/>
  <c r="K82" i="25" s="1"/>
  <c r="L98" i="25"/>
  <c r="L150" i="25"/>
  <c r="L210" i="25"/>
  <c r="L25" i="30"/>
  <c r="L41" i="30"/>
  <c r="L65" i="30"/>
  <c r="L115" i="30"/>
  <c r="L144" i="31"/>
  <c r="I152" i="31"/>
  <c r="K152" i="31" s="1"/>
  <c r="L152" i="31"/>
  <c r="L104" i="24"/>
  <c r="I200" i="24"/>
  <c r="K200" i="24" s="1"/>
  <c r="L237" i="24"/>
  <c r="L240" i="24"/>
  <c r="L260" i="24"/>
  <c r="L269" i="24"/>
  <c r="L272" i="24"/>
  <c r="L71" i="25"/>
  <c r="L87" i="25"/>
  <c r="L91" i="25"/>
  <c r="L103" i="25"/>
  <c r="L107" i="25"/>
  <c r="L119" i="25"/>
  <c r="L140" i="25"/>
  <c r="L49" i="30"/>
  <c r="L69" i="30"/>
  <c r="L86" i="30"/>
  <c r="I268" i="30"/>
  <c r="K268" i="30" s="1"/>
  <c r="I284" i="30"/>
  <c r="K284" i="30" s="1"/>
  <c r="I300" i="30"/>
  <c r="K300" i="30" s="1"/>
  <c r="L117" i="31"/>
  <c r="L125" i="31"/>
  <c r="I138" i="31"/>
  <c r="K138" i="31" s="1"/>
  <c r="I177" i="31"/>
  <c r="K177" i="31" s="1"/>
  <c r="L232" i="31"/>
  <c r="L270" i="43"/>
  <c r="L298" i="43"/>
  <c r="I124" i="33"/>
  <c r="K124" i="33" s="1"/>
  <c r="L124" i="33"/>
  <c r="I166" i="33"/>
  <c r="K166" i="33" s="1"/>
  <c r="L162" i="32"/>
  <c r="K114" i="41"/>
  <c r="L114" i="41"/>
  <c r="K173" i="33"/>
  <c r="L173" i="33"/>
  <c r="K280" i="33"/>
  <c r="L280" i="33"/>
  <c r="K41" i="37"/>
  <c r="L41" i="37"/>
  <c r="K216" i="69"/>
  <c r="L216" i="69" s="1"/>
  <c r="L209" i="43"/>
  <c r="I222" i="43"/>
  <c r="K222" i="43" s="1"/>
  <c r="I224" i="43"/>
  <c r="K224" i="43" s="1"/>
  <c r="I226" i="43"/>
  <c r="K226" i="43" s="1"/>
  <c r="I228" i="43"/>
  <c r="K228" i="43" s="1"/>
  <c r="I230" i="43"/>
  <c r="K230" i="43" s="1"/>
  <c r="I242" i="43"/>
  <c r="K242" i="43" s="1"/>
  <c r="I244" i="43"/>
  <c r="K244" i="43" s="1"/>
  <c r="I246" i="43"/>
  <c r="K246" i="43" s="1"/>
  <c r="L274" i="43"/>
  <c r="L6" i="75"/>
  <c r="I21" i="75"/>
  <c r="K21" i="75" s="1"/>
  <c r="L39" i="75"/>
  <c r="L49" i="75"/>
  <c r="K59" i="75"/>
  <c r="L59" i="75" s="1"/>
  <c r="L82" i="75"/>
  <c r="L115" i="75"/>
  <c r="K187" i="75"/>
  <c r="L187" i="75" s="1"/>
  <c r="I262" i="75"/>
  <c r="K262" i="75" s="1"/>
  <c r="L282" i="75"/>
  <c r="L208" i="31"/>
  <c r="I194" i="32"/>
  <c r="K194" i="32" s="1"/>
  <c r="L292" i="32"/>
  <c r="L43" i="43"/>
  <c r="L59" i="43"/>
  <c r="L165" i="43"/>
  <c r="L185" i="43"/>
  <c r="L197" i="43"/>
  <c r="L217" i="43"/>
  <c r="L278" i="43"/>
  <c r="L23" i="75"/>
  <c r="L42" i="75"/>
  <c r="K47" i="75"/>
  <c r="L47" i="75" s="1"/>
  <c r="L57" i="75"/>
  <c r="L99" i="75"/>
  <c r="I60" i="41"/>
  <c r="K60" i="41" s="1"/>
  <c r="K102" i="41"/>
  <c r="L102" i="41" s="1"/>
  <c r="L189" i="33"/>
  <c r="L198" i="33"/>
  <c r="L13" i="37"/>
  <c r="L34" i="52"/>
  <c r="L188" i="69"/>
  <c r="I90" i="35"/>
  <c r="K90" i="35" s="1"/>
  <c r="I48" i="38"/>
  <c r="K48" i="38" s="1"/>
  <c r="I162" i="39"/>
  <c r="K162" i="39" s="1"/>
  <c r="I244" i="39"/>
  <c r="K244" i="39" s="1"/>
  <c r="L56" i="41"/>
  <c r="I72" i="41"/>
  <c r="K72" i="41" s="1"/>
  <c r="I84" i="41"/>
  <c r="K84" i="41" s="1"/>
  <c r="L146" i="41"/>
  <c r="L112" i="33"/>
  <c r="L182" i="33"/>
  <c r="L145" i="69"/>
  <c r="L177" i="69"/>
  <c r="L184" i="69"/>
  <c r="L200" i="69"/>
  <c r="L74" i="51"/>
  <c r="L90" i="51"/>
  <c r="I111" i="51"/>
  <c r="K111" i="51" s="1"/>
  <c r="L111" i="51" s="1"/>
  <c r="I184" i="51"/>
  <c r="K184" i="51" s="1"/>
  <c r="I197" i="51"/>
  <c r="K197" i="51" s="1"/>
  <c r="I12" i="35"/>
  <c r="K12" i="35" s="1"/>
  <c r="I61" i="35"/>
  <c r="K61" i="35" s="1"/>
  <c r="I232" i="35"/>
  <c r="K232" i="35" s="1"/>
  <c r="I127" i="51"/>
  <c r="K127" i="51" s="1"/>
  <c r="I194" i="51"/>
  <c r="K194" i="51" s="1"/>
  <c r="I50" i="35"/>
  <c r="K50" i="35" s="1"/>
  <c r="I154" i="35"/>
  <c r="K154" i="35" s="1"/>
  <c r="I210" i="39"/>
  <c r="K210" i="39" s="1"/>
  <c r="L108" i="33"/>
  <c r="L190" i="33"/>
  <c r="L276" i="33"/>
  <c r="L18" i="52"/>
  <c r="L14" i="51"/>
  <c r="L30" i="51"/>
  <c r="L63" i="51"/>
  <c r="I214" i="51"/>
  <c r="K214" i="51" s="1"/>
  <c r="I33" i="35"/>
  <c r="K33" i="35" s="1"/>
  <c r="I24" i="38"/>
  <c r="K24" i="38" s="1"/>
  <c r="I93" i="70"/>
  <c r="K93" i="70" s="1"/>
  <c r="I125" i="70"/>
  <c r="K125" i="70" s="1"/>
  <c r="L125" i="70"/>
  <c r="I150" i="70"/>
  <c r="K150" i="70" s="1"/>
  <c r="I131" i="46"/>
  <c r="K131" i="46" s="1"/>
  <c r="L131" i="46"/>
  <c r="I100" i="72"/>
  <c r="K100" i="72" s="1"/>
  <c r="I123" i="72"/>
  <c r="K123" i="72" s="1"/>
  <c r="L107" i="46"/>
  <c r="L159" i="46"/>
  <c r="I267" i="46"/>
  <c r="K267" i="46" s="1"/>
  <c r="I132" i="72"/>
  <c r="K132" i="72" s="1"/>
  <c r="K278" i="72"/>
  <c r="L278" i="72" s="1"/>
  <c r="I282" i="72"/>
  <c r="K282" i="72" s="1"/>
  <c r="L182" i="38"/>
  <c r="I260" i="39"/>
  <c r="K260" i="39" s="1"/>
  <c r="I77" i="70"/>
  <c r="K77" i="70" s="1"/>
  <c r="I109" i="70"/>
  <c r="K109" i="70" s="1"/>
  <c r="I246" i="70"/>
  <c r="K246" i="70" s="1"/>
  <c r="I67" i="46"/>
  <c r="K67" i="46" s="1"/>
  <c r="I284" i="46"/>
  <c r="K284" i="46" s="1"/>
  <c r="L107" i="72"/>
  <c r="I107" i="72"/>
  <c r="K107" i="72" s="1"/>
  <c r="I116" i="72"/>
  <c r="K116" i="72" s="1"/>
  <c r="I258" i="72"/>
  <c r="K258" i="72" s="1"/>
  <c r="L173" i="51"/>
  <c r="L49" i="35"/>
  <c r="L122" i="35"/>
  <c r="L272" i="35"/>
  <c r="L158" i="39"/>
  <c r="L163" i="39"/>
  <c r="I178" i="39"/>
  <c r="K178" i="39" s="1"/>
  <c r="I276" i="39"/>
  <c r="K276" i="39" s="1"/>
  <c r="I99" i="46"/>
  <c r="K99" i="46" s="1"/>
  <c r="L220" i="72"/>
  <c r="I220" i="72"/>
  <c r="K220" i="72" s="1"/>
  <c r="L171" i="46"/>
  <c r="L112" i="72"/>
  <c r="L128" i="72"/>
  <c r="L81" i="70"/>
  <c r="L113" i="70"/>
  <c r="L242" i="70"/>
  <c r="L276" i="70"/>
  <c r="L191" i="46"/>
  <c r="L99" i="72"/>
  <c r="L115" i="72"/>
  <c r="L131" i="72"/>
  <c r="L274" i="72"/>
  <c r="L224" i="17"/>
  <c r="K155" i="40"/>
  <c r="L155" i="40" s="1"/>
  <c r="L31" i="71"/>
  <c r="K31" i="71"/>
  <c r="K22" i="11"/>
  <c r="L22" i="11" s="1"/>
  <c r="K130" i="28"/>
  <c r="L130" i="28" s="1"/>
  <c r="K138" i="28"/>
  <c r="L138" i="28" s="1"/>
  <c r="K170" i="28"/>
  <c r="L170" i="28" s="1"/>
  <c r="K202" i="28"/>
  <c r="L202" i="28" s="1"/>
  <c r="L9" i="44"/>
  <c r="K150" i="17"/>
  <c r="L150" i="17" s="1"/>
  <c r="K20" i="40"/>
  <c r="L20" i="40" s="1"/>
  <c r="K139" i="40"/>
  <c r="L139" i="40" s="1"/>
  <c r="L147" i="40"/>
  <c r="K38" i="11"/>
  <c r="L38" i="11" s="1"/>
  <c r="K257" i="12"/>
  <c r="L257" i="12" s="1"/>
  <c r="K297" i="12"/>
  <c r="L297" i="12" s="1"/>
  <c r="K87" i="40"/>
  <c r="L87" i="40" s="1"/>
  <c r="K103" i="40"/>
  <c r="L103" i="40" s="1"/>
  <c r="K123" i="40"/>
  <c r="L123" i="40" s="1"/>
  <c r="L131" i="40"/>
  <c r="K187" i="40"/>
  <c r="L187" i="40" s="1"/>
  <c r="L195" i="40"/>
  <c r="L201" i="40"/>
  <c r="K236" i="40"/>
  <c r="L236" i="40" s="1"/>
  <c r="K252" i="40"/>
  <c r="L252" i="40" s="1"/>
  <c r="K39" i="71"/>
  <c r="L39" i="71" s="1"/>
  <c r="K269" i="12"/>
  <c r="L269" i="12" s="1"/>
  <c r="K215" i="17"/>
  <c r="L215" i="17" s="1"/>
  <c r="K171" i="40"/>
  <c r="L171" i="40" s="1"/>
  <c r="K205" i="40"/>
  <c r="L205" i="40" s="1"/>
  <c r="K209" i="40"/>
  <c r="L209" i="40" s="1"/>
  <c r="L217" i="40"/>
  <c r="I284" i="61"/>
  <c r="K284" i="61" s="1"/>
  <c r="K49" i="71"/>
  <c r="L49" i="71" s="1"/>
  <c r="K65" i="71"/>
  <c r="L65" i="71" s="1"/>
  <c r="I205" i="71"/>
  <c r="K205" i="71" s="1"/>
  <c r="I264" i="71"/>
  <c r="K264" i="71" s="1"/>
  <c r="K31" i="65"/>
  <c r="L31" i="65" s="1"/>
  <c r="K211" i="65"/>
  <c r="L211" i="65" s="1"/>
  <c r="K240" i="65"/>
  <c r="L240" i="65" s="1"/>
  <c r="K232" i="62"/>
  <c r="L232" i="62" s="1"/>
  <c r="K264" i="62"/>
  <c r="L264" i="62" s="1"/>
  <c r="K61" i="68"/>
  <c r="L61" i="68" s="1"/>
  <c r="K29" i="49"/>
  <c r="L29" i="49" s="1"/>
  <c r="K45" i="49"/>
  <c r="L45" i="49" s="1"/>
  <c r="K61" i="49"/>
  <c r="L61" i="49" s="1"/>
  <c r="K24" i="27"/>
  <c r="L24" i="27" s="1"/>
  <c r="L9" i="11"/>
  <c r="L25" i="11"/>
  <c r="L41" i="11"/>
  <c r="L57" i="11"/>
  <c r="L62" i="11"/>
  <c r="L73" i="11"/>
  <c r="L78" i="11"/>
  <c r="L89" i="11"/>
  <c r="L97" i="11"/>
  <c r="L102" i="11"/>
  <c r="L125" i="11"/>
  <c r="L133" i="11"/>
  <c r="I9" i="28"/>
  <c r="K9" i="28" s="1"/>
  <c r="L13" i="28"/>
  <c r="I25" i="28"/>
  <c r="K25" i="28" s="1"/>
  <c r="I41" i="28"/>
  <c r="K41" i="28" s="1"/>
  <c r="L133" i="28"/>
  <c r="I146" i="28"/>
  <c r="K146" i="28" s="1"/>
  <c r="L152" i="28"/>
  <c r="K154" i="28"/>
  <c r="L154" i="28" s="1"/>
  <c r="L162" i="28"/>
  <c r="L165" i="28"/>
  <c r="I178" i="28"/>
  <c r="K178" i="28" s="1"/>
  <c r="L184" i="28"/>
  <c r="K186" i="28"/>
  <c r="L186" i="28" s="1"/>
  <c r="L194" i="28"/>
  <c r="L197" i="28"/>
  <c r="I210" i="28"/>
  <c r="K210" i="28" s="1"/>
  <c r="L28" i="12"/>
  <c r="L60" i="12"/>
  <c r="L82" i="12"/>
  <c r="L86" i="12"/>
  <c r="L90" i="12"/>
  <c r="L94" i="12"/>
  <c r="L106" i="12"/>
  <c r="L110" i="12"/>
  <c r="L114" i="12"/>
  <c r="L118" i="12"/>
  <c r="L122" i="12"/>
  <c r="L126" i="12"/>
  <c r="L130" i="12"/>
  <c r="L134" i="12"/>
  <c r="L138" i="12"/>
  <c r="L142" i="12"/>
  <c r="L146" i="12"/>
  <c r="L150" i="12"/>
  <c r="L154" i="12"/>
  <c r="L158" i="12"/>
  <c r="L162" i="12"/>
  <c r="L166" i="12"/>
  <c r="L170" i="12"/>
  <c r="L174" i="12"/>
  <c r="L178" i="12"/>
  <c r="L182" i="12"/>
  <c r="L186" i="12"/>
  <c r="L190" i="12"/>
  <c r="L194" i="12"/>
  <c r="L198" i="12"/>
  <c r="L202" i="12"/>
  <c r="L206" i="12"/>
  <c r="L210" i="12"/>
  <c r="L214" i="12"/>
  <c r="L232" i="12"/>
  <c r="L248" i="12"/>
  <c r="I273" i="12"/>
  <c r="K273" i="12" s="1"/>
  <c r="I285" i="12"/>
  <c r="K285" i="12" s="1"/>
  <c r="I234" i="45"/>
  <c r="K234" i="45" s="1"/>
  <c r="I250" i="45"/>
  <c r="K250" i="45" s="1"/>
  <c r="I266" i="45"/>
  <c r="K266" i="45" s="1"/>
  <c r="I290" i="45"/>
  <c r="K290" i="45" s="1"/>
  <c r="I294" i="45"/>
  <c r="K294" i="45" s="1"/>
  <c r="I14" i="14"/>
  <c r="K14" i="14" s="1"/>
  <c r="I26" i="14"/>
  <c r="K26" i="14" s="1"/>
  <c r="I34" i="14"/>
  <c r="K34" i="14" s="1"/>
  <c r="I42" i="14"/>
  <c r="K42" i="14" s="1"/>
  <c r="I116" i="14"/>
  <c r="K116" i="14" s="1"/>
  <c r="I132" i="14"/>
  <c r="K132" i="14" s="1"/>
  <c r="I148" i="14"/>
  <c r="K148" i="14" s="1"/>
  <c r="I164" i="14"/>
  <c r="K164" i="14" s="1"/>
  <c r="I221" i="14"/>
  <c r="K221" i="14" s="1"/>
  <c r="L228" i="14"/>
  <c r="L237" i="14"/>
  <c r="L260" i="14"/>
  <c r="L269" i="14"/>
  <c r="L292" i="14"/>
  <c r="L14" i="44"/>
  <c r="L22" i="44"/>
  <c r="K70" i="44"/>
  <c r="L70" i="44" s="1"/>
  <c r="K74" i="44"/>
  <c r="L74" i="44" s="1"/>
  <c r="K78" i="44"/>
  <c r="L78" i="44" s="1"/>
  <c r="K82" i="44"/>
  <c r="L82" i="44" s="1"/>
  <c r="K86" i="44"/>
  <c r="L86" i="44" s="1"/>
  <c r="K106" i="44"/>
  <c r="L106" i="44" s="1"/>
  <c r="K110" i="44"/>
  <c r="L110" i="44" s="1"/>
  <c r="K114" i="44"/>
  <c r="L114" i="44" s="1"/>
  <c r="K118" i="44"/>
  <c r="L118" i="44" s="1"/>
  <c r="K130" i="44"/>
  <c r="L130" i="44" s="1"/>
  <c r="K134" i="44"/>
  <c r="L134" i="44" s="1"/>
  <c r="K142" i="44"/>
  <c r="L142" i="44" s="1"/>
  <c r="I142" i="17"/>
  <c r="K142" i="17" s="1"/>
  <c r="I175" i="17"/>
  <c r="K175" i="17" s="1"/>
  <c r="L183" i="17"/>
  <c r="I207" i="17"/>
  <c r="K207" i="17" s="1"/>
  <c r="L226" i="17"/>
  <c r="L230" i="17"/>
  <c r="I242" i="17"/>
  <c r="K242" i="17" s="1"/>
  <c r="I244" i="17"/>
  <c r="K244" i="17" s="1"/>
  <c r="I246" i="17"/>
  <c r="K246" i="17" s="1"/>
  <c r="I248" i="17"/>
  <c r="K248" i="17" s="1"/>
  <c r="I250" i="17"/>
  <c r="K250" i="17" s="1"/>
  <c r="I252" i="17"/>
  <c r="K252" i="17" s="1"/>
  <c r="I254" i="17"/>
  <c r="K254" i="17" s="1"/>
  <c r="I256" i="17"/>
  <c r="K256" i="17" s="1"/>
  <c r="I258" i="17"/>
  <c r="K258" i="17" s="1"/>
  <c r="I260" i="17"/>
  <c r="K260" i="17" s="1"/>
  <c r="I262" i="17"/>
  <c r="K262" i="17" s="1"/>
  <c r="I264" i="17"/>
  <c r="K264" i="17" s="1"/>
  <c r="I266" i="17"/>
  <c r="K266" i="17" s="1"/>
  <c r="I268" i="17"/>
  <c r="K268" i="17" s="1"/>
  <c r="I270" i="17"/>
  <c r="K270" i="17" s="1"/>
  <c r="I272" i="17"/>
  <c r="K272" i="17" s="1"/>
  <c r="L276" i="17"/>
  <c r="L292" i="17"/>
  <c r="I12" i="40"/>
  <c r="K12" i="40" s="1"/>
  <c r="I28" i="40"/>
  <c r="K28" i="40" s="1"/>
  <c r="I44" i="40"/>
  <c r="K44" i="40" s="1"/>
  <c r="I60" i="40"/>
  <c r="K60" i="40" s="1"/>
  <c r="I76" i="40"/>
  <c r="K76" i="40" s="1"/>
  <c r="K79" i="40"/>
  <c r="L79" i="40" s="1"/>
  <c r="L126" i="40"/>
  <c r="L142" i="40"/>
  <c r="L158" i="40"/>
  <c r="L174" i="40"/>
  <c r="L190" i="40"/>
  <c r="I213" i="40"/>
  <c r="K213" i="40" s="1"/>
  <c r="I228" i="40"/>
  <c r="K228" i="40" s="1"/>
  <c r="L232" i="40"/>
  <c r="I244" i="40"/>
  <c r="K244" i="40" s="1"/>
  <c r="L248" i="40"/>
  <c r="I260" i="40"/>
  <c r="K260" i="40" s="1"/>
  <c r="L264" i="40"/>
  <c r="L292" i="40"/>
  <c r="I11" i="61"/>
  <c r="K11" i="61" s="1"/>
  <c r="I27" i="61"/>
  <c r="K27" i="61" s="1"/>
  <c r="K38" i="61"/>
  <c r="L38" i="61" s="1"/>
  <c r="I43" i="61"/>
  <c r="K43" i="61" s="1"/>
  <c r="L67" i="61"/>
  <c r="I195" i="61"/>
  <c r="K195" i="61" s="1"/>
  <c r="I252" i="61"/>
  <c r="K252" i="61" s="1"/>
  <c r="I42" i="71"/>
  <c r="K42" i="71" s="1"/>
  <c r="I50" i="71"/>
  <c r="K50" i="71" s="1"/>
  <c r="L50" i="71"/>
  <c r="K59" i="71"/>
  <c r="L59" i="71" s="1"/>
  <c r="K61" i="71"/>
  <c r="L61" i="71"/>
  <c r="I66" i="71"/>
  <c r="K66" i="71" s="1"/>
  <c r="I175" i="71"/>
  <c r="K175" i="71" s="1"/>
  <c r="K276" i="71"/>
  <c r="L276" i="71" s="1"/>
  <c r="I280" i="71"/>
  <c r="K280" i="71" s="1"/>
  <c r="L292" i="71"/>
  <c r="K158" i="64"/>
  <c r="L158" i="64" s="1"/>
  <c r="L166" i="64"/>
  <c r="I186" i="64"/>
  <c r="K186" i="64" s="1"/>
  <c r="I228" i="64"/>
  <c r="K228" i="64" s="1"/>
  <c r="I252" i="64"/>
  <c r="K252" i="64" s="1"/>
  <c r="K300" i="65"/>
  <c r="L300" i="65" s="1"/>
  <c r="K230" i="66"/>
  <c r="L230" i="66" s="1"/>
  <c r="K127" i="62"/>
  <c r="L127" i="62" s="1"/>
  <c r="L228" i="62"/>
  <c r="K256" i="62"/>
  <c r="L256" i="62"/>
  <c r="K288" i="62"/>
  <c r="L288" i="62" s="1"/>
  <c r="L292" i="62"/>
  <c r="K125" i="63"/>
  <c r="L125" i="63" s="1"/>
  <c r="K141" i="63"/>
  <c r="L141" i="63" s="1"/>
  <c r="K144" i="67"/>
  <c r="L144" i="67" s="1"/>
  <c r="L224" i="67"/>
  <c r="K238" i="67"/>
  <c r="L238" i="67" s="1"/>
  <c r="L112" i="42"/>
  <c r="K205" i="60"/>
  <c r="L205" i="60" s="1"/>
  <c r="K92" i="59"/>
  <c r="L92" i="59" s="1"/>
  <c r="K156" i="59"/>
  <c r="L156" i="59"/>
  <c r="K40" i="27"/>
  <c r="L40" i="27" s="1"/>
  <c r="L47" i="11"/>
  <c r="L222" i="12"/>
  <c r="L286" i="12"/>
  <c r="L10" i="14"/>
  <c r="L18" i="14"/>
  <c r="L30" i="14"/>
  <c r="L90" i="44"/>
  <c r="L94" i="44"/>
  <c r="L98" i="44"/>
  <c r="L102" i="44"/>
  <c r="L122" i="44"/>
  <c r="L126" i="44"/>
  <c r="L154" i="44"/>
  <c r="L143" i="17"/>
  <c r="L95" i="40"/>
  <c r="L277" i="40"/>
  <c r="I281" i="40"/>
  <c r="K281" i="40" s="1"/>
  <c r="L281" i="40"/>
  <c r="L22" i="61"/>
  <c r="L288" i="61"/>
  <c r="I54" i="71"/>
  <c r="K54" i="71" s="1"/>
  <c r="L54" i="71"/>
  <c r="K63" i="71"/>
  <c r="L63" i="71" s="1"/>
  <c r="I70" i="71"/>
  <c r="K70" i="71" s="1"/>
  <c r="I170" i="64"/>
  <c r="K170" i="64" s="1"/>
  <c r="K47" i="65"/>
  <c r="L47" i="65" s="1"/>
  <c r="K296" i="62"/>
  <c r="L296" i="62" s="1"/>
  <c r="K129" i="63"/>
  <c r="L129" i="63" s="1"/>
  <c r="K145" i="63"/>
  <c r="L145" i="63" s="1"/>
  <c r="K80" i="67"/>
  <c r="L80" i="67" s="1"/>
  <c r="K13" i="49"/>
  <c r="L13" i="49" s="1"/>
  <c r="K77" i="49"/>
  <c r="L77" i="49" s="1"/>
  <c r="I43" i="11"/>
  <c r="K43" i="11" s="1"/>
  <c r="L61" i="11"/>
  <c r="L66" i="11"/>
  <c r="L77" i="11"/>
  <c r="L82" i="11"/>
  <c r="L105" i="11"/>
  <c r="L113" i="11"/>
  <c r="L118" i="11"/>
  <c r="L141" i="11"/>
  <c r="L183" i="11"/>
  <c r="L190" i="11"/>
  <c r="L198" i="11"/>
  <c r="L202" i="11"/>
  <c r="L210" i="11"/>
  <c r="L215" i="11"/>
  <c r="I21" i="28"/>
  <c r="K21" i="28" s="1"/>
  <c r="I37" i="28"/>
  <c r="K37" i="28" s="1"/>
  <c r="I78" i="28"/>
  <c r="K78" i="28" s="1"/>
  <c r="I82" i="28"/>
  <c r="K82" i="28" s="1"/>
  <c r="I86" i="28"/>
  <c r="K86" i="28" s="1"/>
  <c r="I90" i="28"/>
  <c r="K90" i="28" s="1"/>
  <c r="I94" i="28"/>
  <c r="K94" i="28" s="1"/>
  <c r="I98" i="28"/>
  <c r="K98" i="28" s="1"/>
  <c r="I102" i="28"/>
  <c r="K102" i="28" s="1"/>
  <c r="I106" i="28"/>
  <c r="K106" i="28" s="1"/>
  <c r="I110" i="28"/>
  <c r="K110" i="28" s="1"/>
  <c r="I114" i="28"/>
  <c r="K114" i="28" s="1"/>
  <c r="I118" i="28"/>
  <c r="K118" i="28" s="1"/>
  <c r="I122" i="28"/>
  <c r="K122" i="28" s="1"/>
  <c r="L125" i="28"/>
  <c r="L144" i="28"/>
  <c r="L157" i="28"/>
  <c r="L176" i="28"/>
  <c r="L189" i="28"/>
  <c r="L208" i="28"/>
  <c r="I216" i="12"/>
  <c r="K216" i="12" s="1"/>
  <c r="L217" i="12"/>
  <c r="I234" i="12"/>
  <c r="K234" i="12" s="1"/>
  <c r="L236" i="12"/>
  <c r="L238" i="12"/>
  <c r="I250" i="12"/>
  <c r="K250" i="12" s="1"/>
  <c r="L252" i="12"/>
  <c r="L254" i="12"/>
  <c r="I270" i="12"/>
  <c r="K270" i="12" s="1"/>
  <c r="L282" i="12"/>
  <c r="L288" i="12"/>
  <c r="I298" i="12"/>
  <c r="K298" i="12" s="1"/>
  <c r="L300" i="12"/>
  <c r="L245" i="14"/>
  <c r="L268" i="14"/>
  <c r="L277" i="14"/>
  <c r="L28" i="44"/>
  <c r="L32" i="44"/>
  <c r="L36" i="44"/>
  <c r="L40" i="44"/>
  <c r="L44" i="44"/>
  <c r="L48" i="44"/>
  <c r="L52" i="44"/>
  <c r="L56" i="44"/>
  <c r="L60" i="44"/>
  <c r="L64" i="44"/>
  <c r="L69" i="44"/>
  <c r="L73" i="44"/>
  <c r="L77" i="44"/>
  <c r="L81" i="44"/>
  <c r="L85" i="44"/>
  <c r="L89" i="44"/>
  <c r="L93" i="44"/>
  <c r="L97" i="44"/>
  <c r="L101" i="44"/>
  <c r="L105" i="44"/>
  <c r="L109" i="44"/>
  <c r="L113" i="44"/>
  <c r="L117" i="44"/>
  <c r="L121" i="44"/>
  <c r="L125" i="44"/>
  <c r="L129" i="44"/>
  <c r="L133" i="44"/>
  <c r="L137" i="44"/>
  <c r="L141" i="44"/>
  <c r="L145" i="44"/>
  <c r="L149" i="44"/>
  <c r="L153" i="44"/>
  <c r="L137" i="17"/>
  <c r="L153" i="17"/>
  <c r="I167" i="17"/>
  <c r="K167" i="17" s="1"/>
  <c r="I199" i="17"/>
  <c r="K199" i="17" s="1"/>
  <c r="I238" i="17"/>
  <c r="K238" i="17" s="1"/>
  <c r="I284" i="17"/>
  <c r="K284" i="17" s="1"/>
  <c r="L78" i="40"/>
  <c r="L85" i="40"/>
  <c r="L94" i="40"/>
  <c r="L101" i="40"/>
  <c r="L110" i="40"/>
  <c r="I224" i="40"/>
  <c r="K224" i="40" s="1"/>
  <c r="L225" i="40"/>
  <c r="I240" i="40"/>
  <c r="K240" i="40" s="1"/>
  <c r="L241" i="40"/>
  <c r="I256" i="40"/>
  <c r="K256" i="40" s="1"/>
  <c r="L257" i="40"/>
  <c r="L268" i="40"/>
  <c r="L272" i="40"/>
  <c r="L288" i="40"/>
  <c r="I300" i="40"/>
  <c r="K300" i="40" s="1"/>
  <c r="L12" i="61"/>
  <c r="L14" i="61"/>
  <c r="L18" i="61"/>
  <c r="L28" i="61"/>
  <c r="L30" i="61"/>
  <c r="L34" i="61"/>
  <c r="L44" i="61"/>
  <c r="L47" i="61"/>
  <c r="K55" i="61"/>
  <c r="L55" i="61" s="1"/>
  <c r="L75" i="61"/>
  <c r="L166" i="61"/>
  <c r="L222" i="61"/>
  <c r="L224" i="61"/>
  <c r="L226" i="61"/>
  <c r="I256" i="61"/>
  <c r="K256" i="61" s="1"/>
  <c r="L268" i="61"/>
  <c r="I300" i="61"/>
  <c r="K300" i="61" s="1"/>
  <c r="I46" i="71"/>
  <c r="K46" i="71" s="1"/>
  <c r="L55" i="71"/>
  <c r="K55" i="71"/>
  <c r="K57" i="71"/>
  <c r="L57" i="71" s="1"/>
  <c r="I62" i="71"/>
  <c r="K62" i="71" s="1"/>
  <c r="L131" i="71"/>
  <c r="L139" i="71"/>
  <c r="L147" i="71"/>
  <c r="L155" i="71"/>
  <c r="L163" i="71"/>
  <c r="L171" i="71"/>
  <c r="I173" i="71"/>
  <c r="K173" i="71" s="1"/>
  <c r="I191" i="71"/>
  <c r="K191" i="71" s="1"/>
  <c r="L191" i="71" s="1"/>
  <c r="L220" i="71"/>
  <c r="I34" i="64"/>
  <c r="K34" i="64" s="1"/>
  <c r="K174" i="64"/>
  <c r="L174" i="64" s="1"/>
  <c r="I202" i="64"/>
  <c r="K202" i="64" s="1"/>
  <c r="K23" i="65"/>
  <c r="L23" i="65" s="1"/>
  <c r="K39" i="65"/>
  <c r="L39" i="65" s="1"/>
  <c r="K55" i="65"/>
  <c r="L55" i="65" s="1"/>
  <c r="K179" i="65"/>
  <c r="L179" i="65" s="1"/>
  <c r="K238" i="65"/>
  <c r="L238" i="65" s="1"/>
  <c r="K242" i="65"/>
  <c r="L242" i="65"/>
  <c r="K252" i="65"/>
  <c r="L252" i="65" s="1"/>
  <c r="K12" i="66"/>
  <c r="L12" i="66" s="1"/>
  <c r="K272" i="66"/>
  <c r="L272" i="66" s="1"/>
  <c r="K288" i="66"/>
  <c r="L288" i="66" s="1"/>
  <c r="K67" i="62"/>
  <c r="L67" i="62" s="1"/>
  <c r="K143" i="62"/>
  <c r="L143" i="62"/>
  <c r="K248" i="62"/>
  <c r="L248" i="62" s="1"/>
  <c r="K280" i="62"/>
  <c r="L280" i="62" s="1"/>
  <c r="K89" i="63"/>
  <c r="L89" i="63" s="1"/>
  <c r="K121" i="63"/>
  <c r="L121" i="63" s="1"/>
  <c r="K137" i="63"/>
  <c r="L137" i="63" s="1"/>
  <c r="K53" i="68"/>
  <c r="L53" i="68" s="1"/>
  <c r="K276" i="67"/>
  <c r="L276" i="67" s="1"/>
  <c r="L184" i="42"/>
  <c r="L209" i="60"/>
  <c r="K209" i="60"/>
  <c r="K224" i="60"/>
  <c r="L224" i="60" s="1"/>
  <c r="K76" i="59"/>
  <c r="L76" i="59" s="1"/>
  <c r="L84" i="59"/>
  <c r="K140" i="59"/>
  <c r="L140" i="59" s="1"/>
  <c r="L78" i="12"/>
  <c r="L246" i="12"/>
  <c r="L22" i="14"/>
  <c r="L38" i="14"/>
  <c r="L138" i="44"/>
  <c r="L146" i="44"/>
  <c r="L150" i="44"/>
  <c r="L147" i="17"/>
  <c r="L158" i="17"/>
  <c r="L111" i="40"/>
  <c r="K285" i="40"/>
  <c r="L285" i="40" s="1"/>
  <c r="L6" i="61"/>
  <c r="L20" i="61"/>
  <c r="L36" i="61"/>
  <c r="L63" i="61"/>
  <c r="L83" i="61"/>
  <c r="I154" i="61"/>
  <c r="K154" i="61" s="1"/>
  <c r="K47" i="71"/>
  <c r="L47" i="71" s="1"/>
  <c r="I102" i="71"/>
  <c r="K102" i="71" s="1"/>
  <c r="K195" i="71"/>
  <c r="L195" i="71" s="1"/>
  <c r="K260" i="71"/>
  <c r="L260" i="71" s="1"/>
  <c r="K206" i="64"/>
  <c r="L206" i="64" s="1"/>
  <c r="K284" i="65"/>
  <c r="L284" i="65" s="1"/>
  <c r="K111" i="62"/>
  <c r="L111" i="62" s="1"/>
  <c r="K76" i="67"/>
  <c r="L76" i="67" s="1"/>
  <c r="K108" i="59"/>
  <c r="L108" i="59" s="1"/>
  <c r="K28" i="27"/>
  <c r="L28" i="27" s="1"/>
  <c r="L70" i="11"/>
  <c r="L86" i="11"/>
  <c r="L136" i="28"/>
  <c r="L149" i="28"/>
  <c r="L168" i="28"/>
  <c r="L181" i="28"/>
  <c r="L200" i="28"/>
  <c r="L213" i="28"/>
  <c r="L218" i="12"/>
  <c r="L221" i="12"/>
  <c r="L245" i="12"/>
  <c r="L266" i="12"/>
  <c r="L10" i="44"/>
  <c r="L18" i="44"/>
  <c r="I155" i="17"/>
  <c r="K155" i="17" s="1"/>
  <c r="I159" i="17"/>
  <c r="K159" i="17" s="1"/>
  <c r="L120" i="40"/>
  <c r="L134" i="40"/>
  <c r="L136" i="40"/>
  <c r="L150" i="40"/>
  <c r="L152" i="40"/>
  <c r="L166" i="40"/>
  <c r="L168" i="40"/>
  <c r="L184" i="40"/>
  <c r="L196" i="40"/>
  <c r="I197" i="40"/>
  <c r="K197" i="40" s="1"/>
  <c r="L221" i="40"/>
  <c r="L237" i="40"/>
  <c r="L253" i="40"/>
  <c r="L269" i="40"/>
  <c r="L276" i="40"/>
  <c r="I19" i="61"/>
  <c r="K19" i="61" s="1"/>
  <c r="L19" i="61" s="1"/>
  <c r="I35" i="61"/>
  <c r="K35" i="61" s="1"/>
  <c r="L51" i="61"/>
  <c r="I218" i="61"/>
  <c r="K218" i="61" s="1"/>
  <c r="L236" i="61"/>
  <c r="L43" i="71"/>
  <c r="K43" i="71"/>
  <c r="K51" i="71"/>
  <c r="L51" i="71" s="1"/>
  <c r="K53" i="71"/>
  <c r="L53" i="71" s="1"/>
  <c r="I58" i="71"/>
  <c r="K58" i="71" s="1"/>
  <c r="K67" i="71"/>
  <c r="L67" i="71" s="1"/>
  <c r="K69" i="71"/>
  <c r="L69" i="71" s="1"/>
  <c r="I85" i="71"/>
  <c r="K85" i="71" s="1"/>
  <c r="I117" i="71"/>
  <c r="K117" i="71" s="1"/>
  <c r="L129" i="71"/>
  <c r="L137" i="71"/>
  <c r="L145" i="71"/>
  <c r="L153" i="71"/>
  <c r="L161" i="71"/>
  <c r="K179" i="71"/>
  <c r="L179" i="71" s="1"/>
  <c r="L187" i="71"/>
  <c r="L189" i="71"/>
  <c r="I189" i="71"/>
  <c r="K189" i="71" s="1"/>
  <c r="I207" i="71"/>
  <c r="K207" i="71" s="1"/>
  <c r="I223" i="71"/>
  <c r="K223" i="71" s="1"/>
  <c r="I232" i="71"/>
  <c r="K232" i="71" s="1"/>
  <c r="L236" i="71"/>
  <c r="K244" i="71"/>
  <c r="L244" i="71" s="1"/>
  <c r="I248" i="71"/>
  <c r="K248" i="71" s="1"/>
  <c r="L252" i="71"/>
  <c r="L288" i="71"/>
  <c r="I18" i="64"/>
  <c r="K18" i="64" s="1"/>
  <c r="L154" i="64"/>
  <c r="I154" i="64"/>
  <c r="K154" i="64" s="1"/>
  <c r="K190" i="64"/>
  <c r="L190" i="64" s="1"/>
  <c r="L198" i="64"/>
  <c r="K195" i="65"/>
  <c r="L195" i="65" s="1"/>
  <c r="K268" i="65"/>
  <c r="L268" i="65" s="1"/>
  <c r="K83" i="62"/>
  <c r="L83" i="62" s="1"/>
  <c r="K95" i="62"/>
  <c r="L95" i="62" s="1"/>
  <c r="K240" i="62"/>
  <c r="L240" i="62" s="1"/>
  <c r="L244" i="62"/>
  <c r="K272" i="62"/>
  <c r="L272" i="62"/>
  <c r="L276" i="62"/>
  <c r="K85" i="63"/>
  <c r="L85" i="63" s="1"/>
  <c r="K117" i="63"/>
  <c r="L117" i="63" s="1"/>
  <c r="L133" i="63"/>
  <c r="K133" i="63"/>
  <c r="L190" i="68"/>
  <c r="K88" i="67"/>
  <c r="L88" i="67" s="1"/>
  <c r="L92" i="67"/>
  <c r="L110" i="19"/>
  <c r="L270" i="42"/>
  <c r="K240" i="60"/>
  <c r="L240" i="60" s="1"/>
  <c r="K256" i="60"/>
  <c r="L256" i="60" s="1"/>
  <c r="K272" i="60"/>
  <c r="L272" i="60" s="1"/>
  <c r="K288" i="60"/>
  <c r="L288" i="60" s="1"/>
  <c r="L68" i="59"/>
  <c r="K124" i="59"/>
  <c r="L124" i="59" s="1"/>
  <c r="L144" i="59"/>
  <c r="K8" i="27"/>
  <c r="L8" i="27" s="1"/>
  <c r="K12" i="27"/>
  <c r="L12" i="27" s="1"/>
  <c r="K219" i="27"/>
  <c r="L219" i="27" s="1"/>
  <c r="I288" i="27"/>
  <c r="K288" i="27" s="1"/>
  <c r="I7" i="50"/>
  <c r="K7" i="50" s="1"/>
  <c r="I82" i="50"/>
  <c r="K82" i="50" s="1"/>
  <c r="I98" i="50"/>
  <c r="K98" i="50" s="1"/>
  <c r="I114" i="50"/>
  <c r="K114" i="50" s="1"/>
  <c r="I126" i="50"/>
  <c r="K126" i="50" s="1"/>
  <c r="I138" i="50"/>
  <c r="K138" i="50" s="1"/>
  <c r="I294" i="50"/>
  <c r="K294" i="50" s="1"/>
  <c r="K202" i="26"/>
  <c r="L202" i="26"/>
  <c r="K210" i="26"/>
  <c r="L210" i="26" s="1"/>
  <c r="I67" i="58"/>
  <c r="K67" i="58" s="1"/>
  <c r="I70" i="58"/>
  <c r="K70" i="58" s="1"/>
  <c r="I99" i="58"/>
  <c r="K99" i="58" s="1"/>
  <c r="L99" i="58"/>
  <c r="I102" i="58"/>
  <c r="K102" i="58" s="1"/>
  <c r="I131" i="58"/>
  <c r="K131" i="58" s="1"/>
  <c r="I134" i="58"/>
  <c r="K134" i="58" s="1"/>
  <c r="I164" i="58"/>
  <c r="K164" i="58" s="1"/>
  <c r="L170" i="58"/>
  <c r="K170" i="58"/>
  <c r="I180" i="58"/>
  <c r="K180" i="58" s="1"/>
  <c r="K186" i="58"/>
  <c r="L186" i="58" s="1"/>
  <c r="I196" i="58"/>
  <c r="K196" i="58" s="1"/>
  <c r="K202" i="58"/>
  <c r="L202" i="58" s="1"/>
  <c r="I212" i="58"/>
  <c r="K212" i="58" s="1"/>
  <c r="K218" i="58"/>
  <c r="L218" i="58" s="1"/>
  <c r="I9" i="57"/>
  <c r="K9" i="57" s="1"/>
  <c r="I41" i="57"/>
  <c r="K41" i="57" s="1"/>
  <c r="I73" i="57"/>
  <c r="K73" i="57" s="1"/>
  <c r="K96" i="57"/>
  <c r="L96" i="57"/>
  <c r="I102" i="57"/>
  <c r="K102" i="57" s="1"/>
  <c r="K128" i="57"/>
  <c r="L128" i="57" s="1"/>
  <c r="K258" i="57"/>
  <c r="L258" i="57"/>
  <c r="K290" i="57"/>
  <c r="L290" i="57" s="1"/>
  <c r="I137" i="55"/>
  <c r="K137" i="55" s="1"/>
  <c r="I201" i="55"/>
  <c r="K201" i="55" s="1"/>
  <c r="I209" i="55"/>
  <c r="K209" i="55" s="1"/>
  <c r="I224" i="55"/>
  <c r="K224" i="55" s="1"/>
  <c r="I260" i="55"/>
  <c r="K260" i="55" s="1"/>
  <c r="L296" i="55"/>
  <c r="I296" i="55"/>
  <c r="K296" i="55" s="1"/>
  <c r="K105" i="36"/>
  <c r="L105" i="36" s="1"/>
  <c r="L125" i="36"/>
  <c r="I125" i="36"/>
  <c r="K125" i="36" s="1"/>
  <c r="I136" i="36"/>
  <c r="K136" i="36" s="1"/>
  <c r="K143" i="36"/>
  <c r="L143" i="36" s="1"/>
  <c r="I147" i="36"/>
  <c r="K147" i="36" s="1"/>
  <c r="I194" i="36"/>
  <c r="K194" i="36" s="1"/>
  <c r="K242" i="36"/>
  <c r="L242" i="36" s="1"/>
  <c r="I254" i="36"/>
  <c r="K254" i="36" s="1"/>
  <c r="I292" i="36"/>
  <c r="K292" i="36" s="1"/>
  <c r="I47" i="20"/>
  <c r="K47" i="20" s="1"/>
  <c r="I51" i="20"/>
  <c r="K51" i="20" s="1"/>
  <c r="I55" i="20"/>
  <c r="K55" i="20" s="1"/>
  <c r="I59" i="20"/>
  <c r="K59" i="20" s="1"/>
  <c r="K93" i="20"/>
  <c r="L93" i="20" s="1"/>
  <c r="K199" i="20"/>
  <c r="L199" i="20" s="1"/>
  <c r="I260" i="20"/>
  <c r="K260" i="20" s="1"/>
  <c r="L60" i="53"/>
  <c r="I60" i="53"/>
  <c r="K60" i="53" s="1"/>
  <c r="I92" i="53"/>
  <c r="K92" i="53" s="1"/>
  <c r="I120" i="53"/>
  <c r="K120" i="53" s="1"/>
  <c r="I159" i="53"/>
  <c r="K159" i="53" s="1"/>
  <c r="K174" i="53"/>
  <c r="L174" i="53" s="1"/>
  <c r="K194" i="53"/>
  <c r="L194" i="53" s="1"/>
  <c r="K222" i="53"/>
  <c r="L222" i="53" s="1"/>
  <c r="I55" i="21"/>
  <c r="K55" i="21" s="1"/>
  <c r="I90" i="21"/>
  <c r="K90" i="21" s="1"/>
  <c r="I179" i="21"/>
  <c r="K179" i="21" s="1"/>
  <c r="I192" i="21"/>
  <c r="K192" i="21" s="1"/>
  <c r="L293" i="40"/>
  <c r="G301" i="61"/>
  <c r="E27" i="10" s="1"/>
  <c r="I268" i="64"/>
  <c r="K268" i="64" s="1"/>
  <c r="I284" i="64"/>
  <c r="K284" i="64" s="1"/>
  <c r="I300" i="64"/>
  <c r="K300" i="64" s="1"/>
  <c r="I79" i="65"/>
  <c r="K79" i="65" s="1"/>
  <c r="I95" i="65"/>
  <c r="K95" i="65" s="1"/>
  <c r="I111" i="65"/>
  <c r="K111" i="65" s="1"/>
  <c r="I127" i="65"/>
  <c r="K127" i="65" s="1"/>
  <c r="I143" i="65"/>
  <c r="K143" i="65" s="1"/>
  <c r="I159" i="65"/>
  <c r="K159" i="65" s="1"/>
  <c r="I175" i="65"/>
  <c r="K175" i="65" s="1"/>
  <c r="I191" i="65"/>
  <c r="K191" i="65" s="1"/>
  <c r="I207" i="65"/>
  <c r="K207" i="65" s="1"/>
  <c r="I20" i="66"/>
  <c r="K20" i="66" s="1"/>
  <c r="L21" i="66"/>
  <c r="I24" i="66"/>
  <c r="K24" i="66" s="1"/>
  <c r="L25" i="66"/>
  <c r="I28" i="66"/>
  <c r="K28" i="66" s="1"/>
  <c r="L29" i="66"/>
  <c r="I32" i="66"/>
  <c r="K32" i="66" s="1"/>
  <c r="L33" i="66"/>
  <c r="L53" i="66"/>
  <c r="L60" i="66"/>
  <c r="L69" i="66"/>
  <c r="L76" i="66"/>
  <c r="L85" i="66"/>
  <c r="L92" i="66"/>
  <c r="L101" i="66"/>
  <c r="L108" i="66"/>
  <c r="L117" i="66"/>
  <c r="L124" i="66"/>
  <c r="L219" i="66"/>
  <c r="I234" i="66"/>
  <c r="K234" i="66" s="1"/>
  <c r="I276" i="66"/>
  <c r="K276" i="66" s="1"/>
  <c r="I6" i="62"/>
  <c r="K6" i="62" s="1"/>
  <c r="I10" i="62"/>
  <c r="K10" i="62" s="1"/>
  <c r="I14" i="62"/>
  <c r="K14" i="62" s="1"/>
  <c r="I18" i="62"/>
  <c r="K18" i="62" s="1"/>
  <c r="I22" i="62"/>
  <c r="K22" i="62" s="1"/>
  <c r="I26" i="62"/>
  <c r="K26" i="62" s="1"/>
  <c r="I30" i="62"/>
  <c r="K30" i="62" s="1"/>
  <c r="I34" i="62"/>
  <c r="K34" i="62" s="1"/>
  <c r="I38" i="62"/>
  <c r="K38" i="62" s="1"/>
  <c r="I42" i="62"/>
  <c r="K42" i="62" s="1"/>
  <c r="I46" i="62"/>
  <c r="K46" i="62" s="1"/>
  <c r="I50" i="62"/>
  <c r="K50" i="62" s="1"/>
  <c r="I54" i="62"/>
  <c r="K54" i="62" s="1"/>
  <c r="I58" i="62"/>
  <c r="K58" i="62" s="1"/>
  <c r="I62" i="62"/>
  <c r="K62" i="62" s="1"/>
  <c r="I71" i="62"/>
  <c r="K71" i="62" s="1"/>
  <c r="I87" i="62"/>
  <c r="K87" i="62" s="1"/>
  <c r="I91" i="62"/>
  <c r="K91" i="62" s="1"/>
  <c r="I105" i="62"/>
  <c r="K105" i="62" s="1"/>
  <c r="I107" i="62"/>
  <c r="K107" i="62" s="1"/>
  <c r="I121" i="62"/>
  <c r="K121" i="62" s="1"/>
  <c r="I123" i="62"/>
  <c r="K123" i="62" s="1"/>
  <c r="I137" i="62"/>
  <c r="K137" i="62" s="1"/>
  <c r="I139" i="62"/>
  <c r="K139" i="62" s="1"/>
  <c r="I250" i="62"/>
  <c r="K250" i="62" s="1"/>
  <c r="I282" i="62"/>
  <c r="K282" i="62" s="1"/>
  <c r="L152" i="63"/>
  <c r="L160" i="63"/>
  <c r="L168" i="63"/>
  <c r="I238" i="63"/>
  <c r="K238" i="63" s="1"/>
  <c r="I67" i="68"/>
  <c r="K67" i="68" s="1"/>
  <c r="L68" i="68"/>
  <c r="I71" i="68"/>
  <c r="K71" i="68" s="1"/>
  <c r="L72" i="68"/>
  <c r="I75" i="68"/>
  <c r="K75" i="68" s="1"/>
  <c r="L76" i="68"/>
  <c r="I79" i="68"/>
  <c r="K79" i="68" s="1"/>
  <c r="L80" i="68"/>
  <c r="I83" i="68"/>
  <c r="K83" i="68" s="1"/>
  <c r="L84" i="68"/>
  <c r="I87" i="68"/>
  <c r="K87" i="68" s="1"/>
  <c r="L88" i="68"/>
  <c r="I91" i="68"/>
  <c r="K91" i="68" s="1"/>
  <c r="L92" i="68"/>
  <c r="L103" i="68"/>
  <c r="L108" i="68"/>
  <c r="L119" i="68"/>
  <c r="I130" i="68"/>
  <c r="K130" i="68" s="1"/>
  <c r="L145" i="68"/>
  <c r="I162" i="68"/>
  <c r="K162" i="68" s="1"/>
  <c r="L177" i="68"/>
  <c r="I194" i="68"/>
  <c r="K194" i="68" s="1"/>
  <c r="L197" i="68"/>
  <c r="I210" i="68"/>
  <c r="K210" i="68" s="1"/>
  <c r="L213" i="68"/>
  <c r="I266" i="68"/>
  <c r="K266" i="68" s="1"/>
  <c r="I282" i="68"/>
  <c r="K282" i="68" s="1"/>
  <c r="I298" i="68"/>
  <c r="K298" i="68" s="1"/>
  <c r="G301" i="67"/>
  <c r="E33" i="10" s="1"/>
  <c r="I82" i="67"/>
  <c r="K82" i="67" s="1"/>
  <c r="I90" i="67"/>
  <c r="K90" i="67" s="1"/>
  <c r="L104" i="67"/>
  <c r="I114" i="67"/>
  <c r="K114" i="67" s="1"/>
  <c r="I121" i="67"/>
  <c r="K121" i="67" s="1"/>
  <c r="I136" i="67"/>
  <c r="K136" i="67" s="1"/>
  <c r="I146" i="67"/>
  <c r="K146" i="67" s="1"/>
  <c r="I165" i="67"/>
  <c r="K165" i="67" s="1"/>
  <c r="I167" i="67"/>
  <c r="K167" i="67" s="1"/>
  <c r="I173" i="67"/>
  <c r="K173" i="67" s="1"/>
  <c r="L174" i="67"/>
  <c r="L181" i="67"/>
  <c r="L185" i="67"/>
  <c r="L201" i="67"/>
  <c r="L217" i="67"/>
  <c r="L222" i="67"/>
  <c r="I226" i="67"/>
  <c r="K226" i="67" s="1"/>
  <c r="I242" i="67"/>
  <c r="K242" i="67" s="1"/>
  <c r="I256" i="67"/>
  <c r="K256" i="67" s="1"/>
  <c r="L108" i="19"/>
  <c r="L129" i="19"/>
  <c r="I158" i="19"/>
  <c r="K158" i="19" s="1"/>
  <c r="I188" i="19"/>
  <c r="K188" i="19" s="1"/>
  <c r="I200" i="19"/>
  <c r="K200" i="19" s="1"/>
  <c r="I250" i="19"/>
  <c r="K250" i="19" s="1"/>
  <c r="I252" i="19"/>
  <c r="K252" i="19" s="1"/>
  <c r="I254" i="19"/>
  <c r="K254" i="19" s="1"/>
  <c r="I290" i="19"/>
  <c r="K290" i="19" s="1"/>
  <c r="I292" i="19"/>
  <c r="K292" i="19" s="1"/>
  <c r="I294" i="19"/>
  <c r="K294" i="19" s="1"/>
  <c r="I284" i="74"/>
  <c r="K284" i="74" s="1"/>
  <c r="I300" i="74"/>
  <c r="K300" i="74" s="1"/>
  <c r="L11" i="42"/>
  <c r="L19" i="42"/>
  <c r="L27" i="42"/>
  <c r="L35" i="42"/>
  <c r="L43" i="42"/>
  <c r="L51" i="42"/>
  <c r="L59" i="42"/>
  <c r="L67" i="42"/>
  <c r="L75" i="42"/>
  <c r="L83" i="42"/>
  <c r="L91" i="42"/>
  <c r="L99" i="42"/>
  <c r="I106" i="42"/>
  <c r="K106" i="42" s="1"/>
  <c r="L107" i="42"/>
  <c r="I116" i="42"/>
  <c r="K116" i="42" s="1"/>
  <c r="I122" i="42"/>
  <c r="K122" i="42" s="1"/>
  <c r="L123" i="42"/>
  <c r="I132" i="42"/>
  <c r="K132" i="42" s="1"/>
  <c r="I138" i="42"/>
  <c r="K138" i="42" s="1"/>
  <c r="L139" i="42"/>
  <c r="L155" i="42"/>
  <c r="L171" i="42"/>
  <c r="L187" i="42"/>
  <c r="I201" i="42"/>
  <c r="K201" i="42" s="1"/>
  <c r="I205" i="42"/>
  <c r="K205" i="42" s="1"/>
  <c r="I209" i="42"/>
  <c r="K209" i="42" s="1"/>
  <c r="I213" i="42"/>
  <c r="K213" i="42" s="1"/>
  <c r="I217" i="42"/>
  <c r="K217" i="42" s="1"/>
  <c r="I222" i="42"/>
  <c r="K222" i="42" s="1"/>
  <c r="L229" i="42"/>
  <c r="L233" i="42"/>
  <c r="L241" i="42"/>
  <c r="L260" i="42"/>
  <c r="I262" i="42"/>
  <c r="K262" i="42" s="1"/>
  <c r="L268" i="42"/>
  <c r="L272" i="42"/>
  <c r="I274" i="42"/>
  <c r="K274" i="42" s="1"/>
  <c r="I286" i="42"/>
  <c r="K286" i="42" s="1"/>
  <c r="L293" i="42"/>
  <c r="L297" i="42"/>
  <c r="L6" i="29"/>
  <c r="L13" i="29"/>
  <c r="L22" i="29"/>
  <c r="L29" i="29"/>
  <c r="I222" i="29"/>
  <c r="K222" i="29" s="1"/>
  <c r="I230" i="29"/>
  <c r="K230" i="29" s="1"/>
  <c r="I238" i="29"/>
  <c r="K238" i="29" s="1"/>
  <c r="I246" i="29"/>
  <c r="K246" i="29" s="1"/>
  <c r="I254" i="29"/>
  <c r="K254" i="29" s="1"/>
  <c r="I262" i="29"/>
  <c r="K262" i="29" s="1"/>
  <c r="I270" i="29"/>
  <c r="K270" i="29" s="1"/>
  <c r="I278" i="29"/>
  <c r="K278" i="29" s="1"/>
  <c r="I286" i="29"/>
  <c r="K286" i="29" s="1"/>
  <c r="I294" i="29"/>
  <c r="K294" i="29" s="1"/>
  <c r="K17" i="49"/>
  <c r="L17" i="49" s="1"/>
  <c r="K33" i="49"/>
  <c r="L33" i="49" s="1"/>
  <c r="K49" i="49"/>
  <c r="L49" i="49" s="1"/>
  <c r="K65" i="49"/>
  <c r="L65" i="49" s="1"/>
  <c r="L81" i="49"/>
  <c r="I84" i="49"/>
  <c r="K84" i="49" s="1"/>
  <c r="L85" i="49"/>
  <c r="I88" i="49"/>
  <c r="K88" i="49" s="1"/>
  <c r="L89" i="49"/>
  <c r="I92" i="49"/>
  <c r="K92" i="49" s="1"/>
  <c r="L93" i="49"/>
  <c r="I96" i="49"/>
  <c r="K96" i="49" s="1"/>
  <c r="L97" i="49"/>
  <c r="I100" i="49"/>
  <c r="K100" i="49" s="1"/>
  <c r="L101" i="49"/>
  <c r="I104" i="49"/>
  <c r="K104" i="49" s="1"/>
  <c r="L105" i="49"/>
  <c r="I110" i="49"/>
  <c r="K110" i="49" s="1"/>
  <c r="I118" i="49"/>
  <c r="K118" i="49" s="1"/>
  <c r="L120" i="49"/>
  <c r="I132" i="49"/>
  <c r="K132" i="49" s="1"/>
  <c r="I134" i="49"/>
  <c r="K134" i="49" s="1"/>
  <c r="L140" i="49"/>
  <c r="L149" i="49"/>
  <c r="L156" i="49"/>
  <c r="L168" i="49"/>
  <c r="L173" i="49"/>
  <c r="L180" i="49"/>
  <c r="L188" i="49"/>
  <c r="L206" i="49"/>
  <c r="I224" i="49"/>
  <c r="K224" i="49" s="1"/>
  <c r="I228" i="49"/>
  <c r="K228" i="49" s="1"/>
  <c r="I240" i="49"/>
  <c r="K240" i="49" s="1"/>
  <c r="I244" i="49"/>
  <c r="K244" i="49" s="1"/>
  <c r="I256" i="49"/>
  <c r="K256" i="49" s="1"/>
  <c r="I260" i="49"/>
  <c r="K260" i="49" s="1"/>
  <c r="I272" i="49"/>
  <c r="K272" i="49" s="1"/>
  <c r="I276" i="49"/>
  <c r="K276" i="49" s="1"/>
  <c r="I288" i="49"/>
  <c r="K288" i="49" s="1"/>
  <c r="I292" i="49"/>
  <c r="K292" i="49" s="1"/>
  <c r="L163" i="60"/>
  <c r="L179" i="60"/>
  <c r="L189" i="60"/>
  <c r="I193" i="60"/>
  <c r="K193" i="60" s="1"/>
  <c r="L195" i="60"/>
  <c r="I214" i="60"/>
  <c r="K214" i="60" s="1"/>
  <c r="I228" i="60"/>
  <c r="K228" i="60" s="1"/>
  <c r="I244" i="60"/>
  <c r="K244" i="60" s="1"/>
  <c r="I260" i="60"/>
  <c r="K260" i="60" s="1"/>
  <c r="I276" i="60"/>
  <c r="K276" i="60" s="1"/>
  <c r="I292" i="60"/>
  <c r="K292" i="60" s="1"/>
  <c r="I39" i="59"/>
  <c r="K39" i="59" s="1"/>
  <c r="L42" i="59"/>
  <c r="I55" i="59"/>
  <c r="K55" i="59" s="1"/>
  <c r="L58" i="59"/>
  <c r="I64" i="59"/>
  <c r="K64" i="59" s="1"/>
  <c r="I80" i="59"/>
  <c r="K80" i="59" s="1"/>
  <c r="I96" i="59"/>
  <c r="K96" i="59" s="1"/>
  <c r="I112" i="59"/>
  <c r="K112" i="59" s="1"/>
  <c r="L131" i="59"/>
  <c r="L147" i="59"/>
  <c r="I173" i="59"/>
  <c r="K173" i="59" s="1"/>
  <c r="I222" i="59"/>
  <c r="K222" i="59" s="1"/>
  <c r="I238" i="59"/>
  <c r="K238" i="59" s="1"/>
  <c r="I256" i="59"/>
  <c r="K256" i="59" s="1"/>
  <c r="I9" i="27"/>
  <c r="K9" i="27" s="1"/>
  <c r="K16" i="27"/>
  <c r="L16" i="27" s="1"/>
  <c r="I25" i="27"/>
  <c r="K25" i="27" s="1"/>
  <c r="K32" i="27"/>
  <c r="L32" i="27" s="1"/>
  <c r="I41" i="27"/>
  <c r="K41" i="27" s="1"/>
  <c r="L121" i="27"/>
  <c r="L129" i="27"/>
  <c r="L137" i="27"/>
  <c r="L145" i="27"/>
  <c r="L153" i="27"/>
  <c r="I168" i="27"/>
  <c r="K168" i="27" s="1"/>
  <c r="L230" i="27"/>
  <c r="I240" i="27"/>
  <c r="K240" i="27" s="1"/>
  <c r="I246" i="27"/>
  <c r="K246" i="27" s="1"/>
  <c r="I280" i="27"/>
  <c r="K280" i="27" s="1"/>
  <c r="I70" i="50"/>
  <c r="K70" i="50" s="1"/>
  <c r="I86" i="50"/>
  <c r="K86" i="50" s="1"/>
  <c r="I102" i="50"/>
  <c r="K102" i="50" s="1"/>
  <c r="I115" i="50"/>
  <c r="K115" i="50" s="1"/>
  <c r="I130" i="50"/>
  <c r="K130" i="50" s="1"/>
  <c r="I142" i="50"/>
  <c r="K142" i="50" s="1"/>
  <c r="I154" i="50"/>
  <c r="K154" i="50" s="1"/>
  <c r="L181" i="50"/>
  <c r="L213" i="50"/>
  <c r="I290" i="50"/>
  <c r="K290" i="50" s="1"/>
  <c r="L292" i="50"/>
  <c r="L22" i="26"/>
  <c r="L54" i="26"/>
  <c r="L86" i="26"/>
  <c r="K200" i="26"/>
  <c r="L200" i="26" s="1"/>
  <c r="K208" i="26"/>
  <c r="L208" i="26" s="1"/>
  <c r="I71" i="58"/>
  <c r="K71" i="58" s="1"/>
  <c r="I74" i="58"/>
  <c r="K74" i="58" s="1"/>
  <c r="I103" i="58"/>
  <c r="K103" i="58" s="1"/>
  <c r="I106" i="58"/>
  <c r="K106" i="58" s="1"/>
  <c r="I135" i="58"/>
  <c r="K135" i="58" s="1"/>
  <c r="I138" i="58"/>
  <c r="K138" i="58" s="1"/>
  <c r="K158" i="58"/>
  <c r="L158" i="58" s="1"/>
  <c r="K174" i="58"/>
  <c r="L174" i="58" s="1"/>
  <c r="K190" i="58"/>
  <c r="L190" i="58" s="1"/>
  <c r="K206" i="58"/>
  <c r="L206" i="58" s="1"/>
  <c r="K224" i="58"/>
  <c r="L224" i="58" s="1"/>
  <c r="L232" i="58"/>
  <c r="L252" i="58"/>
  <c r="L260" i="58"/>
  <c r="L29" i="57"/>
  <c r="L33" i="57"/>
  <c r="I33" i="57"/>
  <c r="K33" i="57" s="1"/>
  <c r="L61" i="57"/>
  <c r="I65" i="57"/>
  <c r="K65" i="57" s="1"/>
  <c r="L89" i="57"/>
  <c r="L98" i="57"/>
  <c r="L100" i="57"/>
  <c r="I110" i="57"/>
  <c r="K110" i="57" s="1"/>
  <c r="L121" i="57"/>
  <c r="L130" i="57"/>
  <c r="L218" i="57"/>
  <c r="L226" i="57"/>
  <c r="L234" i="57"/>
  <c r="L242" i="57"/>
  <c r="L262" i="57"/>
  <c r="L294" i="57"/>
  <c r="L97" i="56"/>
  <c r="L129" i="56"/>
  <c r="I234" i="56"/>
  <c r="K234" i="56" s="1"/>
  <c r="I91" i="55"/>
  <c r="K91" i="55" s="1"/>
  <c r="I107" i="55"/>
  <c r="K107" i="55" s="1"/>
  <c r="I153" i="55"/>
  <c r="K153" i="55" s="1"/>
  <c r="L202" i="55"/>
  <c r="I202" i="55"/>
  <c r="K202" i="55" s="1"/>
  <c r="I31" i="36"/>
  <c r="K31" i="36" s="1"/>
  <c r="I35" i="36"/>
  <c r="K35" i="36" s="1"/>
  <c r="I39" i="36"/>
  <c r="K39" i="36" s="1"/>
  <c r="I43" i="36"/>
  <c r="K43" i="36" s="1"/>
  <c r="I47" i="36"/>
  <c r="K47" i="36" s="1"/>
  <c r="I51" i="36"/>
  <c r="K51" i="36" s="1"/>
  <c r="I55" i="36"/>
  <c r="K55" i="36" s="1"/>
  <c r="I99" i="36"/>
  <c r="K99" i="36" s="1"/>
  <c r="K121" i="36"/>
  <c r="L121" i="36" s="1"/>
  <c r="L123" i="36"/>
  <c r="L141" i="36"/>
  <c r="I141" i="36"/>
  <c r="K141" i="36" s="1"/>
  <c r="I152" i="36"/>
  <c r="K152" i="36" s="1"/>
  <c r="I163" i="36"/>
  <c r="K163" i="36" s="1"/>
  <c r="L163" i="36" s="1"/>
  <c r="K179" i="36"/>
  <c r="L179" i="36" s="1"/>
  <c r="K191" i="36"/>
  <c r="L191" i="36" s="1"/>
  <c r="I210" i="36"/>
  <c r="K210" i="36" s="1"/>
  <c r="L210" i="36"/>
  <c r="L230" i="36"/>
  <c r="I276" i="36"/>
  <c r="K276" i="36" s="1"/>
  <c r="L284" i="36"/>
  <c r="I73" i="20"/>
  <c r="K73" i="20" s="1"/>
  <c r="L97" i="20"/>
  <c r="L113" i="20"/>
  <c r="K113" i="20"/>
  <c r="I288" i="20"/>
  <c r="K288" i="20" s="1"/>
  <c r="I27" i="54"/>
  <c r="K27" i="54" s="1"/>
  <c r="I42" i="53"/>
  <c r="K42" i="53" s="1"/>
  <c r="I74" i="53"/>
  <c r="K74" i="53" s="1"/>
  <c r="K130" i="53"/>
  <c r="L130" i="53" s="1"/>
  <c r="I152" i="53"/>
  <c r="K152" i="53" s="1"/>
  <c r="L7" i="61"/>
  <c r="I8" i="61"/>
  <c r="K8" i="61" s="1"/>
  <c r="L15" i="61"/>
  <c r="I16" i="61"/>
  <c r="K16" i="61" s="1"/>
  <c r="L23" i="61"/>
  <c r="I24" i="61"/>
  <c r="K24" i="61" s="1"/>
  <c r="L31" i="61"/>
  <c r="I32" i="61"/>
  <c r="K32" i="61" s="1"/>
  <c r="L39" i="61"/>
  <c r="I40" i="61"/>
  <c r="K40" i="61" s="1"/>
  <c r="L27" i="71"/>
  <c r="L35" i="71"/>
  <c r="L77" i="71"/>
  <c r="L81" i="71"/>
  <c r="L90" i="71"/>
  <c r="L94" i="71"/>
  <c r="L109" i="71"/>
  <c r="L113" i="71"/>
  <c r="L122" i="71"/>
  <c r="L126" i="71"/>
  <c r="I177" i="71"/>
  <c r="K177" i="71" s="1"/>
  <c r="L181" i="71"/>
  <c r="I193" i="71"/>
  <c r="K193" i="71" s="1"/>
  <c r="L197" i="71"/>
  <c r="I209" i="71"/>
  <c r="K209" i="71" s="1"/>
  <c r="L218" i="65"/>
  <c r="L49" i="66"/>
  <c r="L56" i="66"/>
  <c r="L65" i="66"/>
  <c r="L72" i="66"/>
  <c r="L81" i="66"/>
  <c r="L88" i="66"/>
  <c r="L97" i="66"/>
  <c r="L104" i="66"/>
  <c r="L113" i="66"/>
  <c r="L120" i="66"/>
  <c r="L129" i="66"/>
  <c r="I93" i="62"/>
  <c r="K93" i="62" s="1"/>
  <c r="L97" i="62"/>
  <c r="I109" i="62"/>
  <c r="K109" i="62" s="1"/>
  <c r="L113" i="62"/>
  <c r="I125" i="62"/>
  <c r="K125" i="62" s="1"/>
  <c r="L129" i="62"/>
  <c r="I141" i="62"/>
  <c r="K141" i="62" s="1"/>
  <c r="L223" i="62"/>
  <c r="L230" i="62"/>
  <c r="I233" i="62"/>
  <c r="K233" i="62" s="1"/>
  <c r="L238" i="62"/>
  <c r="L246" i="62"/>
  <c r="I249" i="62"/>
  <c r="K249" i="62" s="1"/>
  <c r="I257" i="62"/>
  <c r="K257" i="62" s="1"/>
  <c r="L262" i="62"/>
  <c r="L270" i="62"/>
  <c r="I273" i="62"/>
  <c r="K273" i="62" s="1"/>
  <c r="L278" i="62"/>
  <c r="L294" i="62"/>
  <c r="I297" i="62"/>
  <c r="K297" i="62" s="1"/>
  <c r="L93" i="63"/>
  <c r="L97" i="63"/>
  <c r="L101" i="63"/>
  <c r="L105" i="63"/>
  <c r="L109" i="63"/>
  <c r="L113" i="63"/>
  <c r="L96" i="68"/>
  <c r="L107" i="68"/>
  <c r="L112" i="68"/>
  <c r="L123" i="68"/>
  <c r="L207" i="68"/>
  <c r="I74" i="67"/>
  <c r="K74" i="67" s="1"/>
  <c r="I81" i="67"/>
  <c r="K81" i="67" s="1"/>
  <c r="L96" i="67"/>
  <c r="L98" i="67"/>
  <c r="L105" i="67"/>
  <c r="I106" i="67"/>
  <c r="K106" i="67" s="1"/>
  <c r="I109" i="67"/>
  <c r="K109" i="67" s="1"/>
  <c r="L128" i="67"/>
  <c r="L130" i="67"/>
  <c r="L152" i="67"/>
  <c r="L154" i="67"/>
  <c r="L178" i="67"/>
  <c r="L12" i="19"/>
  <c r="L20" i="19"/>
  <c r="L28" i="19"/>
  <c r="L36" i="19"/>
  <c r="L44" i="19"/>
  <c r="L52" i="19"/>
  <c r="L113" i="19"/>
  <c r="L8" i="42"/>
  <c r="L16" i="42"/>
  <c r="L24" i="42"/>
  <c r="L32" i="42"/>
  <c r="L40" i="42"/>
  <c r="L48" i="42"/>
  <c r="L56" i="42"/>
  <c r="L64" i="42"/>
  <c r="L72" i="42"/>
  <c r="L80" i="42"/>
  <c r="L88" i="42"/>
  <c r="L96" i="42"/>
  <c r="L111" i="42"/>
  <c r="L127" i="42"/>
  <c r="L218" i="29"/>
  <c r="L226" i="29"/>
  <c r="L234" i="29"/>
  <c r="L242" i="29"/>
  <c r="L250" i="29"/>
  <c r="L258" i="29"/>
  <c r="L266" i="29"/>
  <c r="L274" i="29"/>
  <c r="L282" i="29"/>
  <c r="L290" i="29"/>
  <c r="L9" i="49"/>
  <c r="L18" i="49"/>
  <c r="L25" i="49"/>
  <c r="L34" i="49"/>
  <c r="L41" i="49"/>
  <c r="L50" i="49"/>
  <c r="L57" i="49"/>
  <c r="L66" i="49"/>
  <c r="L73" i="49"/>
  <c r="L124" i="49"/>
  <c r="L162" i="60"/>
  <c r="L169" i="60"/>
  <c r="L44" i="59"/>
  <c r="L60" i="59"/>
  <c r="L127" i="59"/>
  <c r="L143" i="59"/>
  <c r="L159" i="59"/>
  <c r="L17" i="27"/>
  <c r="I21" i="27"/>
  <c r="K21" i="27" s="1"/>
  <c r="L33" i="27"/>
  <c r="I37" i="27"/>
  <c r="K37" i="27" s="1"/>
  <c r="I252" i="27"/>
  <c r="K252" i="27" s="1"/>
  <c r="I272" i="27"/>
  <c r="K272" i="27" s="1"/>
  <c r="I23" i="50"/>
  <c r="K23" i="50" s="1"/>
  <c r="I74" i="50"/>
  <c r="K74" i="50" s="1"/>
  <c r="I90" i="50"/>
  <c r="K90" i="50" s="1"/>
  <c r="I106" i="50"/>
  <c r="K106" i="50" s="1"/>
  <c r="I131" i="50"/>
  <c r="K131" i="50" s="1"/>
  <c r="I146" i="50"/>
  <c r="K146" i="50" s="1"/>
  <c r="I158" i="50"/>
  <c r="K158" i="50" s="1"/>
  <c r="L189" i="50"/>
  <c r="L256" i="50"/>
  <c r="I259" i="50"/>
  <c r="K259" i="50" s="1"/>
  <c r="L272" i="50"/>
  <c r="I275" i="50"/>
  <c r="K275" i="50" s="1"/>
  <c r="L288" i="50"/>
  <c r="L10" i="26"/>
  <c r="L18" i="26"/>
  <c r="L50" i="26"/>
  <c r="L124" i="26"/>
  <c r="L132" i="26"/>
  <c r="L140" i="26"/>
  <c r="L148" i="26"/>
  <c r="L156" i="26"/>
  <c r="L164" i="26"/>
  <c r="L172" i="26"/>
  <c r="L180" i="26"/>
  <c r="L188" i="26"/>
  <c r="L196" i="26"/>
  <c r="K198" i="26"/>
  <c r="L198" i="26" s="1"/>
  <c r="L204" i="26"/>
  <c r="K206" i="26"/>
  <c r="L206" i="26" s="1"/>
  <c r="L214" i="26"/>
  <c r="L17" i="58"/>
  <c r="L33" i="58"/>
  <c r="L49" i="58"/>
  <c r="L53" i="58"/>
  <c r="I83" i="58"/>
  <c r="K83" i="58" s="1"/>
  <c r="I86" i="58"/>
  <c r="K86" i="58" s="1"/>
  <c r="I115" i="58"/>
  <c r="K115" i="58" s="1"/>
  <c r="I118" i="58"/>
  <c r="K118" i="58" s="1"/>
  <c r="I147" i="58"/>
  <c r="K147" i="58" s="1"/>
  <c r="I150" i="58"/>
  <c r="K150" i="58" s="1"/>
  <c r="K222" i="58"/>
  <c r="L222" i="58" s="1"/>
  <c r="L230" i="58"/>
  <c r="L272" i="58"/>
  <c r="L21" i="57"/>
  <c r="I25" i="57"/>
  <c r="K25" i="57" s="1"/>
  <c r="L53" i="57"/>
  <c r="I57" i="57"/>
  <c r="K57" i="57" s="1"/>
  <c r="I86" i="57"/>
  <c r="K86" i="57" s="1"/>
  <c r="L88" i="57"/>
  <c r="L97" i="57"/>
  <c r="L106" i="57"/>
  <c r="L108" i="57"/>
  <c r="K112" i="57"/>
  <c r="L112" i="57" s="1"/>
  <c r="I118" i="57"/>
  <c r="K118" i="57" s="1"/>
  <c r="L120" i="57"/>
  <c r="L129" i="57"/>
  <c r="L250" i="57"/>
  <c r="L270" i="57"/>
  <c r="K274" i="57"/>
  <c r="L274" i="57"/>
  <c r="L282" i="57"/>
  <c r="I8" i="56"/>
  <c r="K8" i="56" s="1"/>
  <c r="I12" i="56"/>
  <c r="K12" i="56" s="1"/>
  <c r="I16" i="56"/>
  <c r="K16" i="56" s="1"/>
  <c r="L20" i="56"/>
  <c r="I20" i="56"/>
  <c r="K20" i="56" s="1"/>
  <c r="I24" i="56"/>
  <c r="K24" i="56" s="1"/>
  <c r="I28" i="56"/>
  <c r="K28" i="56" s="1"/>
  <c r="I32" i="56"/>
  <c r="K32" i="56" s="1"/>
  <c r="I36" i="56"/>
  <c r="K36" i="56" s="1"/>
  <c r="I40" i="56"/>
  <c r="K40" i="56" s="1"/>
  <c r="I44" i="56"/>
  <c r="K44" i="56" s="1"/>
  <c r="I48" i="56"/>
  <c r="K48" i="56" s="1"/>
  <c r="I52" i="56"/>
  <c r="K52" i="56" s="1"/>
  <c r="I56" i="56"/>
  <c r="K56" i="56" s="1"/>
  <c r="I60" i="56"/>
  <c r="K60" i="56" s="1"/>
  <c r="I64" i="56"/>
  <c r="K64" i="56" s="1"/>
  <c r="I68" i="56"/>
  <c r="K68" i="56" s="1"/>
  <c r="I72" i="56"/>
  <c r="K72" i="56" s="1"/>
  <c r="I76" i="56"/>
  <c r="K76" i="56" s="1"/>
  <c r="I80" i="56"/>
  <c r="K80" i="56" s="1"/>
  <c r="I84" i="56"/>
  <c r="K84" i="56" s="1"/>
  <c r="I88" i="56"/>
  <c r="K88" i="56" s="1"/>
  <c r="L101" i="56"/>
  <c r="K109" i="56"/>
  <c r="L109" i="56" s="1"/>
  <c r="L121" i="56"/>
  <c r="L133" i="56"/>
  <c r="I226" i="56"/>
  <c r="K226" i="56" s="1"/>
  <c r="I235" i="56"/>
  <c r="K235" i="56" s="1"/>
  <c r="L235" i="56" s="1"/>
  <c r="I238" i="56"/>
  <c r="K238" i="56" s="1"/>
  <c r="K276" i="56"/>
  <c r="L276" i="56" s="1"/>
  <c r="K292" i="56"/>
  <c r="L292" i="56" s="1"/>
  <c r="I169" i="55"/>
  <c r="K169" i="55" s="1"/>
  <c r="I104" i="36"/>
  <c r="K104" i="36" s="1"/>
  <c r="K111" i="36"/>
  <c r="L111" i="36" s="1"/>
  <c r="I115" i="36"/>
  <c r="K115" i="36" s="1"/>
  <c r="K137" i="36"/>
  <c r="L137" i="36" s="1"/>
  <c r="L139" i="36"/>
  <c r="I189" i="36"/>
  <c r="K189" i="36" s="1"/>
  <c r="K195" i="36"/>
  <c r="L195" i="36" s="1"/>
  <c r="K207" i="36"/>
  <c r="L207" i="36" s="1"/>
  <c r="L211" i="36"/>
  <c r="I222" i="36"/>
  <c r="K222" i="36" s="1"/>
  <c r="L268" i="36"/>
  <c r="I89" i="20"/>
  <c r="K89" i="20" s="1"/>
  <c r="I111" i="20"/>
  <c r="K111" i="20" s="1"/>
  <c r="I132" i="20"/>
  <c r="K132" i="20" s="1"/>
  <c r="I175" i="20"/>
  <c r="K175" i="20" s="1"/>
  <c r="I12" i="54"/>
  <c r="K12" i="54" s="1"/>
  <c r="I273" i="54"/>
  <c r="K273" i="54" s="1"/>
  <c r="L273" i="54"/>
  <c r="K102" i="53"/>
  <c r="L102" i="53" s="1"/>
  <c r="I126" i="53"/>
  <c r="K126" i="53" s="1"/>
  <c r="L169" i="71"/>
  <c r="L185" i="71"/>
  <c r="L201" i="71"/>
  <c r="L19" i="65"/>
  <c r="L27" i="65"/>
  <c r="L35" i="65"/>
  <c r="L43" i="65"/>
  <c r="L51" i="65"/>
  <c r="L8" i="66"/>
  <c r="L16" i="66"/>
  <c r="L22" i="66"/>
  <c r="L26" i="66"/>
  <c r="L30" i="66"/>
  <c r="L34" i="66"/>
  <c r="L101" i="62"/>
  <c r="L117" i="62"/>
  <c r="L133" i="62"/>
  <c r="L237" i="62"/>
  <c r="L253" i="62"/>
  <c r="L269" i="62"/>
  <c r="L285" i="62"/>
  <c r="L78" i="63"/>
  <c r="L49" i="68"/>
  <c r="L57" i="68"/>
  <c r="L65" i="68"/>
  <c r="L69" i="68"/>
  <c r="L73" i="68"/>
  <c r="L77" i="68"/>
  <c r="L81" i="68"/>
  <c r="L85" i="68"/>
  <c r="L89" i="68"/>
  <c r="L93" i="67"/>
  <c r="L122" i="67"/>
  <c r="L125" i="67"/>
  <c r="L138" i="67"/>
  <c r="L149" i="67"/>
  <c r="L7" i="42"/>
  <c r="L15" i="42"/>
  <c r="L23" i="42"/>
  <c r="L31" i="42"/>
  <c r="L39" i="42"/>
  <c r="L47" i="42"/>
  <c r="L55" i="42"/>
  <c r="L63" i="42"/>
  <c r="L71" i="42"/>
  <c r="L79" i="42"/>
  <c r="L87" i="42"/>
  <c r="L95" i="42"/>
  <c r="L153" i="42"/>
  <c r="L169" i="42"/>
  <c r="L185" i="42"/>
  <c r="L5" i="49"/>
  <c r="L14" i="49"/>
  <c r="L21" i="49"/>
  <c r="L30" i="49"/>
  <c r="L37" i="49"/>
  <c r="L46" i="49"/>
  <c r="L53" i="49"/>
  <c r="L62" i="49"/>
  <c r="L69" i="49"/>
  <c r="L78" i="49"/>
  <c r="L82" i="49"/>
  <c r="L86" i="49"/>
  <c r="L90" i="49"/>
  <c r="L94" i="49"/>
  <c r="L98" i="49"/>
  <c r="L102" i="49"/>
  <c r="L119" i="49"/>
  <c r="L128" i="49"/>
  <c r="L165" i="60"/>
  <c r="L218" i="60"/>
  <c r="G301" i="59"/>
  <c r="E41" i="10" s="1"/>
  <c r="L12" i="59"/>
  <c r="L129" i="59"/>
  <c r="L145" i="59"/>
  <c r="L20" i="27"/>
  <c r="L36" i="27"/>
  <c r="I296" i="27"/>
  <c r="K296" i="27" s="1"/>
  <c r="I78" i="50"/>
  <c r="K78" i="50" s="1"/>
  <c r="I94" i="50"/>
  <c r="K94" i="50" s="1"/>
  <c r="I110" i="50"/>
  <c r="K110" i="50" s="1"/>
  <c r="L110" i="50"/>
  <c r="I122" i="50"/>
  <c r="K122" i="50" s="1"/>
  <c r="I147" i="50"/>
  <c r="K147" i="50" s="1"/>
  <c r="I162" i="50"/>
  <c r="K162" i="50" s="1"/>
  <c r="I260" i="50"/>
  <c r="K260" i="50" s="1"/>
  <c r="I276" i="50"/>
  <c r="K276" i="50" s="1"/>
  <c r="L8" i="26"/>
  <c r="L16" i="26"/>
  <c r="L30" i="26"/>
  <c r="L62" i="26"/>
  <c r="K82" i="26"/>
  <c r="L82" i="26" s="1"/>
  <c r="L122" i="26"/>
  <c r="L130" i="26"/>
  <c r="L138" i="26"/>
  <c r="L146" i="26"/>
  <c r="L154" i="26"/>
  <c r="L162" i="26"/>
  <c r="L170" i="26"/>
  <c r="L178" i="26"/>
  <c r="L186" i="26"/>
  <c r="L194" i="26"/>
  <c r="K21" i="58"/>
  <c r="L21" i="58" s="1"/>
  <c r="K37" i="58"/>
  <c r="L37" i="58" s="1"/>
  <c r="I87" i="58"/>
  <c r="K87" i="58" s="1"/>
  <c r="I90" i="58"/>
  <c r="K90" i="58" s="1"/>
  <c r="I119" i="58"/>
  <c r="K119" i="58" s="1"/>
  <c r="L119" i="58"/>
  <c r="I122" i="58"/>
  <c r="K122" i="58" s="1"/>
  <c r="I151" i="58"/>
  <c r="K151" i="58" s="1"/>
  <c r="K166" i="58"/>
  <c r="L166" i="58" s="1"/>
  <c r="I173" i="58"/>
  <c r="K173" i="58" s="1"/>
  <c r="L182" i="58"/>
  <c r="K182" i="58"/>
  <c r="I189" i="58"/>
  <c r="K189" i="58" s="1"/>
  <c r="L198" i="58"/>
  <c r="K198" i="58"/>
  <c r="I205" i="58"/>
  <c r="K205" i="58" s="1"/>
  <c r="K214" i="58"/>
  <c r="L214" i="58" s="1"/>
  <c r="K220" i="58"/>
  <c r="L220" i="58" s="1"/>
  <c r="L268" i="58"/>
  <c r="I17" i="57"/>
  <c r="K17" i="57" s="1"/>
  <c r="I49" i="57"/>
  <c r="K49" i="57" s="1"/>
  <c r="I81" i="57"/>
  <c r="K81" i="57" s="1"/>
  <c r="I94" i="57"/>
  <c r="K94" i="57" s="1"/>
  <c r="I126" i="57"/>
  <c r="K126" i="57" s="1"/>
  <c r="L93" i="56"/>
  <c r="L125" i="56"/>
  <c r="I83" i="55"/>
  <c r="K83" i="55" s="1"/>
  <c r="I99" i="55"/>
  <c r="K99" i="55" s="1"/>
  <c r="I185" i="55"/>
  <c r="K185" i="55" s="1"/>
  <c r="I223" i="55"/>
  <c r="K223" i="55" s="1"/>
  <c r="I280" i="55"/>
  <c r="K280" i="55" s="1"/>
  <c r="I109" i="36"/>
  <c r="K109" i="36" s="1"/>
  <c r="I120" i="36"/>
  <c r="K120" i="36" s="1"/>
  <c r="K127" i="36"/>
  <c r="L127" i="36" s="1"/>
  <c r="I131" i="36"/>
  <c r="K131" i="36" s="1"/>
  <c r="K153" i="36"/>
  <c r="L153" i="36" s="1"/>
  <c r="I169" i="36"/>
  <c r="K169" i="36" s="1"/>
  <c r="L175" i="36"/>
  <c r="I178" i="36"/>
  <c r="K178" i="36" s="1"/>
  <c r="I205" i="36"/>
  <c r="K205" i="36" s="1"/>
  <c r="K226" i="36"/>
  <c r="L226" i="36" s="1"/>
  <c r="I238" i="36"/>
  <c r="K238" i="36" s="1"/>
  <c r="K77" i="20"/>
  <c r="L77" i="20" s="1"/>
  <c r="I105" i="20"/>
  <c r="K105" i="20" s="1"/>
  <c r="K148" i="20"/>
  <c r="L148" i="20" s="1"/>
  <c r="I300" i="20"/>
  <c r="K300" i="20" s="1"/>
  <c r="I215" i="54"/>
  <c r="K215" i="54" s="1"/>
  <c r="I300" i="54"/>
  <c r="K300" i="54" s="1"/>
  <c r="I21" i="53"/>
  <c r="K21" i="53" s="1"/>
  <c r="I36" i="53"/>
  <c r="K36" i="53" s="1"/>
  <c r="I68" i="53"/>
  <c r="K68" i="53" s="1"/>
  <c r="I100" i="53"/>
  <c r="K100" i="53" s="1"/>
  <c r="I111" i="53"/>
  <c r="K111" i="53" s="1"/>
  <c r="I138" i="53"/>
  <c r="K138" i="53" s="1"/>
  <c r="L256" i="27"/>
  <c r="L50" i="50"/>
  <c r="L54" i="50"/>
  <c r="L167" i="56"/>
  <c r="L171" i="56"/>
  <c r="L175" i="56"/>
  <c r="L179" i="56"/>
  <c r="L183" i="56"/>
  <c r="L187" i="56"/>
  <c r="L191" i="56"/>
  <c r="L195" i="56"/>
  <c r="L199" i="56"/>
  <c r="L203" i="56"/>
  <c r="L207" i="56"/>
  <c r="L211" i="56"/>
  <c r="L215" i="56"/>
  <c r="L205" i="55"/>
  <c r="L207" i="55"/>
  <c r="L213" i="55"/>
  <c r="L215" i="55"/>
  <c r="L101" i="36"/>
  <c r="L117" i="36"/>
  <c r="L133" i="36"/>
  <c r="L149" i="36"/>
  <c r="L129" i="20"/>
  <c r="L133" i="20"/>
  <c r="L145" i="20"/>
  <c r="L6" i="54"/>
  <c r="L19" i="54"/>
  <c r="I19" i="54"/>
  <c r="K19" i="54" s="1"/>
  <c r="L22" i="54"/>
  <c r="L28" i="54"/>
  <c r="L30" i="54"/>
  <c r="L34" i="54"/>
  <c r="L38" i="54"/>
  <c r="L42" i="54"/>
  <c r="L46" i="54"/>
  <c r="L50" i="54"/>
  <c r="L54" i="54"/>
  <c r="L58" i="54"/>
  <c r="L62" i="54"/>
  <c r="L66" i="54"/>
  <c r="L70" i="54"/>
  <c r="L74" i="54"/>
  <c r="L78" i="54"/>
  <c r="L82" i="54"/>
  <c r="L86" i="54"/>
  <c r="L90" i="54"/>
  <c r="L94" i="54"/>
  <c r="L98" i="54"/>
  <c r="L102" i="54"/>
  <c r="L106" i="54"/>
  <c r="L110" i="54"/>
  <c r="L114" i="54"/>
  <c r="L118" i="54"/>
  <c r="L122" i="54"/>
  <c r="L126" i="54"/>
  <c r="L130" i="54"/>
  <c r="L134" i="54"/>
  <c r="I211" i="54"/>
  <c r="K211" i="54" s="1"/>
  <c r="I51" i="53"/>
  <c r="K51" i="53" s="1"/>
  <c r="I83" i="53"/>
  <c r="K83" i="53" s="1"/>
  <c r="I104" i="53"/>
  <c r="K104" i="53" s="1"/>
  <c r="L104" i="53"/>
  <c r="L112" i="53"/>
  <c r="I127" i="53"/>
  <c r="K127" i="53" s="1"/>
  <c r="I131" i="53"/>
  <c r="K131" i="53" s="1"/>
  <c r="K178" i="53"/>
  <c r="L178" i="53" s="1"/>
  <c r="I56" i="21"/>
  <c r="K56" i="21" s="1"/>
  <c r="I87" i="21"/>
  <c r="K87" i="21" s="1"/>
  <c r="L87" i="21"/>
  <c r="I137" i="21"/>
  <c r="K137" i="21" s="1"/>
  <c r="I147" i="21"/>
  <c r="K147" i="21" s="1"/>
  <c r="I160" i="21"/>
  <c r="K160" i="21" s="1"/>
  <c r="L160" i="21"/>
  <c r="I199" i="54"/>
  <c r="K199" i="54" s="1"/>
  <c r="I236" i="54"/>
  <c r="K236" i="54" s="1"/>
  <c r="I26" i="53"/>
  <c r="K26" i="53" s="1"/>
  <c r="I66" i="53"/>
  <c r="K66" i="53" s="1"/>
  <c r="I98" i="53"/>
  <c r="K98" i="53" s="1"/>
  <c r="I115" i="53"/>
  <c r="K115" i="53" s="1"/>
  <c r="L128" i="53"/>
  <c r="I136" i="53"/>
  <c r="K136" i="53" s="1"/>
  <c r="L140" i="53"/>
  <c r="I143" i="53"/>
  <c r="K143" i="53" s="1"/>
  <c r="L146" i="53"/>
  <c r="L150" i="53"/>
  <c r="K162" i="53"/>
  <c r="L162" i="53" s="1"/>
  <c r="K206" i="53"/>
  <c r="L206" i="53"/>
  <c r="I42" i="21"/>
  <c r="K42" i="21" s="1"/>
  <c r="I88" i="21"/>
  <c r="K88" i="21" s="1"/>
  <c r="L133" i="21"/>
  <c r="I135" i="21"/>
  <c r="K135" i="21" s="1"/>
  <c r="I141" i="21"/>
  <c r="K141" i="21" s="1"/>
  <c r="I187" i="21"/>
  <c r="K187" i="21" s="1"/>
  <c r="I230" i="21"/>
  <c r="K230" i="21" s="1"/>
  <c r="L268" i="27"/>
  <c r="L284" i="27"/>
  <c r="L300" i="27"/>
  <c r="L11" i="50"/>
  <c r="L27" i="50"/>
  <c r="L297" i="50"/>
  <c r="L93" i="57"/>
  <c r="L109" i="57"/>
  <c r="L125" i="57"/>
  <c r="L219" i="57"/>
  <c r="L227" i="57"/>
  <c r="L235" i="57"/>
  <c r="L243" i="57"/>
  <c r="L218" i="56"/>
  <c r="L230" i="56"/>
  <c r="L87" i="55"/>
  <c r="L95" i="55"/>
  <c r="L103" i="55"/>
  <c r="L111" i="55"/>
  <c r="L134" i="55"/>
  <c r="L150" i="55"/>
  <c r="L211" i="55"/>
  <c r="I214" i="55"/>
  <c r="K214" i="55" s="1"/>
  <c r="L222" i="55"/>
  <c r="L264" i="55"/>
  <c r="L284" i="55"/>
  <c r="L300" i="55"/>
  <c r="L108" i="36"/>
  <c r="L124" i="36"/>
  <c r="L140" i="36"/>
  <c r="L166" i="36"/>
  <c r="L177" i="36"/>
  <c r="L108" i="20"/>
  <c r="L149" i="20"/>
  <c r="L167" i="20"/>
  <c r="I183" i="20"/>
  <c r="K183" i="20" s="1"/>
  <c r="L203" i="20"/>
  <c r="I207" i="20"/>
  <c r="K207" i="20" s="1"/>
  <c r="L211" i="20"/>
  <c r="L215" i="20"/>
  <c r="L276" i="20"/>
  <c r="I284" i="20"/>
  <c r="K284" i="20" s="1"/>
  <c r="I11" i="54"/>
  <c r="K11" i="54" s="1"/>
  <c r="L14" i="54"/>
  <c r="I20" i="54"/>
  <c r="K20" i="54" s="1"/>
  <c r="L26" i="54"/>
  <c r="L177" i="54"/>
  <c r="I181" i="54"/>
  <c r="K181" i="54" s="1"/>
  <c r="L187" i="54"/>
  <c r="L203" i="54"/>
  <c r="I240" i="54"/>
  <c r="K240" i="54" s="1"/>
  <c r="I257" i="54"/>
  <c r="K257" i="54" s="1"/>
  <c r="L257" i="54"/>
  <c r="L284" i="54"/>
  <c r="L38" i="53"/>
  <c r="L44" i="53"/>
  <c r="I67" i="53"/>
  <c r="K67" i="53" s="1"/>
  <c r="L70" i="53"/>
  <c r="L76" i="53"/>
  <c r="I99" i="53"/>
  <c r="K99" i="53" s="1"/>
  <c r="L106" i="53"/>
  <c r="I110" i="53"/>
  <c r="K110" i="53" s="1"/>
  <c r="I116" i="53"/>
  <c r="K116" i="53" s="1"/>
  <c r="I132" i="53"/>
  <c r="K132" i="53" s="1"/>
  <c r="K134" i="53"/>
  <c r="L134" i="53" s="1"/>
  <c r="I147" i="53"/>
  <c r="K147" i="53" s="1"/>
  <c r="K190" i="53"/>
  <c r="L190" i="53"/>
  <c r="K210" i="53"/>
  <c r="L210" i="53" s="1"/>
  <c r="I218" i="53"/>
  <c r="K218" i="53" s="1"/>
  <c r="I292" i="53"/>
  <c r="K292" i="53" s="1"/>
  <c r="I58" i="21"/>
  <c r="K58" i="21" s="1"/>
  <c r="I155" i="21"/>
  <c r="K155" i="21" s="1"/>
  <c r="I246" i="21"/>
  <c r="K246" i="21" s="1"/>
  <c r="K155" i="22"/>
  <c r="L155" i="22" s="1"/>
  <c r="I158" i="53"/>
  <c r="K158" i="53" s="1"/>
  <c r="L160" i="53"/>
  <c r="I182" i="53"/>
  <c r="K182" i="53" s="1"/>
  <c r="L186" i="53"/>
  <c r="I214" i="53"/>
  <c r="K214" i="53" s="1"/>
  <c r="L67" i="21"/>
  <c r="I74" i="21"/>
  <c r="K74" i="21" s="1"/>
  <c r="I183" i="21"/>
  <c r="K183" i="21" s="1"/>
  <c r="I196" i="21"/>
  <c r="K196" i="21" s="1"/>
  <c r="I223" i="21"/>
  <c r="K223" i="21" s="1"/>
  <c r="K232" i="21"/>
  <c r="L232" i="21" s="1"/>
  <c r="L240" i="21"/>
  <c r="I276" i="21"/>
  <c r="K276" i="21" s="1"/>
  <c r="L57" i="22"/>
  <c r="I124" i="22"/>
  <c r="K124" i="22" s="1"/>
  <c r="L164" i="22"/>
  <c r="L183" i="22"/>
  <c r="L188" i="22"/>
  <c r="K17" i="5"/>
  <c r="L17" i="5" s="1"/>
  <c r="K21" i="5"/>
  <c r="L21" i="5" s="1"/>
  <c r="K25" i="5"/>
  <c r="L25" i="5" s="1"/>
  <c r="L29" i="5"/>
  <c r="K29" i="5"/>
  <c r="K33" i="5"/>
  <c r="L33" i="5" s="1"/>
  <c r="L47" i="5"/>
  <c r="K49" i="5"/>
  <c r="L49" i="5" s="1"/>
  <c r="L63" i="5"/>
  <c r="K65" i="5"/>
  <c r="L65" i="5" s="1"/>
  <c r="L79" i="5"/>
  <c r="K81" i="5"/>
  <c r="L81" i="5" s="1"/>
  <c r="K284" i="5"/>
  <c r="L284" i="5" s="1"/>
  <c r="L8" i="24"/>
  <c r="L12" i="24"/>
  <c r="L16" i="24"/>
  <c r="L20" i="24"/>
  <c r="L24" i="24"/>
  <c r="I28" i="24"/>
  <c r="K28" i="24" s="1"/>
  <c r="L32" i="24"/>
  <c r="I39" i="24"/>
  <c r="K39" i="24" s="1"/>
  <c r="K46" i="24"/>
  <c r="L46" i="24"/>
  <c r="I66" i="24"/>
  <c r="K66" i="24" s="1"/>
  <c r="L88" i="24"/>
  <c r="I92" i="24"/>
  <c r="K92" i="24" s="1"/>
  <c r="L96" i="24"/>
  <c r="I103" i="24"/>
  <c r="K103" i="24" s="1"/>
  <c r="L103" i="24" s="1"/>
  <c r="K110" i="24"/>
  <c r="L110" i="24" s="1"/>
  <c r="I130" i="24"/>
  <c r="K130" i="24" s="1"/>
  <c r="L152" i="24"/>
  <c r="I156" i="24"/>
  <c r="K156" i="24" s="1"/>
  <c r="L160" i="24"/>
  <c r="I167" i="24"/>
  <c r="K167" i="24" s="1"/>
  <c r="K174" i="24"/>
  <c r="L174" i="24"/>
  <c r="I194" i="24"/>
  <c r="K194" i="24" s="1"/>
  <c r="L216" i="24"/>
  <c r="I252" i="24"/>
  <c r="K252" i="24" s="1"/>
  <c r="L252" i="24"/>
  <c r="I284" i="24"/>
  <c r="K284" i="24" s="1"/>
  <c r="L284" i="24" s="1"/>
  <c r="K54" i="25"/>
  <c r="L54" i="25" s="1"/>
  <c r="I74" i="25"/>
  <c r="K74" i="25" s="1"/>
  <c r="K96" i="25"/>
  <c r="L96" i="25" s="1"/>
  <c r="K118" i="25"/>
  <c r="L118" i="25" s="1"/>
  <c r="I130" i="25"/>
  <c r="K130" i="25" s="1"/>
  <c r="L152" i="25"/>
  <c r="I61" i="30"/>
  <c r="K61" i="30" s="1"/>
  <c r="L61" i="30"/>
  <c r="I119" i="30"/>
  <c r="K119" i="30" s="1"/>
  <c r="I130" i="31"/>
  <c r="K130" i="31" s="1"/>
  <c r="I154" i="31"/>
  <c r="K154" i="31" s="1"/>
  <c r="K170" i="31"/>
  <c r="L170" i="31" s="1"/>
  <c r="I216" i="31"/>
  <c r="K216" i="31" s="1"/>
  <c r="I110" i="32"/>
  <c r="K110" i="32" s="1"/>
  <c r="K21" i="43"/>
  <c r="L21" i="43" s="1"/>
  <c r="I185" i="33"/>
  <c r="K185" i="33" s="1"/>
  <c r="I85" i="37"/>
  <c r="K85" i="37" s="1"/>
  <c r="K154" i="51"/>
  <c r="L154" i="51" s="1"/>
  <c r="K44" i="35"/>
  <c r="L44" i="35" s="1"/>
  <c r="I292" i="21"/>
  <c r="K292" i="21" s="1"/>
  <c r="I206" i="22"/>
  <c r="K206" i="22" s="1"/>
  <c r="I11" i="5"/>
  <c r="K11" i="5" s="1"/>
  <c r="K37" i="5"/>
  <c r="L37" i="5" s="1"/>
  <c r="L53" i="5"/>
  <c r="K53" i="5"/>
  <c r="K69" i="5"/>
  <c r="L69" i="5" s="1"/>
  <c r="K300" i="5"/>
  <c r="L300" i="5" s="1"/>
  <c r="I44" i="24"/>
  <c r="K44" i="24" s="1"/>
  <c r="I55" i="24"/>
  <c r="K55" i="24" s="1"/>
  <c r="K62" i="24"/>
  <c r="L62" i="24" s="1"/>
  <c r="I82" i="24"/>
  <c r="K82" i="24" s="1"/>
  <c r="I108" i="24"/>
  <c r="K108" i="24" s="1"/>
  <c r="I119" i="24"/>
  <c r="K119" i="24" s="1"/>
  <c r="K126" i="24"/>
  <c r="L126" i="24" s="1"/>
  <c r="I146" i="24"/>
  <c r="K146" i="24" s="1"/>
  <c r="I172" i="24"/>
  <c r="K172" i="24" s="1"/>
  <c r="I183" i="24"/>
  <c r="K183" i="24" s="1"/>
  <c r="K190" i="24"/>
  <c r="L190" i="24" s="1"/>
  <c r="I210" i="24"/>
  <c r="K210" i="24" s="1"/>
  <c r="I261" i="24"/>
  <c r="K261" i="24" s="1"/>
  <c r="L261" i="24"/>
  <c r="I293" i="24"/>
  <c r="K293" i="24" s="1"/>
  <c r="L293" i="24" s="1"/>
  <c r="I52" i="25"/>
  <c r="K52" i="25" s="1"/>
  <c r="I63" i="25"/>
  <c r="K63" i="25" s="1"/>
  <c r="K70" i="25"/>
  <c r="L70" i="25" s="1"/>
  <c r="I99" i="25"/>
  <c r="K99" i="25" s="1"/>
  <c r="I126" i="25"/>
  <c r="K126" i="25" s="1"/>
  <c r="I138" i="25"/>
  <c r="K138" i="25" s="1"/>
  <c r="I244" i="25"/>
  <c r="K244" i="25" s="1"/>
  <c r="K276" i="25"/>
  <c r="L276" i="25"/>
  <c r="K139" i="30"/>
  <c r="L139" i="30" s="1"/>
  <c r="K276" i="30"/>
  <c r="L276" i="30" s="1"/>
  <c r="K292" i="30"/>
  <c r="L292" i="30" s="1"/>
  <c r="K146" i="31"/>
  <c r="L146" i="31"/>
  <c r="I204" i="31"/>
  <c r="K204" i="31" s="1"/>
  <c r="K240" i="31"/>
  <c r="L240" i="31" s="1"/>
  <c r="I244" i="31"/>
  <c r="K244" i="31" s="1"/>
  <c r="I190" i="32"/>
  <c r="K190" i="32" s="1"/>
  <c r="I12" i="43"/>
  <c r="K12" i="43" s="1"/>
  <c r="I39" i="43"/>
  <c r="K39" i="43" s="1"/>
  <c r="I254" i="75"/>
  <c r="K254" i="75" s="1"/>
  <c r="I258" i="75"/>
  <c r="K258" i="75" s="1"/>
  <c r="K38" i="41"/>
  <c r="L38" i="41" s="1"/>
  <c r="I64" i="41"/>
  <c r="K64" i="41" s="1"/>
  <c r="I76" i="41"/>
  <c r="K76" i="41" s="1"/>
  <c r="K59" i="33"/>
  <c r="L59" i="33" s="1"/>
  <c r="K67" i="33"/>
  <c r="L67" i="33" s="1"/>
  <c r="L46" i="53"/>
  <c r="L52" i="53"/>
  <c r="L78" i="53"/>
  <c r="L84" i="53"/>
  <c r="L122" i="53"/>
  <c r="I142" i="53"/>
  <c r="K142" i="53" s="1"/>
  <c r="L144" i="53"/>
  <c r="L148" i="53"/>
  <c r="L154" i="53"/>
  <c r="I166" i="53"/>
  <c r="K166" i="53" s="1"/>
  <c r="L170" i="53"/>
  <c r="I198" i="53"/>
  <c r="K198" i="53" s="1"/>
  <c r="L202" i="53"/>
  <c r="I288" i="53"/>
  <c r="K288" i="53" s="1"/>
  <c r="I72" i="21"/>
  <c r="K72" i="21" s="1"/>
  <c r="I139" i="21"/>
  <c r="K139" i="21" s="1"/>
  <c r="L139" i="21"/>
  <c r="I151" i="21"/>
  <c r="K151" i="21" s="1"/>
  <c r="I164" i="21"/>
  <c r="K164" i="21" s="1"/>
  <c r="L224" i="21"/>
  <c r="I239" i="21"/>
  <c r="K239" i="21" s="1"/>
  <c r="K248" i="21"/>
  <c r="L248" i="21" s="1"/>
  <c r="L300" i="21"/>
  <c r="I7" i="22"/>
  <c r="K7" i="22" s="1"/>
  <c r="L11" i="22"/>
  <c r="I23" i="22"/>
  <c r="K23" i="22" s="1"/>
  <c r="I35" i="22"/>
  <c r="K35" i="22" s="1"/>
  <c r="I45" i="22"/>
  <c r="K45" i="22" s="1"/>
  <c r="L49" i="22"/>
  <c r="L53" i="22"/>
  <c r="I136" i="22"/>
  <c r="K136" i="22" s="1"/>
  <c r="I140" i="22"/>
  <c r="K140" i="22" s="1"/>
  <c r="L177" i="22"/>
  <c r="L181" i="22"/>
  <c r="L200" i="22"/>
  <c r="K213" i="22"/>
  <c r="L213" i="22" s="1"/>
  <c r="L276" i="22"/>
  <c r="L39" i="5"/>
  <c r="K41" i="5"/>
  <c r="L41" i="5" s="1"/>
  <c r="L55" i="5"/>
  <c r="K57" i="5"/>
  <c r="L57" i="5" s="1"/>
  <c r="L71" i="5"/>
  <c r="K73" i="5"/>
  <c r="L73" i="5" s="1"/>
  <c r="I34" i="24"/>
  <c r="K34" i="24" s="1"/>
  <c r="L56" i="24"/>
  <c r="I60" i="24"/>
  <c r="K60" i="24" s="1"/>
  <c r="L64" i="24"/>
  <c r="I71" i="24"/>
  <c r="K71" i="24" s="1"/>
  <c r="K78" i="24"/>
  <c r="L78" i="24"/>
  <c r="I98" i="24"/>
  <c r="K98" i="24" s="1"/>
  <c r="L120" i="24"/>
  <c r="I124" i="24"/>
  <c r="K124" i="24" s="1"/>
  <c r="L128" i="24"/>
  <c r="I135" i="24"/>
  <c r="K135" i="24" s="1"/>
  <c r="K142" i="24"/>
  <c r="L142" i="24" s="1"/>
  <c r="I162" i="24"/>
  <c r="K162" i="24" s="1"/>
  <c r="L184" i="24"/>
  <c r="I188" i="24"/>
  <c r="K188" i="24" s="1"/>
  <c r="L192" i="24"/>
  <c r="I199" i="24"/>
  <c r="K199" i="24" s="1"/>
  <c r="L199" i="24"/>
  <c r="K206" i="24"/>
  <c r="L206" i="24" s="1"/>
  <c r="I236" i="24"/>
  <c r="K236" i="24" s="1"/>
  <c r="I268" i="24"/>
  <c r="K268" i="24" s="1"/>
  <c r="I300" i="24"/>
  <c r="K300" i="24" s="1"/>
  <c r="L64" i="25"/>
  <c r="I68" i="25"/>
  <c r="K68" i="25" s="1"/>
  <c r="L72" i="25"/>
  <c r="I79" i="25"/>
  <c r="K79" i="25" s="1"/>
  <c r="K86" i="25"/>
  <c r="L86" i="25" s="1"/>
  <c r="K90" i="25"/>
  <c r="L90" i="25" s="1"/>
  <c r="I95" i="25"/>
  <c r="K95" i="25" s="1"/>
  <c r="I108" i="25"/>
  <c r="K108" i="25" s="1"/>
  <c r="I132" i="25"/>
  <c r="K132" i="25" s="1"/>
  <c r="K136" i="25"/>
  <c r="L136" i="25" s="1"/>
  <c r="I151" i="25"/>
  <c r="K151" i="25" s="1"/>
  <c r="I190" i="25"/>
  <c r="K190" i="25" s="1"/>
  <c r="I199" i="25"/>
  <c r="K199" i="25" s="1"/>
  <c r="I29" i="30"/>
  <c r="K29" i="30" s="1"/>
  <c r="K107" i="30"/>
  <c r="L107" i="30" s="1"/>
  <c r="I136" i="31"/>
  <c r="K136" i="31" s="1"/>
  <c r="I142" i="31"/>
  <c r="K142" i="31" s="1"/>
  <c r="I161" i="31"/>
  <c r="K161" i="31" s="1"/>
  <c r="K224" i="32"/>
  <c r="L224" i="32" s="1"/>
  <c r="K232" i="32"/>
  <c r="L232" i="32" s="1"/>
  <c r="K240" i="32"/>
  <c r="L240" i="32" s="1"/>
  <c r="K248" i="32"/>
  <c r="L248" i="32" s="1"/>
  <c r="K256" i="32"/>
  <c r="L256" i="32" s="1"/>
  <c r="K264" i="32"/>
  <c r="L264" i="32" s="1"/>
  <c r="K272" i="32"/>
  <c r="L272" i="32"/>
  <c r="K280" i="32"/>
  <c r="L280" i="32" s="1"/>
  <c r="I9" i="43"/>
  <c r="K9" i="43" s="1"/>
  <c r="I67" i="43"/>
  <c r="K67" i="43" s="1"/>
  <c r="I256" i="43"/>
  <c r="K256" i="43" s="1"/>
  <c r="I260" i="43"/>
  <c r="K260" i="43" s="1"/>
  <c r="I282" i="43"/>
  <c r="K282" i="43" s="1"/>
  <c r="I286" i="43"/>
  <c r="K286" i="43" s="1"/>
  <c r="K91" i="75"/>
  <c r="L91" i="75" s="1"/>
  <c r="L39" i="22"/>
  <c r="L120" i="22"/>
  <c r="L192" i="22"/>
  <c r="L13" i="5"/>
  <c r="K45" i="5"/>
  <c r="L45" i="5" s="1"/>
  <c r="K61" i="5"/>
  <c r="L61" i="5" s="1"/>
  <c r="K77" i="5"/>
  <c r="L77" i="5" s="1"/>
  <c r="K268" i="5"/>
  <c r="L268" i="5" s="1"/>
  <c r="K30" i="24"/>
  <c r="L30" i="24"/>
  <c r="I50" i="24"/>
  <c r="K50" i="24" s="1"/>
  <c r="I76" i="24"/>
  <c r="K76" i="24" s="1"/>
  <c r="I87" i="24"/>
  <c r="K87" i="24" s="1"/>
  <c r="K94" i="24"/>
  <c r="L94" i="24"/>
  <c r="I114" i="24"/>
  <c r="K114" i="24" s="1"/>
  <c r="I140" i="24"/>
  <c r="K140" i="24" s="1"/>
  <c r="I151" i="24"/>
  <c r="K151" i="24" s="1"/>
  <c r="L151" i="24"/>
  <c r="K158" i="24"/>
  <c r="L158" i="24"/>
  <c r="I178" i="24"/>
  <c r="K178" i="24" s="1"/>
  <c r="L204" i="24"/>
  <c r="I204" i="24"/>
  <c r="K204" i="24" s="1"/>
  <c r="I215" i="24"/>
  <c r="K215" i="24" s="1"/>
  <c r="I245" i="24"/>
  <c r="K245" i="24" s="1"/>
  <c r="I277" i="24"/>
  <c r="K277" i="24" s="1"/>
  <c r="I6" i="25"/>
  <c r="K6" i="25" s="1"/>
  <c r="I14" i="25"/>
  <c r="K14" i="25" s="1"/>
  <c r="I22" i="25"/>
  <c r="K22" i="25" s="1"/>
  <c r="I30" i="25"/>
  <c r="K30" i="25" s="1"/>
  <c r="I38" i="25"/>
  <c r="K38" i="25" s="1"/>
  <c r="I46" i="25"/>
  <c r="K46" i="25" s="1"/>
  <c r="L58" i="25"/>
  <c r="I58" i="25"/>
  <c r="K58" i="25" s="1"/>
  <c r="I84" i="25"/>
  <c r="K84" i="25" s="1"/>
  <c r="I120" i="25"/>
  <c r="K120" i="25" s="1"/>
  <c r="K154" i="25"/>
  <c r="L154" i="25" s="1"/>
  <c r="I203" i="25"/>
  <c r="K203" i="25" s="1"/>
  <c r="I236" i="30"/>
  <c r="K236" i="30" s="1"/>
  <c r="I133" i="31"/>
  <c r="K133" i="31" s="1"/>
  <c r="K158" i="31"/>
  <c r="L158" i="31" s="1"/>
  <c r="I173" i="31"/>
  <c r="K173" i="31" s="1"/>
  <c r="I192" i="31"/>
  <c r="K192" i="31" s="1"/>
  <c r="I24" i="43"/>
  <c r="K24" i="43" s="1"/>
  <c r="I147" i="25"/>
  <c r="K147" i="25" s="1"/>
  <c r="I211" i="25"/>
  <c r="K211" i="25" s="1"/>
  <c r="I111" i="30"/>
  <c r="K111" i="30" s="1"/>
  <c r="L111" i="30"/>
  <c r="I143" i="30"/>
  <c r="K143" i="30" s="1"/>
  <c r="L143" i="30"/>
  <c r="I218" i="30"/>
  <c r="K218" i="30" s="1"/>
  <c r="L218" i="30"/>
  <c r="I108" i="31"/>
  <c r="K108" i="31" s="1"/>
  <c r="L108" i="31"/>
  <c r="I162" i="31"/>
  <c r="K162" i="31" s="1"/>
  <c r="L162" i="31"/>
  <c r="I165" i="31"/>
  <c r="K165" i="31" s="1"/>
  <c r="L165" i="31"/>
  <c r="I168" i="31"/>
  <c r="K168" i="31" s="1"/>
  <c r="L168" i="31"/>
  <c r="I174" i="31"/>
  <c r="K174" i="31" s="1"/>
  <c r="L174" i="31"/>
  <c r="I186" i="31"/>
  <c r="K186" i="31" s="1"/>
  <c r="L186" i="31"/>
  <c r="I193" i="31"/>
  <c r="K193" i="31" s="1"/>
  <c r="L193" i="31"/>
  <c r="I205" i="31"/>
  <c r="K205" i="31" s="1"/>
  <c r="L205" i="31"/>
  <c r="K170" i="32"/>
  <c r="L170" i="32" s="1"/>
  <c r="K202" i="32"/>
  <c r="L202" i="32"/>
  <c r="K222" i="32"/>
  <c r="L222" i="32" s="1"/>
  <c r="K230" i="32"/>
  <c r="L230" i="32"/>
  <c r="K238" i="32"/>
  <c r="L238" i="32" s="1"/>
  <c r="K246" i="32"/>
  <c r="L246" i="32"/>
  <c r="K254" i="32"/>
  <c r="L254" i="32" s="1"/>
  <c r="K262" i="32"/>
  <c r="L262" i="32"/>
  <c r="K270" i="32"/>
  <c r="L270" i="32" s="1"/>
  <c r="K278" i="32"/>
  <c r="L278" i="32"/>
  <c r="K286" i="32"/>
  <c r="L286" i="32" s="1"/>
  <c r="I19" i="43"/>
  <c r="K19" i="43" s="1"/>
  <c r="L19" i="43"/>
  <c r="I25" i="43"/>
  <c r="K25" i="43" s="1"/>
  <c r="I28" i="43"/>
  <c r="K28" i="43" s="1"/>
  <c r="I40" i="43"/>
  <c r="K40" i="43" s="1"/>
  <c r="I234" i="43"/>
  <c r="K234" i="43" s="1"/>
  <c r="I238" i="43"/>
  <c r="K238" i="43" s="1"/>
  <c r="K276" i="43"/>
  <c r="L276" i="43" s="1"/>
  <c r="I290" i="43"/>
  <c r="K290" i="43" s="1"/>
  <c r="I19" i="75"/>
  <c r="K19" i="75" s="1"/>
  <c r="I35" i="75"/>
  <c r="K35" i="75" s="1"/>
  <c r="I119" i="75"/>
  <c r="K119" i="75" s="1"/>
  <c r="K147" i="75"/>
  <c r="L147" i="75" s="1"/>
  <c r="I184" i="75"/>
  <c r="K184" i="75" s="1"/>
  <c r="I190" i="75"/>
  <c r="K190" i="75" s="1"/>
  <c r="L190" i="75"/>
  <c r="I200" i="75"/>
  <c r="K200" i="75" s="1"/>
  <c r="I206" i="75"/>
  <c r="K206" i="75" s="1"/>
  <c r="I270" i="75"/>
  <c r="K270" i="75" s="1"/>
  <c r="I274" i="75"/>
  <c r="K274" i="75" s="1"/>
  <c r="K26" i="41"/>
  <c r="L26" i="41" s="1"/>
  <c r="K98" i="41"/>
  <c r="L98" i="41" s="1"/>
  <c r="I142" i="41"/>
  <c r="K142" i="41" s="1"/>
  <c r="I290" i="41"/>
  <c r="K290" i="41" s="1"/>
  <c r="K47" i="33"/>
  <c r="L47" i="33" s="1"/>
  <c r="I169" i="33"/>
  <c r="K169" i="33" s="1"/>
  <c r="G301" i="54"/>
  <c r="E18" i="10" s="1"/>
  <c r="L24" i="54"/>
  <c r="L23" i="53"/>
  <c r="I218" i="5"/>
  <c r="K218" i="5" s="1"/>
  <c r="L223" i="5"/>
  <c r="I260" i="5"/>
  <c r="K260" i="5" s="1"/>
  <c r="I276" i="5"/>
  <c r="K276" i="5" s="1"/>
  <c r="I292" i="5"/>
  <c r="K292" i="5" s="1"/>
  <c r="I5" i="24"/>
  <c r="K5" i="24" s="1"/>
  <c r="I13" i="24"/>
  <c r="K13" i="24" s="1"/>
  <c r="I21" i="24"/>
  <c r="K21" i="24" s="1"/>
  <c r="I38" i="24"/>
  <c r="K38" i="24" s="1"/>
  <c r="I54" i="24"/>
  <c r="K54" i="24" s="1"/>
  <c r="I70" i="24"/>
  <c r="K70" i="24" s="1"/>
  <c r="I86" i="24"/>
  <c r="K86" i="24" s="1"/>
  <c r="I102" i="24"/>
  <c r="K102" i="24" s="1"/>
  <c r="I118" i="24"/>
  <c r="K118" i="24" s="1"/>
  <c r="I134" i="24"/>
  <c r="K134" i="24" s="1"/>
  <c r="I150" i="24"/>
  <c r="K150" i="24" s="1"/>
  <c r="I166" i="24"/>
  <c r="K166" i="24" s="1"/>
  <c r="I182" i="24"/>
  <c r="K182" i="24" s="1"/>
  <c r="I198" i="24"/>
  <c r="K198" i="24" s="1"/>
  <c r="I214" i="24"/>
  <c r="K214" i="24" s="1"/>
  <c r="I226" i="24"/>
  <c r="K226" i="24" s="1"/>
  <c r="L232" i="24"/>
  <c r="L241" i="24"/>
  <c r="L248" i="24"/>
  <c r="L257" i="24"/>
  <c r="L264" i="24"/>
  <c r="L273" i="24"/>
  <c r="L280" i="24"/>
  <c r="L289" i="24"/>
  <c r="L296" i="24"/>
  <c r="I5" i="25"/>
  <c r="K5" i="25" s="1"/>
  <c r="L10" i="25"/>
  <c r="I13" i="25"/>
  <c r="K13" i="25" s="1"/>
  <c r="L18" i="25"/>
  <c r="I21" i="25"/>
  <c r="K21" i="25" s="1"/>
  <c r="L26" i="25"/>
  <c r="I29" i="25"/>
  <c r="K29" i="25" s="1"/>
  <c r="L34" i="25"/>
  <c r="I37" i="25"/>
  <c r="K37" i="25" s="1"/>
  <c r="L42" i="25"/>
  <c r="I45" i="25"/>
  <c r="K45" i="25" s="1"/>
  <c r="I62" i="25"/>
  <c r="K62" i="25" s="1"/>
  <c r="I78" i="25"/>
  <c r="K78" i="25" s="1"/>
  <c r="L94" i="25"/>
  <c r="L100" i="25"/>
  <c r="L102" i="25"/>
  <c r="I104" i="25"/>
  <c r="K104" i="25" s="1"/>
  <c r="I110" i="25"/>
  <c r="K110" i="25" s="1"/>
  <c r="L114" i="25"/>
  <c r="I116" i="25"/>
  <c r="K116" i="25" s="1"/>
  <c r="I122" i="25"/>
  <c r="K122" i="25" s="1"/>
  <c r="I131" i="25"/>
  <c r="K131" i="25" s="1"/>
  <c r="L135" i="25"/>
  <c r="K144" i="25"/>
  <c r="L144" i="25" s="1"/>
  <c r="L215" i="25"/>
  <c r="L220" i="25"/>
  <c r="I272" i="25"/>
  <c r="K272" i="25" s="1"/>
  <c r="L21" i="30"/>
  <c r="L53" i="30"/>
  <c r="L99" i="30"/>
  <c r="I103" i="30"/>
  <c r="K103" i="30" s="1"/>
  <c r="L131" i="30"/>
  <c r="I135" i="30"/>
  <c r="K135" i="30" s="1"/>
  <c r="I219" i="30"/>
  <c r="K219" i="30" s="1"/>
  <c r="L244" i="30"/>
  <c r="L256" i="30"/>
  <c r="I109" i="31"/>
  <c r="K109" i="31" s="1"/>
  <c r="I128" i="31"/>
  <c r="K128" i="31" s="1"/>
  <c r="I140" i="31"/>
  <c r="K140" i="31" s="1"/>
  <c r="L178" i="31"/>
  <c r="L190" i="31"/>
  <c r="I194" i="31"/>
  <c r="K194" i="31" s="1"/>
  <c r="I197" i="31"/>
  <c r="K197" i="31" s="1"/>
  <c r="I200" i="31"/>
  <c r="K200" i="31" s="1"/>
  <c r="L200" i="31"/>
  <c r="L202" i="31"/>
  <c r="L206" i="31"/>
  <c r="I206" i="31"/>
  <c r="K206" i="31" s="1"/>
  <c r="L220" i="31"/>
  <c r="K224" i="31"/>
  <c r="L224" i="31" s="1"/>
  <c r="L252" i="31"/>
  <c r="K256" i="31"/>
  <c r="L256" i="31"/>
  <c r="L182" i="32"/>
  <c r="L214" i="32"/>
  <c r="K220" i="32"/>
  <c r="L220" i="32"/>
  <c r="K228" i="32"/>
  <c r="L228" i="32" s="1"/>
  <c r="K236" i="32"/>
  <c r="L236" i="32" s="1"/>
  <c r="K244" i="32"/>
  <c r="L244" i="32" s="1"/>
  <c r="K252" i="32"/>
  <c r="L252" i="32" s="1"/>
  <c r="K260" i="32"/>
  <c r="L260" i="32" s="1"/>
  <c r="K268" i="32"/>
  <c r="L268" i="32" s="1"/>
  <c r="K276" i="32"/>
  <c r="L276" i="32" s="1"/>
  <c r="K284" i="32"/>
  <c r="L284" i="32"/>
  <c r="I7" i="43"/>
  <c r="K7" i="43" s="1"/>
  <c r="I35" i="43"/>
  <c r="K35" i="43" s="1"/>
  <c r="L37" i="43"/>
  <c r="I41" i="43"/>
  <c r="K41" i="43" s="1"/>
  <c r="L254" i="43"/>
  <c r="I254" i="43"/>
  <c r="K254" i="43" s="1"/>
  <c r="I258" i="43"/>
  <c r="K258" i="43" s="1"/>
  <c r="I262" i="43"/>
  <c r="K262" i="43" s="1"/>
  <c r="I266" i="43"/>
  <c r="K266" i="43" s="1"/>
  <c r="I294" i="43"/>
  <c r="K294" i="43" s="1"/>
  <c r="L294" i="43" s="1"/>
  <c r="I13" i="75"/>
  <c r="K13" i="75" s="1"/>
  <c r="K15" i="75"/>
  <c r="L15" i="75" s="1"/>
  <c r="I29" i="75"/>
  <c r="K29" i="75" s="1"/>
  <c r="K31" i="75"/>
  <c r="L31" i="75" s="1"/>
  <c r="I45" i="75"/>
  <c r="K45" i="75" s="1"/>
  <c r="I65" i="75"/>
  <c r="K65" i="75" s="1"/>
  <c r="I77" i="75"/>
  <c r="K77" i="75" s="1"/>
  <c r="I103" i="75"/>
  <c r="K103" i="75" s="1"/>
  <c r="K123" i="75"/>
  <c r="L123" i="75" s="1"/>
  <c r="I159" i="75"/>
  <c r="K159" i="75" s="1"/>
  <c r="L171" i="75"/>
  <c r="I226" i="75"/>
  <c r="K226" i="75" s="1"/>
  <c r="I286" i="75"/>
  <c r="K286" i="75" s="1"/>
  <c r="I290" i="75"/>
  <c r="K290" i="75" s="1"/>
  <c r="K34" i="41"/>
  <c r="L34" i="41" s="1"/>
  <c r="K42" i="41"/>
  <c r="L42" i="41" s="1"/>
  <c r="K27" i="33"/>
  <c r="L27" i="33" s="1"/>
  <c r="K35" i="33"/>
  <c r="L35" i="33" s="1"/>
  <c r="K91" i="33"/>
  <c r="L91" i="33" s="1"/>
  <c r="K99" i="33"/>
  <c r="L99" i="33" s="1"/>
  <c r="I128" i="33"/>
  <c r="K128" i="33" s="1"/>
  <c r="L159" i="20"/>
  <c r="L224" i="20"/>
  <c r="L232" i="20"/>
  <c r="L240" i="20"/>
  <c r="L248" i="20"/>
  <c r="L7" i="54"/>
  <c r="I8" i="54"/>
  <c r="K8" i="54" s="1"/>
  <c r="L15" i="54"/>
  <c r="I16" i="54"/>
  <c r="K16" i="54" s="1"/>
  <c r="L23" i="54"/>
  <c r="L47" i="53"/>
  <c r="L63" i="53"/>
  <c r="L79" i="53"/>
  <c r="L95" i="53"/>
  <c r="L284" i="53"/>
  <c r="L300" i="53"/>
  <c r="I128" i="22"/>
  <c r="K128" i="22" s="1"/>
  <c r="L132" i="22"/>
  <c r="I144" i="22"/>
  <c r="K144" i="22" s="1"/>
  <c r="L158" i="22"/>
  <c r="L160" i="22"/>
  <c r="L197" i="22"/>
  <c r="L224" i="22"/>
  <c r="L228" i="22"/>
  <c r="L232" i="22"/>
  <c r="L236" i="22"/>
  <c r="L248" i="22"/>
  <c r="L256" i="22"/>
  <c r="L264" i="22"/>
  <c r="L7" i="5"/>
  <c r="I10" i="5"/>
  <c r="K10" i="5" s="1"/>
  <c r="L9" i="24"/>
  <c r="L17" i="24"/>
  <c r="L27" i="24"/>
  <c r="L43" i="24"/>
  <c r="L59" i="24"/>
  <c r="L75" i="24"/>
  <c r="L91" i="24"/>
  <c r="L107" i="24"/>
  <c r="L123" i="24"/>
  <c r="L139" i="24"/>
  <c r="L155" i="24"/>
  <c r="L171" i="24"/>
  <c r="L187" i="24"/>
  <c r="L203" i="24"/>
  <c r="L223" i="24"/>
  <c r="L9" i="25"/>
  <c r="L17" i="25"/>
  <c r="L25" i="25"/>
  <c r="L33" i="25"/>
  <c r="L41" i="25"/>
  <c r="L51" i="25"/>
  <c r="L67" i="25"/>
  <c r="L83" i="25"/>
  <c r="L92" i="25"/>
  <c r="I115" i="25"/>
  <c r="K115" i="25" s="1"/>
  <c r="L115" i="25"/>
  <c r="L142" i="25"/>
  <c r="L143" i="25"/>
  <c r="L148" i="25"/>
  <c r="L156" i="25"/>
  <c r="I198" i="25"/>
  <c r="K198" i="25" s="1"/>
  <c r="L232" i="25"/>
  <c r="L240" i="25"/>
  <c r="I288" i="25"/>
  <c r="K288" i="25" s="1"/>
  <c r="L13" i="30"/>
  <c r="L45" i="30"/>
  <c r="I75" i="30"/>
  <c r="K75" i="30" s="1"/>
  <c r="L75" i="30"/>
  <c r="I78" i="30"/>
  <c r="K78" i="30" s="1"/>
  <c r="I81" i="30"/>
  <c r="K81" i="30" s="1"/>
  <c r="L83" i="30"/>
  <c r="L91" i="30"/>
  <c r="I95" i="30"/>
  <c r="K95" i="30" s="1"/>
  <c r="I127" i="30"/>
  <c r="K127" i="30" s="1"/>
  <c r="L127" i="30" s="1"/>
  <c r="I220" i="30"/>
  <c r="K220" i="30" s="1"/>
  <c r="L220" i="30"/>
  <c r="L106" i="31"/>
  <c r="I110" i="31"/>
  <c r="K110" i="31" s="1"/>
  <c r="I122" i="31"/>
  <c r="K122" i="31" s="1"/>
  <c r="I129" i="31"/>
  <c r="K129" i="31" s="1"/>
  <c r="L129" i="31"/>
  <c r="I141" i="31"/>
  <c r="K141" i="31" s="1"/>
  <c r="I160" i="31"/>
  <c r="K160" i="31" s="1"/>
  <c r="I172" i="31"/>
  <c r="K172" i="31" s="1"/>
  <c r="K212" i="31"/>
  <c r="L212" i="31" s="1"/>
  <c r="L228" i="31"/>
  <c r="L260" i="31"/>
  <c r="L174" i="32"/>
  <c r="L178" i="32"/>
  <c r="K186" i="32"/>
  <c r="L186" i="32" s="1"/>
  <c r="L206" i="32"/>
  <c r="L210" i="32"/>
  <c r="K218" i="32"/>
  <c r="L218" i="32" s="1"/>
  <c r="K226" i="32"/>
  <c r="L226" i="32"/>
  <c r="K234" i="32"/>
  <c r="L234" i="32" s="1"/>
  <c r="K242" i="32"/>
  <c r="L242" i="32" s="1"/>
  <c r="K250" i="32"/>
  <c r="L250" i="32" s="1"/>
  <c r="K258" i="32"/>
  <c r="L258" i="32"/>
  <c r="K266" i="32"/>
  <c r="L266" i="32" s="1"/>
  <c r="K274" i="32"/>
  <c r="L274" i="32" s="1"/>
  <c r="K282" i="32"/>
  <c r="L282" i="32" s="1"/>
  <c r="K300" i="32"/>
  <c r="L300" i="32"/>
  <c r="I8" i="43"/>
  <c r="K8" i="43" s="1"/>
  <c r="I23" i="43"/>
  <c r="K23" i="43" s="1"/>
  <c r="I51" i="43"/>
  <c r="K51" i="43" s="1"/>
  <c r="I9" i="75"/>
  <c r="K9" i="75" s="1"/>
  <c r="L11" i="75"/>
  <c r="I25" i="75"/>
  <c r="K25" i="75" s="1"/>
  <c r="I41" i="75"/>
  <c r="K41" i="75" s="1"/>
  <c r="L43" i="75"/>
  <c r="I81" i="75"/>
  <c r="K81" i="75" s="1"/>
  <c r="L87" i="75"/>
  <c r="I87" i="75"/>
  <c r="K87" i="75" s="1"/>
  <c r="K107" i="75"/>
  <c r="L107" i="75" s="1"/>
  <c r="L111" i="75"/>
  <c r="I131" i="75"/>
  <c r="K131" i="75" s="1"/>
  <c r="I195" i="75"/>
  <c r="K195" i="75" s="1"/>
  <c r="I238" i="75"/>
  <c r="K238" i="75" s="1"/>
  <c r="I242" i="75"/>
  <c r="K242" i="75" s="1"/>
  <c r="K22" i="41"/>
  <c r="L22" i="41" s="1"/>
  <c r="K50" i="41"/>
  <c r="L50" i="41" s="1"/>
  <c r="K274" i="41"/>
  <c r="L274" i="41" s="1"/>
  <c r="K15" i="33"/>
  <c r="L15" i="33" s="1"/>
  <c r="K79" i="33"/>
  <c r="L79" i="33" s="1"/>
  <c r="I194" i="33"/>
  <c r="K194" i="33" s="1"/>
  <c r="K32" i="38"/>
  <c r="L32" i="38" s="1"/>
  <c r="I168" i="38"/>
  <c r="K168" i="38" s="1"/>
  <c r="I174" i="38"/>
  <c r="K174" i="38" s="1"/>
  <c r="K194" i="38"/>
  <c r="L194" i="38" s="1"/>
  <c r="L292" i="43"/>
  <c r="I14" i="75"/>
  <c r="K14" i="75" s="1"/>
  <c r="I34" i="75"/>
  <c r="K34" i="75" s="1"/>
  <c r="I50" i="75"/>
  <c r="K50" i="75" s="1"/>
  <c r="I62" i="75"/>
  <c r="K62" i="75" s="1"/>
  <c r="L67" i="75"/>
  <c r="L75" i="75"/>
  <c r="I143" i="75"/>
  <c r="K143" i="75" s="1"/>
  <c r="I174" i="75"/>
  <c r="K174" i="75" s="1"/>
  <c r="L174" i="75" s="1"/>
  <c r="I216" i="75"/>
  <c r="K216" i="75" s="1"/>
  <c r="L30" i="41"/>
  <c r="I47" i="41"/>
  <c r="K47" i="41" s="1"/>
  <c r="L51" i="41"/>
  <c r="L80" i="41"/>
  <c r="L94" i="41"/>
  <c r="I106" i="41"/>
  <c r="K106" i="41" s="1"/>
  <c r="L110" i="41"/>
  <c r="I24" i="33"/>
  <c r="K24" i="33" s="1"/>
  <c r="L39" i="33"/>
  <c r="I56" i="33"/>
  <c r="K56" i="33" s="1"/>
  <c r="L71" i="33"/>
  <c r="I88" i="33"/>
  <c r="K88" i="33" s="1"/>
  <c r="L103" i="33"/>
  <c r="L132" i="33"/>
  <c r="I170" i="33"/>
  <c r="K170" i="33" s="1"/>
  <c r="I186" i="33"/>
  <c r="K186" i="33" s="1"/>
  <c r="I45" i="37"/>
  <c r="K45" i="37" s="1"/>
  <c r="K38" i="51"/>
  <c r="L38" i="51" s="1"/>
  <c r="I160" i="38"/>
  <c r="K160" i="38" s="1"/>
  <c r="K11" i="33"/>
  <c r="L11" i="33" s="1"/>
  <c r="K31" i="33"/>
  <c r="L31" i="33" s="1"/>
  <c r="K43" i="33"/>
  <c r="L43" i="33" s="1"/>
  <c r="K63" i="33"/>
  <c r="L63" i="33" s="1"/>
  <c r="K75" i="33"/>
  <c r="L75" i="33" s="1"/>
  <c r="K95" i="33"/>
  <c r="L95" i="33" s="1"/>
  <c r="I161" i="33"/>
  <c r="K161" i="33" s="1"/>
  <c r="I177" i="33"/>
  <c r="K177" i="33" s="1"/>
  <c r="I260" i="33"/>
  <c r="K260" i="33" s="1"/>
  <c r="K26" i="51"/>
  <c r="L26" i="51"/>
  <c r="K16" i="35"/>
  <c r="L16" i="35" s="1"/>
  <c r="K26" i="35"/>
  <c r="L26" i="35" s="1"/>
  <c r="K34" i="35"/>
  <c r="L34" i="35" s="1"/>
  <c r="I118" i="35"/>
  <c r="K118" i="35" s="1"/>
  <c r="K288" i="35"/>
  <c r="L288" i="35" s="1"/>
  <c r="I72" i="38"/>
  <c r="K72" i="38" s="1"/>
  <c r="I80" i="38"/>
  <c r="K80" i="38" s="1"/>
  <c r="L88" i="38"/>
  <c r="I88" i="38"/>
  <c r="K88" i="38" s="1"/>
  <c r="I96" i="38"/>
  <c r="K96" i="38" s="1"/>
  <c r="I104" i="38"/>
  <c r="K104" i="38" s="1"/>
  <c r="I112" i="38"/>
  <c r="K112" i="38" s="1"/>
  <c r="I120" i="38"/>
  <c r="K120" i="38" s="1"/>
  <c r="I128" i="38"/>
  <c r="K128" i="38" s="1"/>
  <c r="I136" i="38"/>
  <c r="K136" i="38" s="1"/>
  <c r="I144" i="38"/>
  <c r="K144" i="38" s="1"/>
  <c r="I152" i="38"/>
  <c r="K152" i="38" s="1"/>
  <c r="I102" i="39"/>
  <c r="K102" i="39" s="1"/>
  <c r="K174" i="39"/>
  <c r="L174" i="39" s="1"/>
  <c r="I187" i="39"/>
  <c r="K187" i="39" s="1"/>
  <c r="K159" i="70"/>
  <c r="L159" i="70" s="1"/>
  <c r="K163" i="70"/>
  <c r="L163" i="70" s="1"/>
  <c r="K256" i="70"/>
  <c r="L256" i="70"/>
  <c r="I203" i="46"/>
  <c r="K203" i="46" s="1"/>
  <c r="I300" i="46"/>
  <c r="K300" i="46" s="1"/>
  <c r="K75" i="72"/>
  <c r="L75" i="72" s="1"/>
  <c r="K93" i="72"/>
  <c r="L93" i="72" s="1"/>
  <c r="K103" i="72"/>
  <c r="L103" i="72" s="1"/>
  <c r="K119" i="72"/>
  <c r="L119" i="72" s="1"/>
  <c r="L81" i="31"/>
  <c r="L85" i="31"/>
  <c r="L89" i="31"/>
  <c r="L93" i="31"/>
  <c r="L97" i="31"/>
  <c r="L101" i="31"/>
  <c r="L105" i="31"/>
  <c r="L288" i="43"/>
  <c r="I18" i="75"/>
  <c r="K18" i="75" s="1"/>
  <c r="I30" i="75"/>
  <c r="K30" i="75" s="1"/>
  <c r="L51" i="75"/>
  <c r="I54" i="75"/>
  <c r="K54" i="75" s="1"/>
  <c r="L63" i="75"/>
  <c r="L79" i="75"/>
  <c r="I151" i="75"/>
  <c r="K151" i="75" s="1"/>
  <c r="I31" i="41"/>
  <c r="K31" i="41" s="1"/>
  <c r="L35" i="41"/>
  <c r="L46" i="41"/>
  <c r="L68" i="41"/>
  <c r="L130" i="41"/>
  <c r="I162" i="41"/>
  <c r="K162" i="41" s="1"/>
  <c r="I226" i="41"/>
  <c r="K226" i="41" s="1"/>
  <c r="I242" i="41"/>
  <c r="K242" i="41" s="1"/>
  <c r="I8" i="33"/>
  <c r="K8" i="33" s="1"/>
  <c r="K19" i="33"/>
  <c r="L19" i="33" s="1"/>
  <c r="L23" i="33"/>
  <c r="I40" i="33"/>
  <c r="K40" i="33" s="1"/>
  <c r="K51" i="33"/>
  <c r="L51" i="33" s="1"/>
  <c r="L55" i="33"/>
  <c r="I72" i="33"/>
  <c r="K72" i="33" s="1"/>
  <c r="K83" i="33"/>
  <c r="L83" i="33" s="1"/>
  <c r="L87" i="33"/>
  <c r="I104" i="33"/>
  <c r="K104" i="33" s="1"/>
  <c r="I116" i="33"/>
  <c r="K116" i="33" s="1"/>
  <c r="L120" i="33"/>
  <c r="I162" i="33"/>
  <c r="K162" i="33" s="1"/>
  <c r="I178" i="33"/>
  <c r="K178" i="33" s="1"/>
  <c r="I193" i="33"/>
  <c r="K193" i="33" s="1"/>
  <c r="L197" i="33"/>
  <c r="L238" i="33"/>
  <c r="I244" i="33"/>
  <c r="K244" i="33" s="1"/>
  <c r="L248" i="33"/>
  <c r="I5" i="37"/>
  <c r="K5" i="37" s="1"/>
  <c r="L9" i="37"/>
  <c r="I21" i="37"/>
  <c r="K21" i="37" s="1"/>
  <c r="L25" i="37"/>
  <c r="I37" i="37"/>
  <c r="K37" i="37" s="1"/>
  <c r="I61" i="37"/>
  <c r="K61" i="37" s="1"/>
  <c r="L61" i="37" s="1"/>
  <c r="L65" i="37"/>
  <c r="I73" i="37"/>
  <c r="K73" i="37" s="1"/>
  <c r="L77" i="37"/>
  <c r="I157" i="51"/>
  <c r="K157" i="51" s="1"/>
  <c r="L157" i="51"/>
  <c r="I170" i="51"/>
  <c r="K170" i="51" s="1"/>
  <c r="K210" i="51"/>
  <c r="L210" i="51" s="1"/>
  <c r="L6" i="35"/>
  <c r="K6" i="35"/>
  <c r="I52" i="35"/>
  <c r="K52" i="35" s="1"/>
  <c r="I57" i="35"/>
  <c r="K57" i="35" s="1"/>
  <c r="K62" i="35"/>
  <c r="L62" i="35" s="1"/>
  <c r="K52" i="38"/>
  <c r="L52" i="38" s="1"/>
  <c r="K64" i="38"/>
  <c r="L64" i="38"/>
  <c r="K214" i="38"/>
  <c r="L214" i="38" s="1"/>
  <c r="L113" i="52"/>
  <c r="L121" i="52"/>
  <c r="L129" i="52"/>
  <c r="L137" i="52"/>
  <c r="L145" i="52"/>
  <c r="L153" i="52"/>
  <c r="L161" i="52"/>
  <c r="L169" i="52"/>
  <c r="I189" i="52"/>
  <c r="K189" i="52" s="1"/>
  <c r="I54" i="51"/>
  <c r="K54" i="51" s="1"/>
  <c r="L146" i="51"/>
  <c r="L178" i="51"/>
  <c r="I189" i="51"/>
  <c r="K189" i="51" s="1"/>
  <c r="I9" i="35"/>
  <c r="K9" i="35" s="1"/>
  <c r="L9" i="35"/>
  <c r="L14" i="35"/>
  <c r="I14" i="35"/>
  <c r="K14" i="35" s="1"/>
  <c r="L22" i="35"/>
  <c r="K32" i="35"/>
  <c r="L32" i="35" s="1"/>
  <c r="K42" i="35"/>
  <c r="L42" i="35" s="1"/>
  <c r="L58" i="35"/>
  <c r="I102" i="35"/>
  <c r="K102" i="35" s="1"/>
  <c r="L102" i="35"/>
  <c r="L20" i="38"/>
  <c r="I20" i="38"/>
  <c r="K20" i="38" s="1"/>
  <c r="K44" i="38"/>
  <c r="L44" i="38" s="1"/>
  <c r="K178" i="38"/>
  <c r="L178" i="38" s="1"/>
  <c r="I198" i="39"/>
  <c r="K198" i="39" s="1"/>
  <c r="K203" i="70"/>
  <c r="L203" i="70" s="1"/>
  <c r="I14" i="46"/>
  <c r="K14" i="46" s="1"/>
  <c r="I30" i="46"/>
  <c r="K30" i="46" s="1"/>
  <c r="K91" i="72"/>
  <c r="L91" i="72" s="1"/>
  <c r="L66" i="75"/>
  <c r="L70" i="75"/>
  <c r="L78" i="75"/>
  <c r="L178" i="75"/>
  <c r="I192" i="75"/>
  <c r="K192" i="75" s="1"/>
  <c r="I208" i="75"/>
  <c r="K208" i="75" s="1"/>
  <c r="L23" i="41"/>
  <c r="L39" i="41"/>
  <c r="I20" i="33"/>
  <c r="K20" i="33" s="1"/>
  <c r="I36" i="33"/>
  <c r="K36" i="33" s="1"/>
  <c r="I52" i="33"/>
  <c r="K52" i="33" s="1"/>
  <c r="I68" i="33"/>
  <c r="K68" i="33" s="1"/>
  <c r="I84" i="33"/>
  <c r="K84" i="33" s="1"/>
  <c r="I100" i="33"/>
  <c r="K100" i="33" s="1"/>
  <c r="L181" i="52"/>
  <c r="I192" i="69"/>
  <c r="K192" i="69" s="1"/>
  <c r="L196" i="69"/>
  <c r="I18" i="51"/>
  <c r="K18" i="51" s="1"/>
  <c r="I70" i="51"/>
  <c r="K70" i="51" s="1"/>
  <c r="I86" i="51"/>
  <c r="K86" i="51" s="1"/>
  <c r="I102" i="51"/>
  <c r="K102" i="51" s="1"/>
  <c r="I118" i="51"/>
  <c r="K118" i="51" s="1"/>
  <c r="I134" i="51"/>
  <c r="K134" i="51" s="1"/>
  <c r="I20" i="35"/>
  <c r="K20" i="35" s="1"/>
  <c r="I25" i="35"/>
  <c r="K25" i="35" s="1"/>
  <c r="I30" i="35"/>
  <c r="K30" i="35" s="1"/>
  <c r="L38" i="35"/>
  <c r="K48" i="35"/>
  <c r="L48" i="35" s="1"/>
  <c r="I150" i="35"/>
  <c r="K150" i="35" s="1"/>
  <c r="I256" i="35"/>
  <c r="K256" i="35" s="1"/>
  <c r="L8" i="38"/>
  <c r="K36" i="38"/>
  <c r="L36" i="38" s="1"/>
  <c r="K68" i="38"/>
  <c r="L68" i="38" s="1"/>
  <c r="I76" i="38"/>
  <c r="K76" i="38" s="1"/>
  <c r="I84" i="38"/>
  <c r="K84" i="38" s="1"/>
  <c r="I92" i="38"/>
  <c r="K92" i="38" s="1"/>
  <c r="I100" i="38"/>
  <c r="K100" i="38" s="1"/>
  <c r="I108" i="38"/>
  <c r="K108" i="38" s="1"/>
  <c r="I116" i="38"/>
  <c r="K116" i="38" s="1"/>
  <c r="I124" i="38"/>
  <c r="K124" i="38" s="1"/>
  <c r="I132" i="38"/>
  <c r="K132" i="38" s="1"/>
  <c r="I140" i="38"/>
  <c r="K140" i="38" s="1"/>
  <c r="I148" i="38"/>
  <c r="K148" i="38" s="1"/>
  <c r="I156" i="38"/>
  <c r="K156" i="38" s="1"/>
  <c r="I164" i="38"/>
  <c r="K164" i="38" s="1"/>
  <c r="I172" i="38"/>
  <c r="K172" i="38" s="1"/>
  <c r="L198" i="38"/>
  <c r="I206" i="38"/>
  <c r="K206" i="38" s="1"/>
  <c r="K28" i="39"/>
  <c r="L28" i="39" s="1"/>
  <c r="I83" i="39"/>
  <c r="K83" i="39" s="1"/>
  <c r="K156" i="39"/>
  <c r="L156" i="39" s="1"/>
  <c r="I252" i="46"/>
  <c r="K252" i="46" s="1"/>
  <c r="K268" i="46"/>
  <c r="L268" i="46" s="1"/>
  <c r="I280" i="46"/>
  <c r="K280" i="46" s="1"/>
  <c r="I62" i="72"/>
  <c r="K62" i="72" s="1"/>
  <c r="L109" i="52"/>
  <c r="L117" i="52"/>
  <c r="L125" i="52"/>
  <c r="L133" i="52"/>
  <c r="L141" i="52"/>
  <c r="L149" i="52"/>
  <c r="L157" i="52"/>
  <c r="L165" i="52"/>
  <c r="L173" i="52"/>
  <c r="K204" i="69"/>
  <c r="L204" i="69" s="1"/>
  <c r="I208" i="69"/>
  <c r="K208" i="69" s="1"/>
  <c r="L212" i="69"/>
  <c r="K22" i="51"/>
  <c r="L22" i="51" s="1"/>
  <c r="I34" i="51"/>
  <c r="K34" i="51" s="1"/>
  <c r="I144" i="51"/>
  <c r="K144" i="51" s="1"/>
  <c r="I176" i="51"/>
  <c r="K176" i="51" s="1"/>
  <c r="L176" i="51" s="1"/>
  <c r="I202" i="51"/>
  <c r="K202" i="51" s="1"/>
  <c r="I206" i="51"/>
  <c r="K206" i="51" s="1"/>
  <c r="K10" i="35"/>
  <c r="L10" i="35" s="1"/>
  <c r="I36" i="35"/>
  <c r="K36" i="35" s="1"/>
  <c r="I41" i="35"/>
  <c r="K41" i="35" s="1"/>
  <c r="I46" i="35"/>
  <c r="K46" i="35" s="1"/>
  <c r="L54" i="35"/>
  <c r="I134" i="35"/>
  <c r="K134" i="35" s="1"/>
  <c r="K12" i="38"/>
  <c r="L12" i="38" s="1"/>
  <c r="K28" i="38"/>
  <c r="L28" i="38" s="1"/>
  <c r="K60" i="38"/>
  <c r="L60" i="38" s="1"/>
  <c r="I190" i="38"/>
  <c r="K190" i="38" s="1"/>
  <c r="K210" i="38"/>
  <c r="L210" i="38"/>
  <c r="I176" i="39"/>
  <c r="K176" i="39" s="1"/>
  <c r="K292" i="39"/>
  <c r="L292" i="39" s="1"/>
  <c r="I22" i="46"/>
  <c r="K22" i="46" s="1"/>
  <c r="I38" i="46"/>
  <c r="K38" i="46" s="1"/>
  <c r="L17" i="72"/>
  <c r="K17" i="72"/>
  <c r="K53" i="72"/>
  <c r="L53" i="72" s="1"/>
  <c r="K57" i="72"/>
  <c r="L57" i="72" s="1"/>
  <c r="K77" i="72"/>
  <c r="L77" i="72" s="1"/>
  <c r="K16" i="39"/>
  <c r="L16" i="39" s="1"/>
  <c r="K44" i="39"/>
  <c r="L44" i="39" s="1"/>
  <c r="I54" i="39"/>
  <c r="K54" i="39" s="1"/>
  <c r="I99" i="39"/>
  <c r="K99" i="39" s="1"/>
  <c r="K172" i="39"/>
  <c r="L172" i="39" s="1"/>
  <c r="I192" i="39"/>
  <c r="K192" i="39" s="1"/>
  <c r="I203" i="39"/>
  <c r="K203" i="39" s="1"/>
  <c r="I214" i="39"/>
  <c r="K214" i="39" s="1"/>
  <c r="I256" i="39"/>
  <c r="K256" i="39" s="1"/>
  <c r="I9" i="70"/>
  <c r="K9" i="70" s="1"/>
  <c r="I17" i="70"/>
  <c r="K17" i="70" s="1"/>
  <c r="I25" i="70"/>
  <c r="K25" i="70" s="1"/>
  <c r="I33" i="70"/>
  <c r="K33" i="70" s="1"/>
  <c r="I72" i="46"/>
  <c r="K72" i="46" s="1"/>
  <c r="I88" i="46"/>
  <c r="K88" i="46" s="1"/>
  <c r="I104" i="46"/>
  <c r="K104" i="46" s="1"/>
  <c r="I120" i="46"/>
  <c r="K120" i="46" s="1"/>
  <c r="I136" i="46"/>
  <c r="K136" i="46" s="1"/>
  <c r="K155" i="46"/>
  <c r="L155" i="46"/>
  <c r="K175" i="46"/>
  <c r="L175" i="46" s="1"/>
  <c r="I281" i="46"/>
  <c r="K281" i="46" s="1"/>
  <c r="K5" i="72"/>
  <c r="L5" i="72" s="1"/>
  <c r="N5" i="72" s="1"/>
  <c r="I14" i="72"/>
  <c r="K14" i="72" s="1"/>
  <c r="K33" i="72"/>
  <c r="L33" i="72" s="1"/>
  <c r="K73" i="72"/>
  <c r="L73" i="72" s="1"/>
  <c r="K89" i="72"/>
  <c r="L89" i="72" s="1"/>
  <c r="I262" i="72"/>
  <c r="K262" i="72" s="1"/>
  <c r="I286" i="72"/>
  <c r="K286" i="72" s="1"/>
  <c r="I272" i="52"/>
  <c r="K272" i="52" s="1"/>
  <c r="I274" i="52"/>
  <c r="K274" i="52" s="1"/>
  <c r="I276" i="52"/>
  <c r="K276" i="52" s="1"/>
  <c r="I278" i="52"/>
  <c r="K278" i="52" s="1"/>
  <c r="I280" i="52"/>
  <c r="K280" i="52" s="1"/>
  <c r="I282" i="52"/>
  <c r="K282" i="52" s="1"/>
  <c r="I284" i="52"/>
  <c r="K284" i="52" s="1"/>
  <c r="I286" i="52"/>
  <c r="K286" i="52" s="1"/>
  <c r="I288" i="52"/>
  <c r="K288" i="52" s="1"/>
  <c r="I290" i="52"/>
  <c r="K290" i="52" s="1"/>
  <c r="I292" i="52"/>
  <c r="K292" i="52" s="1"/>
  <c r="I294" i="52"/>
  <c r="K294" i="52" s="1"/>
  <c r="I296" i="52"/>
  <c r="K296" i="52" s="1"/>
  <c r="I298" i="52"/>
  <c r="K298" i="52" s="1"/>
  <c r="I300" i="52"/>
  <c r="K300" i="52" s="1"/>
  <c r="L161" i="69"/>
  <c r="L168" i="69"/>
  <c r="L149" i="51"/>
  <c r="L168" i="51"/>
  <c r="L181" i="51"/>
  <c r="L200" i="51"/>
  <c r="I8" i="35"/>
  <c r="K8" i="35" s="1"/>
  <c r="I24" i="35"/>
  <c r="K24" i="35" s="1"/>
  <c r="I40" i="35"/>
  <c r="K40" i="35" s="1"/>
  <c r="I56" i="35"/>
  <c r="K56" i="35" s="1"/>
  <c r="L98" i="35"/>
  <c r="L114" i="35"/>
  <c r="L130" i="35"/>
  <c r="L146" i="35"/>
  <c r="I244" i="35"/>
  <c r="K244" i="35" s="1"/>
  <c r="I276" i="35"/>
  <c r="K276" i="35" s="1"/>
  <c r="L15" i="38"/>
  <c r="I25" i="38"/>
  <c r="K25" i="38" s="1"/>
  <c r="I41" i="38"/>
  <c r="K41" i="38" s="1"/>
  <c r="I57" i="38"/>
  <c r="K57" i="38" s="1"/>
  <c r="I186" i="38"/>
  <c r="K186" i="38" s="1"/>
  <c r="I202" i="38"/>
  <c r="K202" i="38" s="1"/>
  <c r="I222" i="38"/>
  <c r="K222" i="38" s="1"/>
  <c r="I224" i="38"/>
  <c r="K224" i="38" s="1"/>
  <c r="I226" i="38"/>
  <c r="K226" i="38" s="1"/>
  <c r="I228" i="38"/>
  <c r="K228" i="38" s="1"/>
  <c r="I230" i="38"/>
  <c r="K230" i="38" s="1"/>
  <c r="I232" i="38"/>
  <c r="K232" i="38" s="1"/>
  <c r="I234" i="38"/>
  <c r="K234" i="38" s="1"/>
  <c r="I236" i="38"/>
  <c r="K236" i="38" s="1"/>
  <c r="I238" i="38"/>
  <c r="K238" i="38" s="1"/>
  <c r="I240" i="38"/>
  <c r="K240" i="38" s="1"/>
  <c r="I242" i="38"/>
  <c r="K242" i="38" s="1"/>
  <c r="I244" i="38"/>
  <c r="K244" i="38" s="1"/>
  <c r="I252" i="38"/>
  <c r="K252" i="38" s="1"/>
  <c r="I268" i="38"/>
  <c r="K268" i="38" s="1"/>
  <c r="I284" i="38"/>
  <c r="K284" i="38" s="1"/>
  <c r="I300" i="38"/>
  <c r="K300" i="38" s="1"/>
  <c r="K20" i="39"/>
  <c r="L20" i="39" s="1"/>
  <c r="L32" i="39"/>
  <c r="K32" i="39"/>
  <c r="I41" i="39"/>
  <c r="K41" i="39" s="1"/>
  <c r="I70" i="39"/>
  <c r="K70" i="39" s="1"/>
  <c r="I115" i="39"/>
  <c r="K115" i="39" s="1"/>
  <c r="I123" i="39"/>
  <c r="K123" i="39" s="1"/>
  <c r="I131" i="39"/>
  <c r="K131" i="39" s="1"/>
  <c r="I139" i="39"/>
  <c r="K139" i="39" s="1"/>
  <c r="I147" i="39"/>
  <c r="K147" i="39" s="1"/>
  <c r="I155" i="39"/>
  <c r="K155" i="39" s="1"/>
  <c r="I166" i="39"/>
  <c r="K166" i="39" s="1"/>
  <c r="K188" i="39"/>
  <c r="L188" i="39" s="1"/>
  <c r="L190" i="39"/>
  <c r="I208" i="39"/>
  <c r="K208" i="39" s="1"/>
  <c r="I272" i="39"/>
  <c r="K272" i="39" s="1"/>
  <c r="L10" i="70"/>
  <c r="I10" i="70"/>
  <c r="K10" i="70" s="1"/>
  <c r="I18" i="70"/>
  <c r="K18" i="70" s="1"/>
  <c r="I26" i="70"/>
  <c r="K26" i="70" s="1"/>
  <c r="I34" i="70"/>
  <c r="K34" i="70" s="1"/>
  <c r="K143" i="70"/>
  <c r="L143" i="70" s="1"/>
  <c r="I176" i="70"/>
  <c r="K176" i="70" s="1"/>
  <c r="I192" i="70"/>
  <c r="K192" i="70" s="1"/>
  <c r="I272" i="70"/>
  <c r="K272" i="70" s="1"/>
  <c r="K244" i="46"/>
  <c r="L244" i="46" s="1"/>
  <c r="K9" i="72"/>
  <c r="L9" i="72" s="1"/>
  <c r="K21" i="72"/>
  <c r="L21" i="72" s="1"/>
  <c r="L25" i="72"/>
  <c r="I30" i="72"/>
  <c r="K30" i="72" s="1"/>
  <c r="K49" i="72"/>
  <c r="L49" i="72" s="1"/>
  <c r="K69" i="72"/>
  <c r="L69" i="72" s="1"/>
  <c r="L71" i="72"/>
  <c r="K85" i="72"/>
  <c r="L85" i="72" s="1"/>
  <c r="L87" i="72"/>
  <c r="K111" i="72"/>
  <c r="L111" i="72" s="1"/>
  <c r="K127" i="72"/>
  <c r="L127" i="72" s="1"/>
  <c r="L177" i="52"/>
  <c r="L185" i="52"/>
  <c r="L193" i="52"/>
  <c r="L233" i="69"/>
  <c r="L237" i="69"/>
  <c r="L241" i="69"/>
  <c r="L249" i="69"/>
  <c r="L253" i="69"/>
  <c r="L257" i="69"/>
  <c r="L265" i="69"/>
  <c r="L269" i="69"/>
  <c r="L273" i="69"/>
  <c r="L277" i="69"/>
  <c r="L281" i="69"/>
  <c r="L285" i="69"/>
  <c r="L289" i="69"/>
  <c r="L293" i="69"/>
  <c r="L297" i="69"/>
  <c r="L51" i="51"/>
  <c r="L67" i="51"/>
  <c r="L83" i="51"/>
  <c r="L99" i="51"/>
  <c r="L115" i="51"/>
  <c r="L131" i="51"/>
  <c r="L13" i="35"/>
  <c r="L29" i="35"/>
  <c r="L45" i="35"/>
  <c r="I59" i="35"/>
  <c r="K59" i="35" s="1"/>
  <c r="L94" i="35"/>
  <c r="L110" i="35"/>
  <c r="L126" i="35"/>
  <c r="L142" i="35"/>
  <c r="L158" i="35"/>
  <c r="I17" i="38"/>
  <c r="K17" i="38" s="1"/>
  <c r="I22" i="38"/>
  <c r="K22" i="38" s="1"/>
  <c r="L29" i="38"/>
  <c r="I30" i="38"/>
  <c r="K30" i="38" s="1"/>
  <c r="I38" i="38"/>
  <c r="K38" i="38" s="1"/>
  <c r="L45" i="38"/>
  <c r="I46" i="38"/>
  <c r="K46" i="38" s="1"/>
  <c r="I54" i="38"/>
  <c r="K54" i="38" s="1"/>
  <c r="L61" i="38"/>
  <c r="I62" i="38"/>
  <c r="K62" i="38" s="1"/>
  <c r="L260" i="38"/>
  <c r="L276" i="38"/>
  <c r="L292" i="38"/>
  <c r="L12" i="39"/>
  <c r="K12" i="39"/>
  <c r="K36" i="39"/>
  <c r="L36" i="39" s="1"/>
  <c r="K48" i="39"/>
  <c r="L48" i="39" s="1"/>
  <c r="I67" i="39"/>
  <c r="K67" i="39" s="1"/>
  <c r="I86" i="39"/>
  <c r="K86" i="39" s="1"/>
  <c r="I124" i="39"/>
  <c r="K124" i="39" s="1"/>
  <c r="L140" i="39"/>
  <c r="I140" i="39"/>
  <c r="K140" i="39" s="1"/>
  <c r="I160" i="39"/>
  <c r="K160" i="39" s="1"/>
  <c r="I171" i="39"/>
  <c r="K171" i="39" s="1"/>
  <c r="I182" i="39"/>
  <c r="K182" i="39" s="1"/>
  <c r="L194" i="39"/>
  <c r="K204" i="39"/>
  <c r="L204" i="39" s="1"/>
  <c r="L206" i="39"/>
  <c r="I220" i="39"/>
  <c r="K220" i="39" s="1"/>
  <c r="I288" i="39"/>
  <c r="K288" i="39" s="1"/>
  <c r="K135" i="70"/>
  <c r="L135" i="70" s="1"/>
  <c r="I152" i="70"/>
  <c r="K152" i="70" s="1"/>
  <c r="K180" i="70"/>
  <c r="L180" i="70" s="1"/>
  <c r="K196" i="70"/>
  <c r="L196" i="70" s="1"/>
  <c r="I230" i="70"/>
  <c r="K230" i="70" s="1"/>
  <c r="I288" i="70"/>
  <c r="K288" i="70" s="1"/>
  <c r="I13" i="46"/>
  <c r="K13" i="46" s="1"/>
  <c r="I21" i="46"/>
  <c r="K21" i="46" s="1"/>
  <c r="L29" i="46"/>
  <c r="I29" i="46"/>
  <c r="K29" i="46" s="1"/>
  <c r="I37" i="46"/>
  <c r="K37" i="46" s="1"/>
  <c r="I63" i="46"/>
  <c r="K63" i="46" s="1"/>
  <c r="I79" i="46"/>
  <c r="K79" i="46" s="1"/>
  <c r="I95" i="46"/>
  <c r="K95" i="46" s="1"/>
  <c r="I111" i="46"/>
  <c r="K111" i="46" s="1"/>
  <c r="L111" i="46"/>
  <c r="I127" i="46"/>
  <c r="K127" i="46" s="1"/>
  <c r="I143" i="46"/>
  <c r="K143" i="46" s="1"/>
  <c r="K37" i="72"/>
  <c r="L37" i="72" s="1"/>
  <c r="L41" i="72"/>
  <c r="I46" i="72"/>
  <c r="K46" i="72" s="1"/>
  <c r="K65" i="72"/>
  <c r="L65" i="72" s="1"/>
  <c r="K81" i="72"/>
  <c r="L81" i="72" s="1"/>
  <c r="L83" i="72"/>
  <c r="K97" i="72"/>
  <c r="L97" i="72" s="1"/>
  <c r="L55" i="39"/>
  <c r="L71" i="39"/>
  <c r="L87" i="39"/>
  <c r="L103" i="39"/>
  <c r="L119" i="39"/>
  <c r="L121" i="39"/>
  <c r="L127" i="39"/>
  <c r="L135" i="39"/>
  <c r="L137" i="39"/>
  <c r="L143" i="39"/>
  <c r="L151" i="39"/>
  <c r="L153" i="39"/>
  <c r="L167" i="39"/>
  <c r="L168" i="39"/>
  <c r="L183" i="39"/>
  <c r="L184" i="39"/>
  <c r="L199" i="39"/>
  <c r="L200" i="39"/>
  <c r="L215" i="39"/>
  <c r="L216" i="39"/>
  <c r="L5" i="70"/>
  <c r="N5" i="70" s="1"/>
  <c r="L7" i="70"/>
  <c r="L13" i="70"/>
  <c r="L15" i="70"/>
  <c r="L21" i="70"/>
  <c r="L23" i="70"/>
  <c r="L29" i="70"/>
  <c r="L31" i="70"/>
  <c r="L37" i="70"/>
  <c r="L39" i="70"/>
  <c r="L41" i="70"/>
  <c r="L45" i="70"/>
  <c r="L49" i="70"/>
  <c r="L53" i="70"/>
  <c r="L57" i="70"/>
  <c r="L61" i="70"/>
  <c r="L65" i="70"/>
  <c r="L69" i="70"/>
  <c r="L73" i="70"/>
  <c r="L144" i="70"/>
  <c r="L168" i="70"/>
  <c r="L184" i="70"/>
  <c r="L9" i="46"/>
  <c r="L17" i="46"/>
  <c r="L25" i="46"/>
  <c r="L33" i="46"/>
  <c r="L68" i="46"/>
  <c r="L84" i="46"/>
  <c r="L100" i="46"/>
  <c r="L116" i="46"/>
  <c r="L132" i="46"/>
  <c r="L200" i="46"/>
  <c r="L204" i="46"/>
  <c r="L265" i="46"/>
  <c r="L296" i="46"/>
  <c r="L298" i="46"/>
  <c r="L10" i="72"/>
  <c r="L26" i="72"/>
  <c r="L42" i="72"/>
  <c r="L58" i="72"/>
  <c r="L105" i="72"/>
  <c r="L113" i="72"/>
  <c r="L121" i="72"/>
  <c r="L129" i="72"/>
  <c r="L230" i="72"/>
  <c r="K8" i="39"/>
  <c r="L8" i="39" s="1"/>
  <c r="L13" i="39"/>
  <c r="I17" i="39"/>
  <c r="K17" i="39" s="1"/>
  <c r="K24" i="39"/>
  <c r="L24" i="39" s="1"/>
  <c r="L29" i="39"/>
  <c r="I33" i="39"/>
  <c r="K33" i="39" s="1"/>
  <c r="K40" i="39"/>
  <c r="L40" i="39" s="1"/>
  <c r="L45" i="39"/>
  <c r="I49" i="39"/>
  <c r="K49" i="39" s="1"/>
  <c r="L58" i="39"/>
  <c r="L74" i="39"/>
  <c r="L90" i="39"/>
  <c r="L106" i="39"/>
  <c r="L117" i="39"/>
  <c r="I128" i="39"/>
  <c r="K128" i="39" s="1"/>
  <c r="L133" i="39"/>
  <c r="I144" i="39"/>
  <c r="K144" i="39" s="1"/>
  <c r="L149" i="39"/>
  <c r="L170" i="39"/>
  <c r="L186" i="39"/>
  <c r="L202" i="39"/>
  <c r="L236" i="39"/>
  <c r="I6" i="70"/>
  <c r="K6" i="70" s="1"/>
  <c r="L11" i="70"/>
  <c r="I14" i="70"/>
  <c r="K14" i="70" s="1"/>
  <c r="L19" i="70"/>
  <c r="I22" i="70"/>
  <c r="K22" i="70" s="1"/>
  <c r="L27" i="70"/>
  <c r="I30" i="70"/>
  <c r="K30" i="70" s="1"/>
  <c r="L35" i="70"/>
  <c r="I38" i="70"/>
  <c r="K38" i="70" s="1"/>
  <c r="L136" i="70"/>
  <c r="I140" i="70"/>
  <c r="K140" i="70" s="1"/>
  <c r="K147" i="70"/>
  <c r="L147" i="70" s="1"/>
  <c r="K151" i="70"/>
  <c r="L151" i="70" s="1"/>
  <c r="L156" i="70"/>
  <c r="I160" i="70"/>
  <c r="K160" i="70" s="1"/>
  <c r="L207" i="70"/>
  <c r="K211" i="70"/>
  <c r="L211" i="70" s="1"/>
  <c r="L226" i="70"/>
  <c r="I10" i="46"/>
  <c r="K10" i="46" s="1"/>
  <c r="L15" i="46"/>
  <c r="I18" i="46"/>
  <c r="K18" i="46" s="1"/>
  <c r="L23" i="46"/>
  <c r="I26" i="46"/>
  <c r="K26" i="46" s="1"/>
  <c r="L31" i="46"/>
  <c r="I34" i="46"/>
  <c r="K34" i="46" s="1"/>
  <c r="L39" i="46"/>
  <c r="L43" i="46"/>
  <c r="L47" i="46"/>
  <c r="L51" i="46"/>
  <c r="L55" i="46"/>
  <c r="L71" i="46"/>
  <c r="L87" i="46"/>
  <c r="L103" i="46"/>
  <c r="L119" i="46"/>
  <c r="L124" i="46"/>
  <c r="L135" i="46"/>
  <c r="L140" i="46"/>
  <c r="L249" i="46"/>
  <c r="L251" i="46"/>
  <c r="I297" i="46"/>
  <c r="K297" i="46" s="1"/>
  <c r="K13" i="72"/>
  <c r="L13" i="72" s="1"/>
  <c r="L18" i="72"/>
  <c r="K29" i="72"/>
  <c r="L29" i="72" s="1"/>
  <c r="L34" i="72"/>
  <c r="K45" i="72"/>
  <c r="L45" i="72" s="1"/>
  <c r="L50" i="72"/>
  <c r="K61" i="72"/>
  <c r="L61" i="72" s="1"/>
  <c r="L68" i="72"/>
  <c r="L72" i="72"/>
  <c r="L76" i="72"/>
  <c r="L80" i="72"/>
  <c r="L84" i="72"/>
  <c r="L88" i="72"/>
  <c r="L92" i="72"/>
  <c r="L96" i="72"/>
  <c r="L101" i="72"/>
  <c r="L109" i="72"/>
  <c r="L117" i="72"/>
  <c r="L125" i="72"/>
  <c r="L133" i="72"/>
  <c r="I194" i="72"/>
  <c r="K194" i="72" s="1"/>
  <c r="I198" i="72"/>
  <c r="K198" i="72" s="1"/>
  <c r="I202" i="72"/>
  <c r="K202" i="72" s="1"/>
  <c r="I206" i="72"/>
  <c r="K206" i="72" s="1"/>
  <c r="I210" i="72"/>
  <c r="K210" i="72" s="1"/>
  <c r="I214" i="72"/>
  <c r="K214" i="72" s="1"/>
  <c r="L246" i="72"/>
  <c r="L7" i="46"/>
  <c r="I5" i="58"/>
  <c r="K5" i="58" s="1"/>
  <c r="L6" i="33"/>
  <c r="L6" i="5"/>
  <c r="L5" i="5"/>
  <c r="I6" i="44"/>
  <c r="K6" i="44" s="1"/>
  <c r="L5" i="44"/>
  <c r="I6" i="14"/>
  <c r="K6" i="14" s="1"/>
  <c r="L6" i="46"/>
  <c r="L5" i="46"/>
  <c r="L14" i="12"/>
  <c r="L34" i="12"/>
  <c r="L54" i="12"/>
  <c r="L22" i="12"/>
  <c r="I30" i="12"/>
  <c r="K30" i="12" s="1"/>
  <c r="L44" i="12"/>
  <c r="L46" i="12"/>
  <c r="I50" i="12"/>
  <c r="K50" i="12" s="1"/>
  <c r="L66" i="12"/>
  <c r="L18" i="12"/>
  <c r="L38" i="12"/>
  <c r="L62" i="12"/>
  <c r="L6" i="11"/>
  <c r="K8" i="72"/>
  <c r="L8" i="72" s="1"/>
  <c r="K24" i="72"/>
  <c r="L24" i="72" s="1"/>
  <c r="K40" i="72"/>
  <c r="L40" i="72" s="1"/>
  <c r="K56" i="72"/>
  <c r="L56" i="72" s="1"/>
  <c r="L6" i="72"/>
  <c r="K20" i="72"/>
  <c r="L20" i="72" s="1"/>
  <c r="L22" i="72"/>
  <c r="K36" i="72"/>
  <c r="L36" i="72" s="1"/>
  <c r="L38" i="72"/>
  <c r="K52" i="72"/>
  <c r="L52" i="72" s="1"/>
  <c r="L54" i="72"/>
  <c r="K16" i="72"/>
  <c r="L16" i="72" s="1"/>
  <c r="K32" i="72"/>
  <c r="L32" i="72" s="1"/>
  <c r="K48" i="72"/>
  <c r="L48" i="72" s="1"/>
  <c r="K64" i="72"/>
  <c r="L64" i="72" s="1"/>
  <c r="K12" i="72"/>
  <c r="L12" i="72" s="1"/>
  <c r="K28" i="72"/>
  <c r="L28" i="72" s="1"/>
  <c r="K44" i="72"/>
  <c r="L44" i="72" s="1"/>
  <c r="K60" i="72"/>
  <c r="L60" i="72" s="1"/>
  <c r="K234" i="72"/>
  <c r="L234" i="72" s="1"/>
  <c r="K250" i="72"/>
  <c r="L250" i="72" s="1"/>
  <c r="K266" i="72"/>
  <c r="L266" i="72" s="1"/>
  <c r="I7" i="72"/>
  <c r="K7" i="72" s="1"/>
  <c r="I11" i="72"/>
  <c r="K11" i="72" s="1"/>
  <c r="I15" i="72"/>
  <c r="K15" i="72" s="1"/>
  <c r="I19" i="72"/>
  <c r="K19" i="72" s="1"/>
  <c r="I23" i="72"/>
  <c r="K23" i="72" s="1"/>
  <c r="I27" i="72"/>
  <c r="K27" i="72" s="1"/>
  <c r="I31" i="72"/>
  <c r="K31" i="72" s="1"/>
  <c r="I35" i="72"/>
  <c r="K35" i="72" s="1"/>
  <c r="I39" i="72"/>
  <c r="K39" i="72" s="1"/>
  <c r="I43" i="72"/>
  <c r="K43" i="72" s="1"/>
  <c r="I47" i="72"/>
  <c r="K47" i="72" s="1"/>
  <c r="I51" i="72"/>
  <c r="K51" i="72" s="1"/>
  <c r="I55" i="72"/>
  <c r="K55" i="72" s="1"/>
  <c r="I59" i="72"/>
  <c r="K59" i="72" s="1"/>
  <c r="I63" i="72"/>
  <c r="K63" i="72" s="1"/>
  <c r="K137" i="72"/>
  <c r="L137" i="72" s="1"/>
  <c r="K138" i="72"/>
  <c r="L138" i="72" s="1"/>
  <c r="K141" i="72"/>
  <c r="L141" i="72" s="1"/>
  <c r="K142" i="72"/>
  <c r="L142" i="72" s="1"/>
  <c r="K145" i="72"/>
  <c r="L145" i="72" s="1"/>
  <c r="K146" i="72"/>
  <c r="L146" i="72" s="1"/>
  <c r="K149" i="72"/>
  <c r="L149" i="72" s="1"/>
  <c r="K150" i="72"/>
  <c r="L150" i="72" s="1"/>
  <c r="K153" i="72"/>
  <c r="L153" i="72" s="1"/>
  <c r="K154" i="72"/>
  <c r="L154" i="72" s="1"/>
  <c r="K157" i="72"/>
  <c r="L157" i="72" s="1"/>
  <c r="K158" i="72"/>
  <c r="L158" i="72" s="1"/>
  <c r="K161" i="72"/>
  <c r="L161" i="72" s="1"/>
  <c r="K162" i="72"/>
  <c r="L162" i="72" s="1"/>
  <c r="K165" i="72"/>
  <c r="L165" i="72" s="1"/>
  <c r="K166" i="72"/>
  <c r="L166" i="72" s="1"/>
  <c r="K169" i="72"/>
  <c r="L169" i="72" s="1"/>
  <c r="K170" i="72"/>
  <c r="L170" i="72" s="1"/>
  <c r="K173" i="72"/>
  <c r="L173" i="72" s="1"/>
  <c r="K174" i="72"/>
  <c r="L174" i="72" s="1"/>
  <c r="K177" i="72"/>
  <c r="L177" i="72" s="1"/>
  <c r="K178" i="72"/>
  <c r="L178" i="72" s="1"/>
  <c r="K180" i="72"/>
  <c r="L180" i="72" s="1"/>
  <c r="I182" i="72"/>
  <c r="K182" i="72" s="1"/>
  <c r="K184" i="72"/>
  <c r="L184" i="72" s="1"/>
  <c r="I186" i="72"/>
  <c r="K186" i="72" s="1"/>
  <c r="K188" i="72"/>
  <c r="L188" i="72" s="1"/>
  <c r="I190" i="72"/>
  <c r="K190" i="72" s="1"/>
  <c r="K192" i="72"/>
  <c r="L192" i="72" s="1"/>
  <c r="K196" i="72"/>
  <c r="L196" i="72" s="1"/>
  <c r="K200" i="72"/>
  <c r="L200" i="72" s="1"/>
  <c r="K204" i="72"/>
  <c r="L204" i="72" s="1"/>
  <c r="K208" i="72"/>
  <c r="L208" i="72" s="1"/>
  <c r="K212" i="72"/>
  <c r="L212" i="72" s="1"/>
  <c r="K216" i="72"/>
  <c r="L216" i="72" s="1"/>
  <c r="G301" i="72"/>
  <c r="E67" i="10" s="1"/>
  <c r="L66" i="72"/>
  <c r="L70" i="72"/>
  <c r="L74" i="72"/>
  <c r="L78" i="72"/>
  <c r="L82" i="72"/>
  <c r="L86" i="72"/>
  <c r="L90" i="72"/>
  <c r="L94" i="72"/>
  <c r="L98" i="72"/>
  <c r="L102" i="72"/>
  <c r="L106" i="72"/>
  <c r="L110" i="72"/>
  <c r="L114" i="72"/>
  <c r="L118" i="72"/>
  <c r="L122" i="72"/>
  <c r="L126" i="72"/>
  <c r="L130" i="72"/>
  <c r="L134" i="72"/>
  <c r="L135" i="72"/>
  <c r="L136" i="72"/>
  <c r="L139" i="72"/>
  <c r="L140" i="72"/>
  <c r="L143" i="72"/>
  <c r="L144" i="72"/>
  <c r="L147" i="72"/>
  <c r="L148" i="72"/>
  <c r="L151" i="72"/>
  <c r="L152" i="72"/>
  <c r="L155" i="72"/>
  <c r="L156" i="72"/>
  <c r="L159" i="72"/>
  <c r="L160" i="72"/>
  <c r="L163" i="72"/>
  <c r="L164" i="72"/>
  <c r="L167" i="72"/>
  <c r="L168" i="72"/>
  <c r="L171" i="72"/>
  <c r="L172" i="72"/>
  <c r="L175" i="72"/>
  <c r="L176" i="72"/>
  <c r="I179" i="72"/>
  <c r="K179" i="72" s="1"/>
  <c r="L181" i="72"/>
  <c r="I183" i="72"/>
  <c r="K183" i="72" s="1"/>
  <c r="L185" i="72"/>
  <c r="I187" i="72"/>
  <c r="K187" i="72" s="1"/>
  <c r="L189" i="72"/>
  <c r="I191" i="72"/>
  <c r="K191" i="72" s="1"/>
  <c r="L193" i="72"/>
  <c r="I221" i="72"/>
  <c r="K221" i="72" s="1"/>
  <c r="I225" i="72"/>
  <c r="K225" i="72" s="1"/>
  <c r="I245" i="72"/>
  <c r="K245" i="72" s="1"/>
  <c r="I261" i="72"/>
  <c r="K261" i="72" s="1"/>
  <c r="I277" i="72"/>
  <c r="K277" i="72" s="1"/>
  <c r="L195" i="72"/>
  <c r="L199" i="72"/>
  <c r="L203" i="72"/>
  <c r="L207" i="72"/>
  <c r="L211" i="72"/>
  <c r="L215" i="72"/>
  <c r="I231" i="72"/>
  <c r="K231" i="72" s="1"/>
  <c r="I233" i="72"/>
  <c r="K233" i="72" s="1"/>
  <c r="I249" i="72"/>
  <c r="K249" i="72" s="1"/>
  <c r="L249" i="72" s="1"/>
  <c r="I265" i="72"/>
  <c r="K265" i="72" s="1"/>
  <c r="I281" i="72"/>
  <c r="K281" i="72" s="1"/>
  <c r="I219" i="72"/>
  <c r="K219" i="72" s="1"/>
  <c r="I223" i="72"/>
  <c r="K223" i="72" s="1"/>
  <c r="I227" i="72"/>
  <c r="K227" i="72" s="1"/>
  <c r="K228" i="72"/>
  <c r="L228" i="72" s="1"/>
  <c r="I237" i="72"/>
  <c r="K237" i="72" s="1"/>
  <c r="L238" i="72"/>
  <c r="I253" i="72"/>
  <c r="K253" i="72" s="1"/>
  <c r="L253" i="72" s="1"/>
  <c r="L254" i="72"/>
  <c r="I269" i="72"/>
  <c r="K269" i="72" s="1"/>
  <c r="L270" i="72"/>
  <c r="L197" i="72"/>
  <c r="L201" i="72"/>
  <c r="L205" i="72"/>
  <c r="L209" i="72"/>
  <c r="L213" i="72"/>
  <c r="L217" i="72"/>
  <c r="L218" i="72"/>
  <c r="L222" i="72"/>
  <c r="L226" i="72"/>
  <c r="I229" i="72"/>
  <c r="K229" i="72" s="1"/>
  <c r="I241" i="72"/>
  <c r="K241" i="72" s="1"/>
  <c r="I257" i="72"/>
  <c r="K257" i="72" s="1"/>
  <c r="I273" i="72"/>
  <c r="K273" i="72" s="1"/>
  <c r="I235" i="72"/>
  <c r="K235" i="72" s="1"/>
  <c r="I239" i="72"/>
  <c r="K239" i="72" s="1"/>
  <c r="I243" i="72"/>
  <c r="K243" i="72" s="1"/>
  <c r="I247" i="72"/>
  <c r="K247" i="72" s="1"/>
  <c r="I251" i="72"/>
  <c r="K251" i="72" s="1"/>
  <c r="I255" i="72"/>
  <c r="K255" i="72" s="1"/>
  <c r="I259" i="72"/>
  <c r="K259" i="72" s="1"/>
  <c r="I263" i="72"/>
  <c r="K263" i="72" s="1"/>
  <c r="I267" i="72"/>
  <c r="K267" i="72" s="1"/>
  <c r="I271" i="72"/>
  <c r="K271" i="72" s="1"/>
  <c r="I275" i="72"/>
  <c r="K275" i="72" s="1"/>
  <c r="I279" i="72"/>
  <c r="K279" i="72" s="1"/>
  <c r="I283" i="72"/>
  <c r="K283" i="72" s="1"/>
  <c r="I287" i="72"/>
  <c r="K287" i="72" s="1"/>
  <c r="I291" i="72"/>
  <c r="K291" i="72" s="1"/>
  <c r="I295" i="72"/>
  <c r="K295" i="72" s="1"/>
  <c r="K298" i="72"/>
  <c r="L298" i="72" s="1"/>
  <c r="L232" i="72"/>
  <c r="L236" i="72"/>
  <c r="L240" i="72"/>
  <c r="L244" i="72"/>
  <c r="L248" i="72"/>
  <c r="L252" i="72"/>
  <c r="L256" i="72"/>
  <c r="L260" i="72"/>
  <c r="L264" i="72"/>
  <c r="L268" i="72"/>
  <c r="L272" i="72"/>
  <c r="L276" i="72"/>
  <c r="L280" i="72"/>
  <c r="L284" i="72"/>
  <c r="L288" i="72"/>
  <c r="L292" i="72"/>
  <c r="I299" i="72"/>
  <c r="K299" i="72" s="1"/>
  <c r="I285" i="72"/>
  <c r="K285" i="72" s="1"/>
  <c r="I289" i="72"/>
  <c r="K289" i="72" s="1"/>
  <c r="I293" i="72"/>
  <c r="K293" i="72" s="1"/>
  <c r="L297" i="72"/>
  <c r="L11" i="46"/>
  <c r="L19" i="46"/>
  <c r="L27" i="46"/>
  <c r="L35" i="46"/>
  <c r="I165" i="46"/>
  <c r="K165" i="46" s="1"/>
  <c r="I172" i="46"/>
  <c r="K172" i="46" s="1"/>
  <c r="I241" i="46"/>
  <c r="K241" i="46" s="1"/>
  <c r="G301" i="46"/>
  <c r="E65" i="10" s="1"/>
  <c r="I8" i="46"/>
  <c r="K8" i="46" s="1"/>
  <c r="I12" i="46"/>
  <c r="K12" i="46" s="1"/>
  <c r="I16" i="46"/>
  <c r="K16" i="46" s="1"/>
  <c r="I20" i="46"/>
  <c r="K20" i="46" s="1"/>
  <c r="I24" i="46"/>
  <c r="K24" i="46" s="1"/>
  <c r="I28" i="46"/>
  <c r="K28" i="46" s="1"/>
  <c r="I32" i="46"/>
  <c r="K32" i="46" s="1"/>
  <c r="I36" i="46"/>
  <c r="K36" i="46" s="1"/>
  <c r="L40" i="46"/>
  <c r="K41" i="46"/>
  <c r="L41" i="46" s="1"/>
  <c r="L44" i="46"/>
  <c r="K45" i="46"/>
  <c r="L45" i="46" s="1"/>
  <c r="L48" i="46"/>
  <c r="K49" i="46"/>
  <c r="L49" i="46" s="1"/>
  <c r="L52" i="46"/>
  <c r="K53" i="46"/>
  <c r="L53" i="46" s="1"/>
  <c r="L56" i="46"/>
  <c r="K57" i="46"/>
  <c r="L57" i="46" s="1"/>
  <c r="I62" i="46"/>
  <c r="K62" i="46" s="1"/>
  <c r="I66" i="46"/>
  <c r="K66" i="46" s="1"/>
  <c r="I70" i="46"/>
  <c r="K70" i="46" s="1"/>
  <c r="I144" i="46"/>
  <c r="K144" i="46" s="1"/>
  <c r="I146" i="46"/>
  <c r="K146" i="46" s="1"/>
  <c r="I153" i="46"/>
  <c r="K153" i="46" s="1"/>
  <c r="I160" i="46"/>
  <c r="K160" i="46" s="1"/>
  <c r="I162" i="46"/>
  <c r="K162" i="46" s="1"/>
  <c r="I169" i="46"/>
  <c r="K169" i="46" s="1"/>
  <c r="I176" i="46"/>
  <c r="K176" i="46" s="1"/>
  <c r="K178" i="46"/>
  <c r="L178" i="46" s="1"/>
  <c r="K182" i="46"/>
  <c r="L182" i="46" s="1"/>
  <c r="K186" i="46"/>
  <c r="L186" i="46" s="1"/>
  <c r="K190" i="46"/>
  <c r="L190" i="46" s="1"/>
  <c r="L202" i="46"/>
  <c r="I218" i="46"/>
  <c r="K218" i="46" s="1"/>
  <c r="I229" i="46"/>
  <c r="K229" i="46" s="1"/>
  <c r="I247" i="46"/>
  <c r="K247" i="46" s="1"/>
  <c r="I149" i="46"/>
  <c r="K149" i="46" s="1"/>
  <c r="I156" i="46"/>
  <c r="K156" i="46" s="1"/>
  <c r="I174" i="46"/>
  <c r="K174" i="46" s="1"/>
  <c r="I217" i="46"/>
  <c r="K217" i="46" s="1"/>
  <c r="L61" i="46"/>
  <c r="L65" i="46"/>
  <c r="L69" i="46"/>
  <c r="L73" i="46"/>
  <c r="L77" i="46"/>
  <c r="L81" i="46"/>
  <c r="L85" i="46"/>
  <c r="L89" i="46"/>
  <c r="L93" i="46"/>
  <c r="L97" i="46"/>
  <c r="L101" i="46"/>
  <c r="L105" i="46"/>
  <c r="L109" i="46"/>
  <c r="L113" i="46"/>
  <c r="L117" i="46"/>
  <c r="L121" i="46"/>
  <c r="L125" i="46"/>
  <c r="L129" i="46"/>
  <c r="L133" i="46"/>
  <c r="L137" i="46"/>
  <c r="L141" i="46"/>
  <c r="I148" i="46"/>
  <c r="K148" i="46" s="1"/>
  <c r="I150" i="46"/>
  <c r="K150" i="46" s="1"/>
  <c r="I157" i="46"/>
  <c r="K157" i="46" s="1"/>
  <c r="I164" i="46"/>
  <c r="K164" i="46" s="1"/>
  <c r="I166" i="46"/>
  <c r="K166" i="46" s="1"/>
  <c r="I173" i="46"/>
  <c r="K173" i="46" s="1"/>
  <c r="I222" i="46"/>
  <c r="K222" i="46" s="1"/>
  <c r="I225" i="46"/>
  <c r="K225" i="46" s="1"/>
  <c r="I243" i="46"/>
  <c r="K243" i="46" s="1"/>
  <c r="L74" i="46"/>
  <c r="L78" i="46"/>
  <c r="L82" i="46"/>
  <c r="L86" i="46"/>
  <c r="L90" i="46"/>
  <c r="L94" i="46"/>
  <c r="L98" i="46"/>
  <c r="L102" i="46"/>
  <c r="L106" i="46"/>
  <c r="L110" i="46"/>
  <c r="L114" i="46"/>
  <c r="L118" i="46"/>
  <c r="L122" i="46"/>
  <c r="L126" i="46"/>
  <c r="L130" i="46"/>
  <c r="L134" i="46"/>
  <c r="L138" i="46"/>
  <c r="L142" i="46"/>
  <c r="I158" i="46"/>
  <c r="K158" i="46" s="1"/>
  <c r="I227" i="46"/>
  <c r="K227" i="46" s="1"/>
  <c r="I238" i="46"/>
  <c r="K238" i="46" s="1"/>
  <c r="L42" i="46"/>
  <c r="L46" i="46"/>
  <c r="L50" i="46"/>
  <c r="L54" i="46"/>
  <c r="L58" i="46"/>
  <c r="I145" i="46"/>
  <c r="K145" i="46" s="1"/>
  <c r="L152" i="46"/>
  <c r="I152" i="46"/>
  <c r="K152" i="46" s="1"/>
  <c r="I154" i="46"/>
  <c r="K154" i="46" s="1"/>
  <c r="L154" i="46" s="1"/>
  <c r="I161" i="46"/>
  <c r="K161" i="46" s="1"/>
  <c r="I168" i="46"/>
  <c r="K168" i="46" s="1"/>
  <c r="I170" i="46"/>
  <c r="K170" i="46" s="1"/>
  <c r="I177" i="46"/>
  <c r="K177" i="46" s="1"/>
  <c r="K179" i="46"/>
  <c r="L179" i="46" s="1"/>
  <c r="K183" i="46"/>
  <c r="L183" i="46" s="1"/>
  <c r="K187" i="46"/>
  <c r="L187" i="46" s="1"/>
  <c r="K206" i="46"/>
  <c r="L206" i="46" s="1"/>
  <c r="I231" i="46"/>
  <c r="K231" i="46" s="1"/>
  <c r="I234" i="46"/>
  <c r="K234" i="46" s="1"/>
  <c r="I245" i="46"/>
  <c r="K245" i="46" s="1"/>
  <c r="I254" i="46"/>
  <c r="K254" i="46" s="1"/>
  <c r="I286" i="46"/>
  <c r="K286" i="46" s="1"/>
  <c r="L180" i="46"/>
  <c r="L181" i="46"/>
  <c r="L184" i="46"/>
  <c r="L185" i="46"/>
  <c r="L188" i="46"/>
  <c r="L189" i="46"/>
  <c r="L194" i="46"/>
  <c r="L210" i="46"/>
  <c r="I250" i="46"/>
  <c r="K250" i="46" s="1"/>
  <c r="I255" i="46"/>
  <c r="K255" i="46" s="1"/>
  <c r="L266" i="46"/>
  <c r="I270" i="46"/>
  <c r="K270" i="46" s="1"/>
  <c r="I282" i="46"/>
  <c r="K282" i="46" s="1"/>
  <c r="I271" i="46"/>
  <c r="K271" i="46" s="1"/>
  <c r="I219" i="46"/>
  <c r="K219" i="46" s="1"/>
  <c r="L226" i="46"/>
  <c r="I226" i="46"/>
  <c r="K226" i="46" s="1"/>
  <c r="I233" i="46"/>
  <c r="K233" i="46" s="1"/>
  <c r="I235" i="46"/>
  <c r="K235" i="46" s="1"/>
  <c r="I242" i="46"/>
  <c r="K242" i="46" s="1"/>
  <c r="L287" i="46"/>
  <c r="I193" i="46"/>
  <c r="K193" i="46" s="1"/>
  <c r="I197" i="46"/>
  <c r="K197" i="46" s="1"/>
  <c r="I201" i="46"/>
  <c r="K201" i="46" s="1"/>
  <c r="I205" i="46"/>
  <c r="K205" i="46" s="1"/>
  <c r="I209" i="46"/>
  <c r="K209" i="46" s="1"/>
  <c r="I213" i="46"/>
  <c r="K213" i="46" s="1"/>
  <c r="L216" i="46"/>
  <c r="I221" i="46"/>
  <c r="K221" i="46" s="1"/>
  <c r="I223" i="46"/>
  <c r="K223" i="46" s="1"/>
  <c r="I230" i="46"/>
  <c r="K230" i="46" s="1"/>
  <c r="L237" i="46"/>
  <c r="I237" i="46"/>
  <c r="K237" i="46" s="1"/>
  <c r="I239" i="46"/>
  <c r="K239" i="46" s="1"/>
  <c r="I246" i="46"/>
  <c r="K246" i="46" s="1"/>
  <c r="I259" i="46"/>
  <c r="K259" i="46" s="1"/>
  <c r="L261" i="46"/>
  <c r="I275" i="46"/>
  <c r="K275" i="46" s="1"/>
  <c r="L277" i="46"/>
  <c r="I291" i="46"/>
  <c r="K291" i="46" s="1"/>
  <c r="L293" i="46"/>
  <c r="L253" i="46"/>
  <c r="L269" i="46"/>
  <c r="L285" i="46"/>
  <c r="I299" i="46"/>
  <c r="K299" i="46" s="1"/>
  <c r="L257" i="46"/>
  <c r="I258" i="46"/>
  <c r="K258" i="46" s="1"/>
  <c r="L262" i="46"/>
  <c r="L263" i="46"/>
  <c r="L273" i="46"/>
  <c r="I274" i="46"/>
  <c r="K274" i="46" s="1"/>
  <c r="L278" i="46"/>
  <c r="L279" i="46"/>
  <c r="L289" i="46"/>
  <c r="I290" i="46"/>
  <c r="K290" i="46" s="1"/>
  <c r="L294" i="46"/>
  <c r="L295" i="46"/>
  <c r="I145" i="70"/>
  <c r="K145" i="70" s="1"/>
  <c r="I161" i="70"/>
  <c r="K161" i="70" s="1"/>
  <c r="I206" i="70"/>
  <c r="K206" i="70" s="1"/>
  <c r="L206" i="70" s="1"/>
  <c r="I229" i="70"/>
  <c r="K229" i="70" s="1"/>
  <c r="I245" i="70"/>
  <c r="K245" i="70" s="1"/>
  <c r="K262" i="70"/>
  <c r="L262" i="70" s="1"/>
  <c r="G301" i="70"/>
  <c r="E66" i="10" s="1"/>
  <c r="I8" i="70"/>
  <c r="K8" i="70" s="1"/>
  <c r="I12" i="70"/>
  <c r="K12" i="70" s="1"/>
  <c r="I16" i="70"/>
  <c r="K16" i="70" s="1"/>
  <c r="I20" i="70"/>
  <c r="K20" i="70" s="1"/>
  <c r="I24" i="70"/>
  <c r="K24" i="70" s="1"/>
  <c r="I28" i="70"/>
  <c r="K28" i="70" s="1"/>
  <c r="I32" i="70"/>
  <c r="K32" i="70" s="1"/>
  <c r="I36" i="70"/>
  <c r="K36" i="70" s="1"/>
  <c r="L42" i="70"/>
  <c r="K43" i="70"/>
  <c r="L43" i="70" s="1"/>
  <c r="L46" i="70"/>
  <c r="K47" i="70"/>
  <c r="L47" i="70" s="1"/>
  <c r="L50" i="70"/>
  <c r="K51" i="70"/>
  <c r="L51" i="70" s="1"/>
  <c r="L54" i="70"/>
  <c r="K55" i="70"/>
  <c r="L55" i="70" s="1"/>
  <c r="L58" i="70"/>
  <c r="K59" i="70"/>
  <c r="L59" i="70" s="1"/>
  <c r="L62" i="70"/>
  <c r="K63" i="70"/>
  <c r="L63" i="70" s="1"/>
  <c r="L66" i="70"/>
  <c r="K67" i="70"/>
  <c r="L67" i="70" s="1"/>
  <c r="L70" i="70"/>
  <c r="K71" i="70"/>
  <c r="L71" i="70" s="1"/>
  <c r="L74" i="70"/>
  <c r="K75" i="70"/>
  <c r="L75" i="70" s="1"/>
  <c r="I80" i="70"/>
  <c r="K80" i="70" s="1"/>
  <c r="I84" i="70"/>
  <c r="K84" i="70" s="1"/>
  <c r="I88" i="70"/>
  <c r="K88" i="70" s="1"/>
  <c r="I92" i="70"/>
  <c r="K92" i="70" s="1"/>
  <c r="I96" i="70"/>
  <c r="K96" i="70" s="1"/>
  <c r="I100" i="70"/>
  <c r="K100" i="70" s="1"/>
  <c r="I104" i="70"/>
  <c r="K104" i="70" s="1"/>
  <c r="I108" i="70"/>
  <c r="K108" i="70" s="1"/>
  <c r="I112" i="70"/>
  <c r="K112" i="70" s="1"/>
  <c r="I116" i="70"/>
  <c r="K116" i="70" s="1"/>
  <c r="I120" i="70"/>
  <c r="K120" i="70" s="1"/>
  <c r="I124" i="70"/>
  <c r="K124" i="70" s="1"/>
  <c r="I128" i="70"/>
  <c r="K128" i="70" s="1"/>
  <c r="I132" i="70"/>
  <c r="K132" i="70" s="1"/>
  <c r="L138" i="70"/>
  <c r="I149" i="70"/>
  <c r="K149" i="70" s="1"/>
  <c r="L154" i="70"/>
  <c r="I165" i="70"/>
  <c r="K165" i="70" s="1"/>
  <c r="K170" i="70"/>
  <c r="L170" i="70" s="1"/>
  <c r="K178" i="70"/>
  <c r="L178" i="70" s="1"/>
  <c r="K186" i="70"/>
  <c r="L186" i="70" s="1"/>
  <c r="K194" i="70"/>
  <c r="L194" i="70" s="1"/>
  <c r="I202" i="70"/>
  <c r="K202" i="70" s="1"/>
  <c r="I218" i="70"/>
  <c r="K218" i="70" s="1"/>
  <c r="K234" i="70"/>
  <c r="L234" i="70" s="1"/>
  <c r="K250" i="70"/>
  <c r="L250" i="70" s="1"/>
  <c r="I275" i="70"/>
  <c r="K275" i="70" s="1"/>
  <c r="L99" i="70"/>
  <c r="I137" i="70"/>
  <c r="K137" i="70" s="1"/>
  <c r="L142" i="70"/>
  <c r="I153" i="70"/>
  <c r="K153" i="70" s="1"/>
  <c r="L158" i="70"/>
  <c r="I198" i="70"/>
  <c r="K198" i="70" s="1"/>
  <c r="I214" i="70"/>
  <c r="K214" i="70" s="1"/>
  <c r="I271" i="70"/>
  <c r="K271" i="70" s="1"/>
  <c r="K294" i="70"/>
  <c r="L294" i="70" s="1"/>
  <c r="L40" i="70"/>
  <c r="L44" i="70"/>
  <c r="L48" i="70"/>
  <c r="L52" i="70"/>
  <c r="L56" i="70"/>
  <c r="L60" i="70"/>
  <c r="L64" i="70"/>
  <c r="L68" i="70"/>
  <c r="L72" i="70"/>
  <c r="L76" i="70"/>
  <c r="K79" i="70"/>
  <c r="L79" i="70" s="1"/>
  <c r="K83" i="70"/>
  <c r="L83" i="70" s="1"/>
  <c r="K87" i="70"/>
  <c r="L87" i="70" s="1"/>
  <c r="K91" i="70"/>
  <c r="L91" i="70" s="1"/>
  <c r="K95" i="70"/>
  <c r="L95" i="70" s="1"/>
  <c r="K99" i="70"/>
  <c r="K103" i="70"/>
  <c r="L103" i="70" s="1"/>
  <c r="K107" i="70"/>
  <c r="L107" i="70" s="1"/>
  <c r="K111" i="70"/>
  <c r="L111" i="70" s="1"/>
  <c r="K115" i="70"/>
  <c r="L115" i="70" s="1"/>
  <c r="K119" i="70"/>
  <c r="L119" i="70" s="1"/>
  <c r="K123" i="70"/>
  <c r="L123" i="70" s="1"/>
  <c r="K127" i="70"/>
  <c r="L127" i="70" s="1"/>
  <c r="K131" i="70"/>
  <c r="L131" i="70" s="1"/>
  <c r="L139" i="70"/>
  <c r="I141" i="70"/>
  <c r="K141" i="70" s="1"/>
  <c r="L146" i="70"/>
  <c r="L148" i="70"/>
  <c r="L155" i="70"/>
  <c r="I157" i="70"/>
  <c r="K157" i="70" s="1"/>
  <c r="L162" i="70"/>
  <c r="L164" i="70"/>
  <c r="K166" i="70"/>
  <c r="L166" i="70" s="1"/>
  <c r="K174" i="70"/>
  <c r="L174" i="70" s="1"/>
  <c r="K182" i="70"/>
  <c r="L182" i="70" s="1"/>
  <c r="K190" i="70"/>
  <c r="L190" i="70" s="1"/>
  <c r="L199" i="70"/>
  <c r="I210" i="70"/>
  <c r="K210" i="70" s="1"/>
  <c r="L210" i="70" s="1"/>
  <c r="L215" i="70"/>
  <c r="I222" i="70"/>
  <c r="K222" i="70" s="1"/>
  <c r="I233" i="70"/>
  <c r="K233" i="70" s="1"/>
  <c r="I249" i="70"/>
  <c r="K249" i="70" s="1"/>
  <c r="K258" i="70"/>
  <c r="L258" i="70" s="1"/>
  <c r="K290" i="70"/>
  <c r="L290" i="70" s="1"/>
  <c r="I169" i="70"/>
  <c r="K169" i="70" s="1"/>
  <c r="I173" i="70"/>
  <c r="K173" i="70" s="1"/>
  <c r="I177" i="70"/>
  <c r="K177" i="70" s="1"/>
  <c r="I181" i="70"/>
  <c r="K181" i="70" s="1"/>
  <c r="I185" i="70"/>
  <c r="K185" i="70" s="1"/>
  <c r="I189" i="70"/>
  <c r="K189" i="70" s="1"/>
  <c r="I193" i="70"/>
  <c r="K193" i="70" s="1"/>
  <c r="I197" i="70"/>
  <c r="K197" i="70" s="1"/>
  <c r="I201" i="70"/>
  <c r="K201" i="70" s="1"/>
  <c r="I205" i="70"/>
  <c r="K205" i="70" s="1"/>
  <c r="I209" i="70"/>
  <c r="K209" i="70" s="1"/>
  <c r="I213" i="70"/>
  <c r="K213" i="70" s="1"/>
  <c r="I217" i="70"/>
  <c r="K217" i="70" s="1"/>
  <c r="I219" i="70"/>
  <c r="K219" i="70" s="1"/>
  <c r="I237" i="70"/>
  <c r="K237" i="70" s="1"/>
  <c r="L238" i="70"/>
  <c r="I253" i="70"/>
  <c r="K253" i="70" s="1"/>
  <c r="I255" i="70"/>
  <c r="K255" i="70" s="1"/>
  <c r="I259" i="70"/>
  <c r="K259" i="70" s="1"/>
  <c r="K278" i="70"/>
  <c r="L278" i="70" s="1"/>
  <c r="I287" i="70"/>
  <c r="K287" i="70" s="1"/>
  <c r="L287" i="70" s="1"/>
  <c r="I291" i="70"/>
  <c r="K291" i="70" s="1"/>
  <c r="L200" i="70"/>
  <c r="L204" i="70"/>
  <c r="L208" i="70"/>
  <c r="L212" i="70"/>
  <c r="L216" i="70"/>
  <c r="I221" i="70"/>
  <c r="K221" i="70" s="1"/>
  <c r="I223" i="70"/>
  <c r="K223" i="70" s="1"/>
  <c r="I225" i="70"/>
  <c r="K225" i="70" s="1"/>
  <c r="I241" i="70"/>
  <c r="K241" i="70" s="1"/>
  <c r="K274" i="70"/>
  <c r="L274" i="70" s="1"/>
  <c r="I227" i="70"/>
  <c r="K227" i="70" s="1"/>
  <c r="L227" i="70" s="1"/>
  <c r="I231" i="70"/>
  <c r="K231" i="70" s="1"/>
  <c r="I235" i="70"/>
  <c r="K235" i="70" s="1"/>
  <c r="I239" i="70"/>
  <c r="K239" i="70" s="1"/>
  <c r="I243" i="70"/>
  <c r="K243" i="70" s="1"/>
  <c r="I247" i="70"/>
  <c r="K247" i="70" s="1"/>
  <c r="I251" i="70"/>
  <c r="K251" i="70" s="1"/>
  <c r="I263" i="70"/>
  <c r="K263" i="70" s="1"/>
  <c r="K266" i="70"/>
  <c r="L266" i="70" s="1"/>
  <c r="I279" i="70"/>
  <c r="K279" i="70" s="1"/>
  <c r="L282" i="70"/>
  <c r="K282" i="70"/>
  <c r="I295" i="70"/>
  <c r="K295" i="70" s="1"/>
  <c r="K298" i="70"/>
  <c r="L298" i="70" s="1"/>
  <c r="L224" i="70"/>
  <c r="L228" i="70"/>
  <c r="L232" i="70"/>
  <c r="L236" i="70"/>
  <c r="L240" i="70"/>
  <c r="L244" i="70"/>
  <c r="L248" i="70"/>
  <c r="L252" i="70"/>
  <c r="K254" i="70"/>
  <c r="L254" i="70" s="1"/>
  <c r="I267" i="70"/>
  <c r="K267" i="70" s="1"/>
  <c r="K270" i="70"/>
  <c r="L270" i="70" s="1"/>
  <c r="I283" i="70"/>
  <c r="K283" i="70" s="1"/>
  <c r="K286" i="70"/>
  <c r="L286" i="70" s="1"/>
  <c r="L299" i="70"/>
  <c r="I299" i="70"/>
  <c r="K299" i="70" s="1"/>
  <c r="L257" i="70"/>
  <c r="L261" i="70"/>
  <c r="L265" i="70"/>
  <c r="L269" i="70"/>
  <c r="L273" i="70"/>
  <c r="L277" i="70"/>
  <c r="L281" i="70"/>
  <c r="L285" i="70"/>
  <c r="L289" i="70"/>
  <c r="L293" i="70"/>
  <c r="L297" i="70"/>
  <c r="K15" i="39"/>
  <c r="L15" i="39" s="1"/>
  <c r="K31" i="39"/>
  <c r="L31" i="39" s="1"/>
  <c r="K47" i="39"/>
  <c r="L47" i="39" s="1"/>
  <c r="K11" i="39"/>
  <c r="L11" i="39" s="1"/>
  <c r="K27" i="39"/>
  <c r="L27" i="39" s="1"/>
  <c r="K43" i="39"/>
  <c r="L43" i="39" s="1"/>
  <c r="K7" i="39"/>
  <c r="L7" i="39" s="1"/>
  <c r="L9" i="39"/>
  <c r="K23" i="39"/>
  <c r="L23" i="39" s="1"/>
  <c r="L25" i="39"/>
  <c r="K39" i="39"/>
  <c r="L39" i="39" s="1"/>
  <c r="K19" i="39"/>
  <c r="L19" i="39"/>
  <c r="L21" i="39"/>
  <c r="K35" i="39"/>
  <c r="L35" i="39" s="1"/>
  <c r="L37" i="39"/>
  <c r="L68" i="39"/>
  <c r="L84" i="39"/>
  <c r="L100" i="39"/>
  <c r="I114" i="39"/>
  <c r="K114" i="39" s="1"/>
  <c r="I130" i="39"/>
  <c r="K130" i="39" s="1"/>
  <c r="I146" i="39"/>
  <c r="K146" i="39" s="1"/>
  <c r="K224" i="39"/>
  <c r="L224" i="39" s="1"/>
  <c r="I235" i="39"/>
  <c r="K235" i="39" s="1"/>
  <c r="K5" i="39"/>
  <c r="I6" i="39"/>
  <c r="K6" i="39" s="1"/>
  <c r="I10" i="39"/>
  <c r="K10" i="39" s="1"/>
  <c r="I14" i="39"/>
  <c r="K14" i="39" s="1"/>
  <c r="I18" i="39"/>
  <c r="K18" i="39" s="1"/>
  <c r="I22" i="39"/>
  <c r="K22" i="39" s="1"/>
  <c r="I26" i="39"/>
  <c r="K26" i="39" s="1"/>
  <c r="I30" i="39"/>
  <c r="K30" i="39" s="1"/>
  <c r="I34" i="39"/>
  <c r="K34" i="39" s="1"/>
  <c r="I38" i="39"/>
  <c r="K38" i="39" s="1"/>
  <c r="I42" i="39"/>
  <c r="K42" i="39" s="1"/>
  <c r="I46" i="39"/>
  <c r="K46" i="39" s="1"/>
  <c r="L50" i="39"/>
  <c r="K51" i="39"/>
  <c r="L51" i="39" s="1"/>
  <c r="L56" i="39"/>
  <c r="I57" i="39"/>
  <c r="K57" i="39" s="1"/>
  <c r="L62" i="39"/>
  <c r="L72" i="39"/>
  <c r="I73" i="39"/>
  <c r="K73" i="39" s="1"/>
  <c r="L78" i="39"/>
  <c r="L88" i="39"/>
  <c r="I89" i="39"/>
  <c r="K89" i="39" s="1"/>
  <c r="L94" i="39"/>
  <c r="L104" i="39"/>
  <c r="I105" i="39"/>
  <c r="K105" i="39" s="1"/>
  <c r="L110" i="39"/>
  <c r="L120" i="39"/>
  <c r="I126" i="39"/>
  <c r="K126" i="39" s="1"/>
  <c r="L136" i="39"/>
  <c r="I142" i="39"/>
  <c r="K142" i="39" s="1"/>
  <c r="L152" i="39"/>
  <c r="K222" i="39"/>
  <c r="L222" i="39" s="1"/>
  <c r="K230" i="39"/>
  <c r="L230" i="39" s="1"/>
  <c r="K278" i="39"/>
  <c r="L278" i="39" s="1"/>
  <c r="L60" i="39"/>
  <c r="I61" i="39"/>
  <c r="K61" i="39" s="1"/>
  <c r="L65" i="39"/>
  <c r="L66" i="39"/>
  <c r="L76" i="39"/>
  <c r="I77" i="39"/>
  <c r="K77" i="39" s="1"/>
  <c r="L81" i="39"/>
  <c r="L82" i="39"/>
  <c r="L92" i="39"/>
  <c r="I93" i="39"/>
  <c r="K93" i="39" s="1"/>
  <c r="L97" i="39"/>
  <c r="L98" i="39"/>
  <c r="L108" i="39"/>
  <c r="I109" i="39"/>
  <c r="K109" i="39" s="1"/>
  <c r="L113" i="39"/>
  <c r="L116" i="39"/>
  <c r="I122" i="39"/>
  <c r="K122" i="39" s="1"/>
  <c r="L129" i="39"/>
  <c r="L132" i="39"/>
  <c r="I138" i="39"/>
  <c r="K138" i="39" s="1"/>
  <c r="L145" i="39"/>
  <c r="L148" i="39"/>
  <c r="I154" i="39"/>
  <c r="K154" i="39" s="1"/>
  <c r="K228" i="39"/>
  <c r="L228" i="39" s="1"/>
  <c r="G301" i="39"/>
  <c r="E63" i="10" s="1"/>
  <c r="L52" i="39"/>
  <c r="L53" i="39"/>
  <c r="L64" i="39"/>
  <c r="L69" i="39"/>
  <c r="L80" i="39"/>
  <c r="L85" i="39"/>
  <c r="L96" i="39"/>
  <c r="L101" i="39"/>
  <c r="L112" i="39"/>
  <c r="I118" i="39"/>
  <c r="K118" i="39" s="1"/>
  <c r="L125" i="39"/>
  <c r="I134" i="39"/>
  <c r="K134" i="39" s="1"/>
  <c r="L141" i="39"/>
  <c r="I150" i="39"/>
  <c r="K150" i="39" s="1"/>
  <c r="K226" i="39"/>
  <c r="L226" i="39" s="1"/>
  <c r="L157" i="39"/>
  <c r="L161" i="39"/>
  <c r="L165" i="39"/>
  <c r="L169" i="39"/>
  <c r="L173" i="39"/>
  <c r="L177" i="39"/>
  <c r="L181" i="39"/>
  <c r="L185" i="39"/>
  <c r="L189" i="39"/>
  <c r="L193" i="39"/>
  <c r="L197" i="39"/>
  <c r="L201" i="39"/>
  <c r="L205" i="39"/>
  <c r="L209" i="39"/>
  <c r="L213" i="39"/>
  <c r="L217" i="39"/>
  <c r="L218" i="39"/>
  <c r="I221" i="39"/>
  <c r="K221" i="39" s="1"/>
  <c r="I223" i="39"/>
  <c r="K223" i="39" s="1"/>
  <c r="I225" i="39"/>
  <c r="K225" i="39" s="1"/>
  <c r="I227" i="39"/>
  <c r="K227" i="39" s="1"/>
  <c r="I229" i="39"/>
  <c r="K229" i="39" s="1"/>
  <c r="I259" i="39"/>
  <c r="K259" i="39" s="1"/>
  <c r="K294" i="39"/>
  <c r="L294" i="39" s="1"/>
  <c r="K246" i="39"/>
  <c r="L246" i="39" s="1"/>
  <c r="I275" i="39"/>
  <c r="K275" i="39" s="1"/>
  <c r="I219" i="39"/>
  <c r="K219" i="39" s="1"/>
  <c r="K238" i="39"/>
  <c r="L238" i="39" s="1"/>
  <c r="I243" i="39"/>
  <c r="K243" i="39" s="1"/>
  <c r="K262" i="39"/>
  <c r="L262" i="39" s="1"/>
  <c r="I291" i="39"/>
  <c r="K291" i="39" s="1"/>
  <c r="I231" i="39"/>
  <c r="K231" i="39" s="1"/>
  <c r="K234" i="39"/>
  <c r="L234" i="39" s="1"/>
  <c r="I247" i="39"/>
  <c r="K247" i="39" s="1"/>
  <c r="K250" i="39"/>
  <c r="L250" i="39" s="1"/>
  <c r="I263" i="39"/>
  <c r="K263" i="39" s="1"/>
  <c r="K266" i="39"/>
  <c r="L266" i="39" s="1"/>
  <c r="I279" i="39"/>
  <c r="K279" i="39" s="1"/>
  <c r="K282" i="39"/>
  <c r="L282" i="39" s="1"/>
  <c r="I295" i="39"/>
  <c r="K295" i="39" s="1"/>
  <c r="K298" i="39"/>
  <c r="L298" i="39" s="1"/>
  <c r="I251" i="39"/>
  <c r="K251" i="39" s="1"/>
  <c r="K254" i="39"/>
  <c r="L254" i="39" s="1"/>
  <c r="I267" i="39"/>
  <c r="K267" i="39" s="1"/>
  <c r="K270" i="39"/>
  <c r="L270" i="39" s="1"/>
  <c r="I283" i="39"/>
  <c r="K283" i="39" s="1"/>
  <c r="K286" i="39"/>
  <c r="L286" i="39" s="1"/>
  <c r="I299" i="39"/>
  <c r="K299" i="39" s="1"/>
  <c r="I239" i="39"/>
  <c r="K239" i="39" s="1"/>
  <c r="K242" i="39"/>
  <c r="L242" i="39" s="1"/>
  <c r="I255" i="39"/>
  <c r="K255" i="39" s="1"/>
  <c r="K258" i="39"/>
  <c r="L258" i="39" s="1"/>
  <c r="I271" i="39"/>
  <c r="K271" i="39" s="1"/>
  <c r="K274" i="39"/>
  <c r="L274" i="39" s="1"/>
  <c r="I287" i="39"/>
  <c r="K287" i="39" s="1"/>
  <c r="K290" i="39"/>
  <c r="L290" i="39" s="1"/>
  <c r="L233" i="39"/>
  <c r="L237" i="39"/>
  <c r="L241" i="39"/>
  <c r="L245" i="39"/>
  <c r="L249" i="39"/>
  <c r="L253" i="39"/>
  <c r="L257" i="39"/>
  <c r="L261" i="39"/>
  <c r="L265" i="39"/>
  <c r="L269" i="39"/>
  <c r="L273" i="39"/>
  <c r="L277" i="39"/>
  <c r="L281" i="39"/>
  <c r="L285" i="39"/>
  <c r="L289" i="39"/>
  <c r="L293" i="39"/>
  <c r="L297" i="39"/>
  <c r="K6" i="38"/>
  <c r="L6" i="38" s="1"/>
  <c r="K10" i="38"/>
  <c r="L10" i="38" s="1"/>
  <c r="I63" i="38"/>
  <c r="K63" i="38" s="1"/>
  <c r="K192" i="38"/>
  <c r="L192" i="38" s="1"/>
  <c r="K200" i="38"/>
  <c r="L200" i="38" s="1"/>
  <c r="K212" i="38"/>
  <c r="L212" i="38" s="1"/>
  <c r="L21" i="38"/>
  <c r="I27" i="38"/>
  <c r="K27" i="38" s="1"/>
  <c r="L34" i="38"/>
  <c r="L37" i="38"/>
  <c r="I43" i="38"/>
  <c r="K43" i="38" s="1"/>
  <c r="L50" i="38"/>
  <c r="L53" i="38"/>
  <c r="I59" i="38"/>
  <c r="K59" i="38" s="1"/>
  <c r="L66" i="38"/>
  <c r="L70" i="38"/>
  <c r="L74" i="38"/>
  <c r="L78" i="38"/>
  <c r="L82" i="38"/>
  <c r="L86" i="38"/>
  <c r="L90" i="38"/>
  <c r="L94" i="38"/>
  <c r="L98" i="38"/>
  <c r="L102" i="38"/>
  <c r="L106" i="38"/>
  <c r="L110" i="38"/>
  <c r="L114" i="38"/>
  <c r="L118" i="38"/>
  <c r="L122" i="38"/>
  <c r="L126" i="38"/>
  <c r="L130" i="38"/>
  <c r="L134" i="38"/>
  <c r="L138" i="38"/>
  <c r="L142" i="38"/>
  <c r="L146" i="38"/>
  <c r="L150" i="38"/>
  <c r="L154" i="38"/>
  <c r="L158" i="38"/>
  <c r="L162" i="38"/>
  <c r="L166" i="38"/>
  <c r="L170" i="38"/>
  <c r="K278" i="38"/>
  <c r="L278" i="38" s="1"/>
  <c r="I31" i="38"/>
  <c r="K31" i="38" s="1"/>
  <c r="I47" i="38"/>
  <c r="K47" i="38" s="1"/>
  <c r="K180" i="38"/>
  <c r="L180" i="38" s="1"/>
  <c r="K184" i="38"/>
  <c r="L184" i="38" s="1"/>
  <c r="K196" i="38"/>
  <c r="L196" i="38" s="1"/>
  <c r="K204" i="38"/>
  <c r="L204" i="38" s="1"/>
  <c r="K208" i="38"/>
  <c r="L208" i="38" s="1"/>
  <c r="G301" i="38"/>
  <c r="E62" i="10" s="1"/>
  <c r="I23" i="38"/>
  <c r="K23" i="38" s="1"/>
  <c r="L33" i="38"/>
  <c r="I39" i="38"/>
  <c r="K39" i="38" s="1"/>
  <c r="L49" i="38"/>
  <c r="I55" i="38"/>
  <c r="K55" i="38" s="1"/>
  <c r="L65" i="38"/>
  <c r="I175" i="38"/>
  <c r="K175" i="38" s="1"/>
  <c r="I179" i="38"/>
  <c r="K179" i="38" s="1"/>
  <c r="I183" i="38"/>
  <c r="K183" i="38" s="1"/>
  <c r="I187" i="38"/>
  <c r="K187" i="38" s="1"/>
  <c r="I191" i="38"/>
  <c r="K191" i="38" s="1"/>
  <c r="I195" i="38"/>
  <c r="K195" i="38" s="1"/>
  <c r="I199" i="38"/>
  <c r="K199" i="38" s="1"/>
  <c r="I203" i="38"/>
  <c r="K203" i="38" s="1"/>
  <c r="I207" i="38"/>
  <c r="K207" i="38" s="1"/>
  <c r="I211" i="38"/>
  <c r="K211" i="38" s="1"/>
  <c r="L259" i="38"/>
  <c r="I259" i="38"/>
  <c r="K259" i="38" s="1"/>
  <c r="K176" i="38"/>
  <c r="L176" i="38" s="1"/>
  <c r="K188" i="38"/>
  <c r="L188" i="38" s="1"/>
  <c r="I5" i="38"/>
  <c r="I9" i="38"/>
  <c r="K9" i="38" s="1"/>
  <c r="I13" i="38"/>
  <c r="K13" i="38" s="1"/>
  <c r="I14" i="38"/>
  <c r="K14" i="38" s="1"/>
  <c r="L18" i="38"/>
  <c r="L19" i="38"/>
  <c r="L26" i="38"/>
  <c r="I35" i="38"/>
  <c r="K35" i="38" s="1"/>
  <c r="L42" i="38"/>
  <c r="I51" i="38"/>
  <c r="K51" i="38" s="1"/>
  <c r="L58" i="38"/>
  <c r="I67" i="38"/>
  <c r="K67" i="38" s="1"/>
  <c r="I275" i="38"/>
  <c r="K275" i="38" s="1"/>
  <c r="K294" i="38"/>
  <c r="L294" i="38" s="1"/>
  <c r="L71" i="38"/>
  <c r="L75" i="38"/>
  <c r="L79" i="38"/>
  <c r="L83" i="38"/>
  <c r="L87" i="38"/>
  <c r="L91" i="38"/>
  <c r="L95" i="38"/>
  <c r="L99" i="38"/>
  <c r="L103" i="38"/>
  <c r="L107" i="38"/>
  <c r="L111" i="38"/>
  <c r="L115" i="38"/>
  <c r="L119" i="38"/>
  <c r="L123" i="38"/>
  <c r="L127" i="38"/>
  <c r="L131" i="38"/>
  <c r="L135" i="38"/>
  <c r="L139" i="38"/>
  <c r="L143" i="38"/>
  <c r="L147" i="38"/>
  <c r="L151" i="38"/>
  <c r="L155" i="38"/>
  <c r="L159" i="38"/>
  <c r="L163" i="38"/>
  <c r="L167" i="38"/>
  <c r="L171" i="38"/>
  <c r="I173" i="38"/>
  <c r="K173" i="38" s="1"/>
  <c r="I177" i="38"/>
  <c r="K177" i="38" s="1"/>
  <c r="I181" i="38"/>
  <c r="K181" i="38" s="1"/>
  <c r="I185" i="38"/>
  <c r="K185" i="38" s="1"/>
  <c r="I189" i="38"/>
  <c r="K189" i="38" s="1"/>
  <c r="I193" i="38"/>
  <c r="K193" i="38" s="1"/>
  <c r="I197" i="38"/>
  <c r="K197" i="38" s="1"/>
  <c r="I201" i="38"/>
  <c r="K201" i="38" s="1"/>
  <c r="I205" i="38"/>
  <c r="K205" i="38" s="1"/>
  <c r="I209" i="38"/>
  <c r="K209" i="38" s="1"/>
  <c r="I213" i="38"/>
  <c r="K213" i="38" s="1"/>
  <c r="K216" i="38"/>
  <c r="L216" i="38" s="1"/>
  <c r="K246" i="38"/>
  <c r="L246" i="38" s="1"/>
  <c r="I291" i="38"/>
  <c r="K291" i="38" s="1"/>
  <c r="I217" i="38"/>
  <c r="K217" i="38" s="1"/>
  <c r="L217" i="38" s="1"/>
  <c r="K262" i="38"/>
  <c r="L262" i="38" s="1"/>
  <c r="L215" i="38"/>
  <c r="I221" i="38"/>
  <c r="K221" i="38" s="1"/>
  <c r="I225" i="38"/>
  <c r="K225" i="38" s="1"/>
  <c r="L225" i="38"/>
  <c r="I229" i="38"/>
  <c r="K229" i="38" s="1"/>
  <c r="I233" i="38"/>
  <c r="K233" i="38" s="1"/>
  <c r="I237" i="38"/>
  <c r="K237" i="38" s="1"/>
  <c r="I241" i="38"/>
  <c r="K241" i="38" s="1"/>
  <c r="I245" i="38"/>
  <c r="K245" i="38" s="1"/>
  <c r="I247" i="38"/>
  <c r="K247" i="38" s="1"/>
  <c r="K250" i="38"/>
  <c r="L250" i="38" s="1"/>
  <c r="I263" i="38"/>
  <c r="K263" i="38" s="1"/>
  <c r="K266" i="38"/>
  <c r="L266" i="38" s="1"/>
  <c r="I279" i="38"/>
  <c r="K279" i="38" s="1"/>
  <c r="K282" i="38"/>
  <c r="L282" i="38" s="1"/>
  <c r="I295" i="38"/>
  <c r="K295" i="38" s="1"/>
  <c r="K298" i="38"/>
  <c r="L298" i="38" s="1"/>
  <c r="I251" i="38"/>
  <c r="K251" i="38" s="1"/>
  <c r="K254" i="38"/>
  <c r="L254" i="38" s="1"/>
  <c r="I267" i="38"/>
  <c r="K267" i="38" s="1"/>
  <c r="K270" i="38"/>
  <c r="L270" i="38" s="1"/>
  <c r="I283" i="38"/>
  <c r="K283" i="38" s="1"/>
  <c r="K286" i="38"/>
  <c r="L286" i="38" s="1"/>
  <c r="I299" i="38"/>
  <c r="K299" i="38" s="1"/>
  <c r="L218" i="38"/>
  <c r="I223" i="38"/>
  <c r="K223" i="38" s="1"/>
  <c r="I227" i="38"/>
  <c r="K227" i="38" s="1"/>
  <c r="I231" i="38"/>
  <c r="K231" i="38" s="1"/>
  <c r="I235" i="38"/>
  <c r="K235" i="38" s="1"/>
  <c r="I239" i="38"/>
  <c r="K239" i="38" s="1"/>
  <c r="L243" i="38"/>
  <c r="I243" i="38"/>
  <c r="K243" i="38" s="1"/>
  <c r="I255" i="38"/>
  <c r="K255" i="38" s="1"/>
  <c r="K258" i="38"/>
  <c r="L258" i="38" s="1"/>
  <c r="I271" i="38"/>
  <c r="K271" i="38" s="1"/>
  <c r="K274" i="38"/>
  <c r="L274" i="38" s="1"/>
  <c r="I287" i="38"/>
  <c r="K287" i="38" s="1"/>
  <c r="K290" i="38"/>
  <c r="L290" i="38" s="1"/>
  <c r="L249" i="38"/>
  <c r="L253" i="38"/>
  <c r="L257" i="38"/>
  <c r="L261" i="38"/>
  <c r="L265" i="38"/>
  <c r="L269" i="38"/>
  <c r="L273" i="38"/>
  <c r="L277" i="38"/>
  <c r="L281" i="38"/>
  <c r="L285" i="38"/>
  <c r="L289" i="38"/>
  <c r="L293" i="38"/>
  <c r="L297" i="38"/>
  <c r="K91" i="35"/>
  <c r="L91" i="35" s="1"/>
  <c r="K100" i="35"/>
  <c r="L100" i="35" s="1"/>
  <c r="K107" i="35"/>
  <c r="L107" i="35" s="1"/>
  <c r="K116" i="35"/>
  <c r="L116" i="35" s="1"/>
  <c r="K123" i="35"/>
  <c r="L123" i="35" s="1"/>
  <c r="K132" i="35"/>
  <c r="L132" i="35" s="1"/>
  <c r="K139" i="35"/>
  <c r="L139" i="35" s="1"/>
  <c r="K252" i="35"/>
  <c r="L252" i="35" s="1"/>
  <c r="G301" i="35"/>
  <c r="E57" i="10" s="1"/>
  <c r="I5" i="35"/>
  <c r="L7" i="35"/>
  <c r="L11" i="35"/>
  <c r="L15" i="35"/>
  <c r="L19" i="35"/>
  <c r="L23" i="35"/>
  <c r="L27" i="35"/>
  <c r="L31" i="35"/>
  <c r="L35" i="35"/>
  <c r="L39" i="35"/>
  <c r="L43" i="35"/>
  <c r="L47" i="35"/>
  <c r="L51" i="35"/>
  <c r="L55" i="35"/>
  <c r="L63" i="35"/>
  <c r="I64" i="35"/>
  <c r="K64" i="35" s="1"/>
  <c r="I66" i="35"/>
  <c r="K66" i="35" s="1"/>
  <c r="K68" i="35"/>
  <c r="L68" i="35" s="1"/>
  <c r="I70" i="35"/>
  <c r="K70" i="35" s="1"/>
  <c r="K72" i="35"/>
  <c r="L72" i="35" s="1"/>
  <c r="I74" i="35"/>
  <c r="K74" i="35" s="1"/>
  <c r="K76" i="35"/>
  <c r="L76" i="35" s="1"/>
  <c r="I78" i="35"/>
  <c r="K78" i="35" s="1"/>
  <c r="K80" i="35"/>
  <c r="L80" i="35" s="1"/>
  <c r="I82" i="35"/>
  <c r="K82" i="35" s="1"/>
  <c r="K84" i="35"/>
  <c r="L84" i="35" s="1"/>
  <c r="I86" i="35"/>
  <c r="K86" i="35" s="1"/>
  <c r="L88" i="35"/>
  <c r="K88" i="35"/>
  <c r="K95" i="35"/>
  <c r="L95" i="35" s="1"/>
  <c r="K104" i="35"/>
  <c r="L104" i="35" s="1"/>
  <c r="K111" i="35"/>
  <c r="L111" i="35" s="1"/>
  <c r="K120" i="35"/>
  <c r="L120" i="35" s="1"/>
  <c r="K127" i="35"/>
  <c r="L127" i="35" s="1"/>
  <c r="K136" i="35"/>
  <c r="L136" i="35" s="1"/>
  <c r="I235" i="35"/>
  <c r="K235" i="35" s="1"/>
  <c r="L65" i="35"/>
  <c r="I67" i="35"/>
  <c r="K67" i="35" s="1"/>
  <c r="L69" i="35"/>
  <c r="I71" i="35"/>
  <c r="K71" i="35" s="1"/>
  <c r="L73" i="35"/>
  <c r="I75" i="35"/>
  <c r="K75" i="35" s="1"/>
  <c r="L77" i="35"/>
  <c r="I79" i="35"/>
  <c r="K79" i="35" s="1"/>
  <c r="L81" i="35"/>
  <c r="I83" i="35"/>
  <c r="K83" i="35" s="1"/>
  <c r="L83" i="35"/>
  <c r="L85" i="35"/>
  <c r="I87" i="35"/>
  <c r="K87" i="35" s="1"/>
  <c r="K92" i="35"/>
  <c r="L92" i="35" s="1"/>
  <c r="K99" i="35"/>
  <c r="L99" i="35" s="1"/>
  <c r="K108" i="35"/>
  <c r="L108" i="35" s="1"/>
  <c r="K115" i="35"/>
  <c r="L115" i="35" s="1"/>
  <c r="K124" i="35"/>
  <c r="L124" i="35" s="1"/>
  <c r="K131" i="35"/>
  <c r="L131" i="35" s="1"/>
  <c r="K140" i="35"/>
  <c r="L140" i="35" s="1"/>
  <c r="I271" i="35"/>
  <c r="K271" i="35" s="1"/>
  <c r="L60" i="35"/>
  <c r="K96" i="35"/>
  <c r="L96" i="35" s="1"/>
  <c r="K103" i="35"/>
  <c r="L103" i="35" s="1"/>
  <c r="K112" i="35"/>
  <c r="L112" i="35" s="1"/>
  <c r="K119" i="35"/>
  <c r="L119" i="35" s="1"/>
  <c r="K128" i="35"/>
  <c r="L128" i="35" s="1"/>
  <c r="K135" i="35"/>
  <c r="L135" i="35" s="1"/>
  <c r="I233" i="35"/>
  <c r="K233" i="35" s="1"/>
  <c r="L233" i="35"/>
  <c r="K144" i="35"/>
  <c r="L144" i="35" s="1"/>
  <c r="K148" i="35"/>
  <c r="L148" i="35" s="1"/>
  <c r="K152" i="35"/>
  <c r="L152" i="35" s="1"/>
  <c r="K156" i="35"/>
  <c r="L156" i="35" s="1"/>
  <c r="K160" i="35"/>
  <c r="L160" i="35" s="1"/>
  <c r="K162" i="35"/>
  <c r="L162" i="35" s="1"/>
  <c r="I164" i="35"/>
  <c r="K164" i="35" s="1"/>
  <c r="K166" i="35"/>
  <c r="L166" i="35" s="1"/>
  <c r="I168" i="35"/>
  <c r="K168" i="35" s="1"/>
  <c r="K170" i="35"/>
  <c r="L170" i="35" s="1"/>
  <c r="I172" i="35"/>
  <c r="K172" i="35" s="1"/>
  <c r="K174" i="35"/>
  <c r="L174" i="35" s="1"/>
  <c r="I176" i="35"/>
  <c r="K176" i="35" s="1"/>
  <c r="K178" i="35"/>
  <c r="L178" i="35" s="1"/>
  <c r="I180" i="35"/>
  <c r="K180" i="35" s="1"/>
  <c r="K182" i="35"/>
  <c r="L182" i="35" s="1"/>
  <c r="I184" i="35"/>
  <c r="K184" i="35" s="1"/>
  <c r="K186" i="35"/>
  <c r="L186" i="35" s="1"/>
  <c r="I188" i="35"/>
  <c r="K188" i="35" s="1"/>
  <c r="K190" i="35"/>
  <c r="L190" i="35" s="1"/>
  <c r="I192" i="35"/>
  <c r="K192" i="35" s="1"/>
  <c r="K194" i="35"/>
  <c r="L194" i="35" s="1"/>
  <c r="I196" i="35"/>
  <c r="K196" i="35" s="1"/>
  <c r="K198" i="35"/>
  <c r="L198" i="35" s="1"/>
  <c r="I200" i="35"/>
  <c r="K200" i="35" s="1"/>
  <c r="K202" i="35"/>
  <c r="L202" i="35" s="1"/>
  <c r="I204" i="35"/>
  <c r="K204" i="35" s="1"/>
  <c r="K206" i="35"/>
  <c r="L206" i="35" s="1"/>
  <c r="I208" i="35"/>
  <c r="K208" i="35" s="1"/>
  <c r="K210" i="35"/>
  <c r="L210" i="35" s="1"/>
  <c r="I212" i="35"/>
  <c r="K212" i="35" s="1"/>
  <c r="K214" i="35"/>
  <c r="L214" i="35" s="1"/>
  <c r="I216" i="35"/>
  <c r="K216" i="35" s="1"/>
  <c r="K218" i="35"/>
  <c r="L218" i="35" s="1"/>
  <c r="K220" i="35"/>
  <c r="L220" i="35" s="1"/>
  <c r="K222" i="35"/>
  <c r="L222" i="35" s="1"/>
  <c r="K224" i="35"/>
  <c r="L224" i="35" s="1"/>
  <c r="K226" i="35"/>
  <c r="L226" i="35" s="1"/>
  <c r="K228" i="35"/>
  <c r="L228" i="35" s="1"/>
  <c r="K236" i="35"/>
  <c r="L236" i="35" s="1"/>
  <c r="L248" i="35"/>
  <c r="K262" i="35"/>
  <c r="L262" i="35" s="1"/>
  <c r="K274" i="35"/>
  <c r="L274" i="35" s="1"/>
  <c r="K294" i="35"/>
  <c r="L294" i="35" s="1"/>
  <c r="L89" i="35"/>
  <c r="L93" i="35"/>
  <c r="L97" i="35"/>
  <c r="L101" i="35"/>
  <c r="L105" i="35"/>
  <c r="L109" i="35"/>
  <c r="L113" i="35"/>
  <c r="L117" i="35"/>
  <c r="L121" i="35"/>
  <c r="L125" i="35"/>
  <c r="L129" i="35"/>
  <c r="L133" i="35"/>
  <c r="L137" i="35"/>
  <c r="L141" i="35"/>
  <c r="L145" i="35"/>
  <c r="L149" i="35"/>
  <c r="L153" i="35"/>
  <c r="L157" i="35"/>
  <c r="I161" i="35"/>
  <c r="K161" i="35" s="1"/>
  <c r="L163" i="35"/>
  <c r="I165" i="35"/>
  <c r="K165" i="35" s="1"/>
  <c r="L167" i="35"/>
  <c r="I169" i="35"/>
  <c r="K169" i="35" s="1"/>
  <c r="L171" i="35"/>
  <c r="I173" i="35"/>
  <c r="K173" i="35" s="1"/>
  <c r="L175" i="35"/>
  <c r="I177" i="35"/>
  <c r="K177" i="35" s="1"/>
  <c r="L179" i="35"/>
  <c r="I181" i="35"/>
  <c r="K181" i="35" s="1"/>
  <c r="L183" i="35"/>
  <c r="I185" i="35"/>
  <c r="K185" i="35" s="1"/>
  <c r="L187" i="35"/>
  <c r="I189" i="35"/>
  <c r="K189" i="35" s="1"/>
  <c r="L191" i="35"/>
  <c r="I193" i="35"/>
  <c r="K193" i="35" s="1"/>
  <c r="L195" i="35"/>
  <c r="I197" i="35"/>
  <c r="K197" i="35" s="1"/>
  <c r="L199" i="35"/>
  <c r="I201" i="35"/>
  <c r="K201" i="35" s="1"/>
  <c r="L203" i="35"/>
  <c r="I205" i="35"/>
  <c r="K205" i="35" s="1"/>
  <c r="L207" i="35"/>
  <c r="I209" i="35"/>
  <c r="K209" i="35" s="1"/>
  <c r="L211" i="35"/>
  <c r="I213" i="35"/>
  <c r="K213" i="35" s="1"/>
  <c r="L215" i="35"/>
  <c r="I217" i="35"/>
  <c r="K217" i="35" s="1"/>
  <c r="K234" i="35"/>
  <c r="L234" i="35" s="1"/>
  <c r="I243" i="35"/>
  <c r="K243" i="35" s="1"/>
  <c r="I247" i="35"/>
  <c r="K247" i="35" s="1"/>
  <c r="I275" i="35"/>
  <c r="K275" i="35" s="1"/>
  <c r="K230" i="35"/>
  <c r="L230" i="35" s="1"/>
  <c r="I251" i="35"/>
  <c r="K251" i="35" s="1"/>
  <c r="K258" i="35"/>
  <c r="L258" i="35" s="1"/>
  <c r="K290" i="35"/>
  <c r="L290" i="35" s="1"/>
  <c r="I229" i="35"/>
  <c r="K229" i="35" s="1"/>
  <c r="I231" i="35"/>
  <c r="K231" i="35" s="1"/>
  <c r="I239" i="35"/>
  <c r="K239" i="35" s="1"/>
  <c r="L240" i="35"/>
  <c r="I255" i="35"/>
  <c r="K255" i="35" s="1"/>
  <c r="I259" i="35"/>
  <c r="K259" i="35" s="1"/>
  <c r="K278" i="35"/>
  <c r="L278" i="35" s="1"/>
  <c r="I287" i="35"/>
  <c r="K287" i="35" s="1"/>
  <c r="I291" i="35"/>
  <c r="K291" i="35" s="1"/>
  <c r="I237" i="35"/>
  <c r="K237" i="35" s="1"/>
  <c r="I241" i="35"/>
  <c r="K241" i="35" s="1"/>
  <c r="I245" i="35"/>
  <c r="K245" i="35" s="1"/>
  <c r="I249" i="35"/>
  <c r="K249" i="35" s="1"/>
  <c r="L249" i="35"/>
  <c r="I253" i="35"/>
  <c r="K253" i="35" s="1"/>
  <c r="I263" i="35"/>
  <c r="K263" i="35" s="1"/>
  <c r="K266" i="35"/>
  <c r="L266" i="35" s="1"/>
  <c r="I279" i="35"/>
  <c r="K279" i="35" s="1"/>
  <c r="K282" i="35"/>
  <c r="L282" i="35" s="1"/>
  <c r="I295" i="35"/>
  <c r="K295" i="35" s="1"/>
  <c r="K298" i="35"/>
  <c r="L298" i="35" s="1"/>
  <c r="L221" i="35"/>
  <c r="L225" i="35"/>
  <c r="L238" i="35"/>
  <c r="L242" i="35"/>
  <c r="L246" i="35"/>
  <c r="L250" i="35"/>
  <c r="L254" i="35"/>
  <c r="I267" i="35"/>
  <c r="K267" i="35" s="1"/>
  <c r="K270" i="35"/>
  <c r="L270" i="35" s="1"/>
  <c r="I283" i="35"/>
  <c r="K283" i="35" s="1"/>
  <c r="K286" i="35"/>
  <c r="L286" i="35" s="1"/>
  <c r="I299" i="35"/>
  <c r="K299" i="35" s="1"/>
  <c r="L257" i="35"/>
  <c r="L261" i="35"/>
  <c r="L265" i="35"/>
  <c r="L269" i="35"/>
  <c r="L273" i="35"/>
  <c r="L277" i="35"/>
  <c r="L281" i="35"/>
  <c r="L285" i="35"/>
  <c r="L289" i="35"/>
  <c r="L293" i="35"/>
  <c r="L297" i="35"/>
  <c r="K5" i="51"/>
  <c r="L5" i="51" s="1"/>
  <c r="I6" i="51"/>
  <c r="K6" i="51" s="1"/>
  <c r="I10" i="51"/>
  <c r="K10" i="51" s="1"/>
  <c r="I15" i="51"/>
  <c r="K15" i="51" s="1"/>
  <c r="I19" i="51"/>
  <c r="K19" i="51" s="1"/>
  <c r="I23" i="51"/>
  <c r="K23" i="51" s="1"/>
  <c r="I27" i="51"/>
  <c r="K27" i="51" s="1"/>
  <c r="I31" i="51"/>
  <c r="K31" i="51" s="1"/>
  <c r="I35" i="51"/>
  <c r="K35" i="51" s="1"/>
  <c r="I39" i="51"/>
  <c r="K39" i="51" s="1"/>
  <c r="L46" i="51"/>
  <c r="L55" i="51"/>
  <c r="I57" i="51"/>
  <c r="K57" i="51" s="1"/>
  <c r="L62" i="51"/>
  <c r="L71" i="51"/>
  <c r="I73" i="51"/>
  <c r="K73" i="51" s="1"/>
  <c r="L78" i="51"/>
  <c r="L87" i="51"/>
  <c r="I89" i="51"/>
  <c r="K89" i="51" s="1"/>
  <c r="L94" i="51"/>
  <c r="L103" i="51"/>
  <c r="I105" i="51"/>
  <c r="K105" i="51" s="1"/>
  <c r="L110" i="51"/>
  <c r="L119" i="51"/>
  <c r="I121" i="51"/>
  <c r="K121" i="51" s="1"/>
  <c r="L126" i="51"/>
  <c r="L135" i="51"/>
  <c r="I137" i="51"/>
  <c r="K137" i="51" s="1"/>
  <c r="L142" i="51"/>
  <c r="I151" i="51"/>
  <c r="K151" i="51" s="1"/>
  <c r="I153" i="51"/>
  <c r="K153" i="51" s="1"/>
  <c r="L153" i="51" s="1"/>
  <c r="I156" i="51"/>
  <c r="K156" i="51" s="1"/>
  <c r="I185" i="51"/>
  <c r="K185" i="51" s="1"/>
  <c r="I196" i="51"/>
  <c r="K196" i="51" s="1"/>
  <c r="K246" i="51"/>
  <c r="L246" i="51" s="1"/>
  <c r="G301" i="51"/>
  <c r="E58" i="10" s="1"/>
  <c r="I85" i="51"/>
  <c r="K85" i="51" s="1"/>
  <c r="I101" i="51"/>
  <c r="K101" i="51" s="1"/>
  <c r="I159" i="51"/>
  <c r="K159" i="51" s="1"/>
  <c r="K238" i="51"/>
  <c r="L238" i="51" s="1"/>
  <c r="L7" i="51"/>
  <c r="K8" i="51"/>
  <c r="L8" i="51" s="1"/>
  <c r="L11" i="51"/>
  <c r="L12" i="51"/>
  <c r="L16" i="51"/>
  <c r="L20" i="51"/>
  <c r="L24" i="51"/>
  <c r="L28" i="51"/>
  <c r="L32" i="51"/>
  <c r="L36" i="51"/>
  <c r="L40" i="51"/>
  <c r="L43" i="51"/>
  <c r="I45" i="51"/>
  <c r="K45" i="51" s="1"/>
  <c r="L50" i="51"/>
  <c r="L59" i="51"/>
  <c r="I61" i="51"/>
  <c r="K61" i="51" s="1"/>
  <c r="L66" i="51"/>
  <c r="L75" i="51"/>
  <c r="I77" i="51"/>
  <c r="K77" i="51" s="1"/>
  <c r="L82" i="51"/>
  <c r="L91" i="51"/>
  <c r="I93" i="51"/>
  <c r="K93" i="51" s="1"/>
  <c r="L98" i="51"/>
  <c r="L107" i="51"/>
  <c r="I109" i="51"/>
  <c r="K109" i="51" s="1"/>
  <c r="L114" i="51"/>
  <c r="L123" i="51"/>
  <c r="I125" i="51"/>
  <c r="K125" i="51" s="1"/>
  <c r="L130" i="51"/>
  <c r="L139" i="51"/>
  <c r="I141" i="51"/>
  <c r="K141" i="51" s="1"/>
  <c r="I143" i="51"/>
  <c r="K143" i="51" s="1"/>
  <c r="I145" i="51"/>
  <c r="K145" i="51" s="1"/>
  <c r="L145" i="51"/>
  <c r="I148" i="51"/>
  <c r="K148" i="51" s="1"/>
  <c r="I175" i="51"/>
  <c r="K175" i="51" s="1"/>
  <c r="I177" i="51"/>
  <c r="K177" i="51" s="1"/>
  <c r="I180" i="51"/>
  <c r="K180" i="51" s="1"/>
  <c r="K222" i="51"/>
  <c r="L222" i="51" s="1"/>
  <c r="K254" i="51"/>
  <c r="L254" i="51" s="1"/>
  <c r="K288" i="51"/>
  <c r="L288" i="51" s="1"/>
  <c r="L9" i="51"/>
  <c r="I53" i="51"/>
  <c r="K53" i="51" s="1"/>
  <c r="I69" i="51"/>
  <c r="K69" i="51" s="1"/>
  <c r="I117" i="51"/>
  <c r="K117" i="51" s="1"/>
  <c r="I133" i="51"/>
  <c r="K133" i="51" s="1"/>
  <c r="I161" i="51"/>
  <c r="K161" i="51" s="1"/>
  <c r="I164" i="51"/>
  <c r="K164" i="51" s="1"/>
  <c r="I13" i="51"/>
  <c r="K13" i="51" s="1"/>
  <c r="I17" i="51"/>
  <c r="K17" i="51" s="1"/>
  <c r="I21" i="51"/>
  <c r="K21" i="51" s="1"/>
  <c r="I25" i="51"/>
  <c r="K25" i="51" s="1"/>
  <c r="I29" i="51"/>
  <c r="K29" i="51" s="1"/>
  <c r="I33" i="51"/>
  <c r="K33" i="51" s="1"/>
  <c r="I37" i="51"/>
  <c r="K37" i="51" s="1"/>
  <c r="I41" i="51"/>
  <c r="K41" i="51" s="1"/>
  <c r="I49" i="51"/>
  <c r="K49" i="51" s="1"/>
  <c r="I65" i="51"/>
  <c r="K65" i="51" s="1"/>
  <c r="I81" i="51"/>
  <c r="K81" i="51" s="1"/>
  <c r="I97" i="51"/>
  <c r="K97" i="51" s="1"/>
  <c r="I113" i="51"/>
  <c r="K113" i="51" s="1"/>
  <c r="I129" i="51"/>
  <c r="K129" i="51" s="1"/>
  <c r="I167" i="51"/>
  <c r="K167" i="51" s="1"/>
  <c r="I169" i="51"/>
  <c r="K169" i="51" s="1"/>
  <c r="I172" i="51"/>
  <c r="K172" i="51" s="1"/>
  <c r="I191" i="51"/>
  <c r="K191" i="51" s="1"/>
  <c r="I201" i="51"/>
  <c r="K201" i="51" s="1"/>
  <c r="K208" i="51"/>
  <c r="L208" i="51" s="1"/>
  <c r="K216" i="51"/>
  <c r="L216" i="51" s="1"/>
  <c r="K230" i="51"/>
  <c r="L230" i="51" s="1"/>
  <c r="I147" i="51"/>
  <c r="K147" i="51" s="1"/>
  <c r="I163" i="51"/>
  <c r="K163" i="51" s="1"/>
  <c r="I179" i="51"/>
  <c r="K179" i="51" s="1"/>
  <c r="I195" i="51"/>
  <c r="K195" i="51" s="1"/>
  <c r="I207" i="51"/>
  <c r="K207" i="51" s="1"/>
  <c r="I209" i="51"/>
  <c r="K209" i="51" s="1"/>
  <c r="I215" i="51"/>
  <c r="K215" i="51" s="1"/>
  <c r="I217" i="51"/>
  <c r="K217" i="51" s="1"/>
  <c r="K218" i="51"/>
  <c r="L218" i="51" s="1"/>
  <c r="K224" i="51"/>
  <c r="L224" i="51" s="1"/>
  <c r="K232" i="51"/>
  <c r="L232" i="51" s="1"/>
  <c r="K240" i="51"/>
  <c r="L240" i="51" s="1"/>
  <c r="K248" i="51"/>
  <c r="L248" i="51" s="1"/>
  <c r="K256" i="51"/>
  <c r="L256" i="51" s="1"/>
  <c r="I279" i="51"/>
  <c r="K279" i="51" s="1"/>
  <c r="K296" i="51"/>
  <c r="L296" i="51" s="1"/>
  <c r="I183" i="51"/>
  <c r="K183" i="51" s="1"/>
  <c r="I199" i="51"/>
  <c r="K199" i="51" s="1"/>
  <c r="K204" i="51"/>
  <c r="L204" i="51" s="1"/>
  <c r="K212" i="51"/>
  <c r="L212" i="51" s="1"/>
  <c r="K226" i="51"/>
  <c r="L226" i="51" s="1"/>
  <c r="K234" i="51"/>
  <c r="L234" i="51" s="1"/>
  <c r="K242" i="51"/>
  <c r="L242" i="51" s="1"/>
  <c r="K250" i="51"/>
  <c r="L250" i="51" s="1"/>
  <c r="I287" i="51"/>
  <c r="K287" i="51" s="1"/>
  <c r="I155" i="51"/>
  <c r="K155" i="51" s="1"/>
  <c r="I171" i="51"/>
  <c r="K171" i="51" s="1"/>
  <c r="I187" i="51"/>
  <c r="K187" i="51" s="1"/>
  <c r="L188" i="51"/>
  <c r="L193" i="51"/>
  <c r="I203" i="51"/>
  <c r="K203" i="51" s="1"/>
  <c r="I205" i="51"/>
  <c r="K205" i="51" s="1"/>
  <c r="I211" i="51"/>
  <c r="K211" i="51" s="1"/>
  <c r="I213" i="51"/>
  <c r="K213" i="51" s="1"/>
  <c r="K220" i="51"/>
  <c r="L220" i="51" s="1"/>
  <c r="K228" i="51"/>
  <c r="L228" i="51" s="1"/>
  <c r="K236" i="51"/>
  <c r="L236" i="51" s="1"/>
  <c r="K244" i="51"/>
  <c r="L244" i="51" s="1"/>
  <c r="K252" i="51"/>
  <c r="L252" i="51" s="1"/>
  <c r="K280" i="51"/>
  <c r="L280" i="51" s="1"/>
  <c r="I295" i="51"/>
  <c r="K295" i="51" s="1"/>
  <c r="K276" i="51"/>
  <c r="L276" i="51" s="1"/>
  <c r="I283" i="51"/>
  <c r="K283" i="51" s="1"/>
  <c r="L283" i="51" s="1"/>
  <c r="K292" i="51"/>
  <c r="L292" i="51" s="1"/>
  <c r="L299" i="51"/>
  <c r="I299" i="51"/>
  <c r="K299" i="51" s="1"/>
  <c r="I275" i="51"/>
  <c r="K275" i="51" s="1"/>
  <c r="K284" i="51"/>
  <c r="L284" i="51" s="1"/>
  <c r="I291" i="51"/>
  <c r="K291" i="51" s="1"/>
  <c r="K300" i="51"/>
  <c r="L300" i="51" s="1"/>
  <c r="L221" i="51"/>
  <c r="L225" i="51"/>
  <c r="L229" i="51"/>
  <c r="L233" i="51"/>
  <c r="L237" i="51"/>
  <c r="L241" i="51"/>
  <c r="L245" i="51"/>
  <c r="L249" i="51"/>
  <c r="L253" i="51"/>
  <c r="L257" i="51"/>
  <c r="L261" i="51"/>
  <c r="L265" i="51"/>
  <c r="L269" i="51"/>
  <c r="L273" i="51"/>
  <c r="I277" i="51"/>
  <c r="K277" i="51" s="1"/>
  <c r="I281" i="51"/>
  <c r="K281" i="51" s="1"/>
  <c r="I285" i="51"/>
  <c r="K285" i="51" s="1"/>
  <c r="I289" i="51"/>
  <c r="K289" i="51" s="1"/>
  <c r="I293" i="51"/>
  <c r="K293" i="51" s="1"/>
  <c r="I297" i="51"/>
  <c r="K297" i="51" s="1"/>
  <c r="L258" i="51"/>
  <c r="L262" i="51"/>
  <c r="L266" i="51"/>
  <c r="L270" i="51"/>
  <c r="L274" i="51"/>
  <c r="L278" i="51"/>
  <c r="L282" i="51"/>
  <c r="L286" i="51"/>
  <c r="L290" i="51"/>
  <c r="L294" i="51"/>
  <c r="L298" i="51"/>
  <c r="K7" i="69"/>
  <c r="L7" i="69"/>
  <c r="K20" i="69"/>
  <c r="L20" i="69" s="1"/>
  <c r="K23" i="69"/>
  <c r="L23" i="69" s="1"/>
  <c r="K36" i="69"/>
  <c r="L36" i="69" s="1"/>
  <c r="K39" i="69"/>
  <c r="L39" i="69"/>
  <c r="K72" i="69"/>
  <c r="L72" i="69" s="1"/>
  <c r="K80" i="69"/>
  <c r="L80" i="69" s="1"/>
  <c r="K88" i="69"/>
  <c r="L88" i="69" s="1"/>
  <c r="K8" i="69"/>
  <c r="L8" i="69" s="1"/>
  <c r="K11" i="69"/>
  <c r="L11" i="69" s="1"/>
  <c r="K24" i="69"/>
  <c r="L24" i="69" s="1"/>
  <c r="K27" i="69"/>
  <c r="L27" i="69"/>
  <c r="K40" i="69"/>
  <c r="L40" i="69" s="1"/>
  <c r="K43" i="69"/>
  <c r="L43" i="69" s="1"/>
  <c r="K12" i="69"/>
  <c r="L12" i="69" s="1"/>
  <c r="K15" i="69"/>
  <c r="L15" i="69" s="1"/>
  <c r="K28" i="69"/>
  <c r="L28" i="69" s="1"/>
  <c r="K31" i="69"/>
  <c r="L31" i="69" s="1"/>
  <c r="K76" i="69"/>
  <c r="L76" i="69" s="1"/>
  <c r="K84" i="69"/>
  <c r="L84" i="69" s="1"/>
  <c r="K92" i="69"/>
  <c r="L92" i="69" s="1"/>
  <c r="K16" i="69"/>
  <c r="L16" i="69" s="1"/>
  <c r="K19" i="69"/>
  <c r="L19" i="69" s="1"/>
  <c r="K32" i="69"/>
  <c r="L32" i="69" s="1"/>
  <c r="K35" i="69"/>
  <c r="L35" i="69" s="1"/>
  <c r="I240" i="69"/>
  <c r="K240" i="69" s="1"/>
  <c r="K5" i="69"/>
  <c r="I6" i="69"/>
  <c r="K6" i="69" s="1"/>
  <c r="K9" i="69"/>
  <c r="L9" i="69" s="1"/>
  <c r="I10" i="69"/>
  <c r="K10" i="69" s="1"/>
  <c r="K13" i="69"/>
  <c r="L13" i="69" s="1"/>
  <c r="I14" i="69"/>
  <c r="K14" i="69" s="1"/>
  <c r="K17" i="69"/>
  <c r="L17" i="69" s="1"/>
  <c r="I18" i="69"/>
  <c r="K18" i="69" s="1"/>
  <c r="K21" i="69"/>
  <c r="L21" i="69" s="1"/>
  <c r="I22" i="69"/>
  <c r="K22" i="69" s="1"/>
  <c r="K25" i="69"/>
  <c r="L25" i="69" s="1"/>
  <c r="I26" i="69"/>
  <c r="K26" i="69" s="1"/>
  <c r="K29" i="69"/>
  <c r="L29" i="69" s="1"/>
  <c r="I30" i="69"/>
  <c r="K30" i="69" s="1"/>
  <c r="K33" i="69"/>
  <c r="L33" i="69" s="1"/>
  <c r="I34" i="69"/>
  <c r="K34" i="69" s="1"/>
  <c r="K37" i="69"/>
  <c r="L37" i="69" s="1"/>
  <c r="I38" i="69"/>
  <c r="K38" i="69" s="1"/>
  <c r="K41" i="69"/>
  <c r="L41" i="69" s="1"/>
  <c r="I42" i="69"/>
  <c r="K42" i="69" s="1"/>
  <c r="L44" i="69"/>
  <c r="K45" i="69"/>
  <c r="L45" i="69" s="1"/>
  <c r="I46" i="69"/>
  <c r="K46" i="69" s="1"/>
  <c r="L48" i="69"/>
  <c r="K49" i="69"/>
  <c r="L49" i="69" s="1"/>
  <c r="I50" i="69"/>
  <c r="K50" i="69" s="1"/>
  <c r="L52" i="69"/>
  <c r="K53" i="69"/>
  <c r="L53" i="69" s="1"/>
  <c r="I54" i="69"/>
  <c r="K54" i="69" s="1"/>
  <c r="L56" i="69"/>
  <c r="K57" i="69"/>
  <c r="L57" i="69" s="1"/>
  <c r="I58" i="69"/>
  <c r="K58" i="69" s="1"/>
  <c r="L60" i="69"/>
  <c r="K61" i="69"/>
  <c r="L61" i="69" s="1"/>
  <c r="I62" i="69"/>
  <c r="K62" i="69" s="1"/>
  <c r="L64" i="69"/>
  <c r="K65" i="69"/>
  <c r="L65" i="69" s="1"/>
  <c r="I66" i="69"/>
  <c r="K66" i="69" s="1"/>
  <c r="L68" i="69"/>
  <c r="K69" i="69"/>
  <c r="L69" i="69" s="1"/>
  <c r="I70" i="69"/>
  <c r="K70" i="69" s="1"/>
  <c r="L95" i="69"/>
  <c r="L96" i="69"/>
  <c r="L99" i="69"/>
  <c r="L100" i="69"/>
  <c r="L103" i="69"/>
  <c r="L104" i="69"/>
  <c r="K106" i="69"/>
  <c r="L106" i="69" s="1"/>
  <c r="L108" i="69"/>
  <c r="K110" i="69"/>
  <c r="L110" i="69" s="1"/>
  <c r="L112" i="69"/>
  <c r="K114" i="69"/>
  <c r="L114" i="69" s="1"/>
  <c r="L116" i="69"/>
  <c r="K118" i="69"/>
  <c r="L118" i="69" s="1"/>
  <c r="L120" i="69"/>
  <c r="K122" i="69"/>
  <c r="L122" i="69" s="1"/>
  <c r="L124" i="69"/>
  <c r="K126" i="69"/>
  <c r="L126" i="69" s="1"/>
  <c r="L128" i="69"/>
  <c r="K130" i="69"/>
  <c r="L130" i="69" s="1"/>
  <c r="L132" i="69"/>
  <c r="K134" i="69"/>
  <c r="L134" i="69" s="1"/>
  <c r="L136" i="69"/>
  <c r="K138" i="69"/>
  <c r="L138" i="69" s="1"/>
  <c r="L140" i="69"/>
  <c r="L156" i="69"/>
  <c r="L172" i="69"/>
  <c r="I256" i="69"/>
  <c r="K256" i="69" s="1"/>
  <c r="L256" i="69" s="1"/>
  <c r="L5" i="69"/>
  <c r="I107" i="69"/>
  <c r="K107" i="69" s="1"/>
  <c r="I111" i="69"/>
  <c r="K111" i="69" s="1"/>
  <c r="I115" i="69"/>
  <c r="K115" i="69" s="1"/>
  <c r="I119" i="69"/>
  <c r="K119" i="69" s="1"/>
  <c r="I123" i="69"/>
  <c r="K123" i="69" s="1"/>
  <c r="I127" i="69"/>
  <c r="K127" i="69" s="1"/>
  <c r="I131" i="69"/>
  <c r="K131" i="69" s="1"/>
  <c r="I135" i="69"/>
  <c r="K135" i="69" s="1"/>
  <c r="I139" i="69"/>
  <c r="K139" i="69" s="1"/>
  <c r="L144" i="69"/>
  <c r="L160" i="69"/>
  <c r="L176" i="69"/>
  <c r="I272" i="69"/>
  <c r="K272" i="69" s="1"/>
  <c r="G301" i="69"/>
  <c r="E60" i="10" s="1"/>
  <c r="I75" i="69"/>
  <c r="K75" i="69" s="1"/>
  <c r="I79" i="69"/>
  <c r="K79" i="69" s="1"/>
  <c r="I83" i="69"/>
  <c r="K83" i="69" s="1"/>
  <c r="I87" i="69"/>
  <c r="K87" i="69" s="1"/>
  <c r="I91" i="69"/>
  <c r="K91" i="69" s="1"/>
  <c r="L94" i="69"/>
  <c r="L98" i="69"/>
  <c r="L102" i="69"/>
  <c r="K105" i="69"/>
  <c r="L105" i="69" s="1"/>
  <c r="K109" i="69"/>
  <c r="L109" i="69" s="1"/>
  <c r="K113" i="69"/>
  <c r="L113" i="69" s="1"/>
  <c r="K117" i="69"/>
  <c r="L117" i="69" s="1"/>
  <c r="K121" i="69"/>
  <c r="L121" i="69" s="1"/>
  <c r="K125" i="69"/>
  <c r="L125" i="69" s="1"/>
  <c r="K129" i="69"/>
  <c r="L129" i="69" s="1"/>
  <c r="K133" i="69"/>
  <c r="L133" i="69" s="1"/>
  <c r="K137" i="69"/>
  <c r="L137" i="69" s="1"/>
  <c r="L148" i="69"/>
  <c r="L164" i="69"/>
  <c r="L180" i="69"/>
  <c r="I181" i="69"/>
  <c r="K181" i="69" s="1"/>
  <c r="I185" i="69"/>
  <c r="K185" i="69" s="1"/>
  <c r="I189" i="69"/>
  <c r="K189" i="69" s="1"/>
  <c r="I193" i="69"/>
  <c r="K193" i="69" s="1"/>
  <c r="I197" i="69"/>
  <c r="K197" i="69" s="1"/>
  <c r="I201" i="69"/>
  <c r="K201" i="69" s="1"/>
  <c r="I205" i="69"/>
  <c r="K205" i="69" s="1"/>
  <c r="I209" i="69"/>
  <c r="K209" i="69" s="1"/>
  <c r="I213" i="69"/>
  <c r="K213" i="69" s="1"/>
  <c r="I217" i="69"/>
  <c r="K217" i="69" s="1"/>
  <c r="I228" i="69"/>
  <c r="K228" i="69" s="1"/>
  <c r="I244" i="69"/>
  <c r="K244" i="69" s="1"/>
  <c r="L244" i="69" s="1"/>
  <c r="I260" i="69"/>
  <c r="K260" i="69" s="1"/>
  <c r="L182" i="69"/>
  <c r="L186" i="69"/>
  <c r="L190" i="69"/>
  <c r="L194" i="69"/>
  <c r="L198" i="69"/>
  <c r="L202" i="69"/>
  <c r="L206" i="69"/>
  <c r="L210" i="69"/>
  <c r="L214" i="69"/>
  <c r="L218" i="69"/>
  <c r="L222" i="69"/>
  <c r="L226" i="69"/>
  <c r="I232" i="69"/>
  <c r="K232" i="69" s="1"/>
  <c r="I248" i="69"/>
  <c r="K248" i="69" s="1"/>
  <c r="I264" i="69"/>
  <c r="K264" i="69" s="1"/>
  <c r="I143" i="69"/>
  <c r="K143" i="69" s="1"/>
  <c r="I147" i="69"/>
  <c r="K147" i="69" s="1"/>
  <c r="I151" i="69"/>
  <c r="K151" i="69" s="1"/>
  <c r="I155" i="69"/>
  <c r="K155" i="69" s="1"/>
  <c r="I159" i="69"/>
  <c r="K159" i="69" s="1"/>
  <c r="I163" i="69"/>
  <c r="K163" i="69" s="1"/>
  <c r="I167" i="69"/>
  <c r="K167" i="69" s="1"/>
  <c r="I171" i="69"/>
  <c r="K171" i="69" s="1"/>
  <c r="I175" i="69"/>
  <c r="K175" i="69" s="1"/>
  <c r="I179" i="69"/>
  <c r="K179" i="69" s="1"/>
  <c r="I183" i="69"/>
  <c r="K183" i="69" s="1"/>
  <c r="I187" i="69"/>
  <c r="K187" i="69" s="1"/>
  <c r="I191" i="69"/>
  <c r="K191" i="69" s="1"/>
  <c r="I195" i="69"/>
  <c r="K195" i="69" s="1"/>
  <c r="I199" i="69"/>
  <c r="K199" i="69" s="1"/>
  <c r="I203" i="69"/>
  <c r="K203" i="69" s="1"/>
  <c r="I207" i="69"/>
  <c r="K207" i="69" s="1"/>
  <c r="I211" i="69"/>
  <c r="K211" i="69" s="1"/>
  <c r="I215" i="69"/>
  <c r="K215" i="69" s="1"/>
  <c r="K220" i="69"/>
  <c r="L220" i="69" s="1"/>
  <c r="K224" i="69"/>
  <c r="L224" i="69" s="1"/>
  <c r="L229" i="69"/>
  <c r="I236" i="69"/>
  <c r="K236" i="69" s="1"/>
  <c r="L245" i="69"/>
  <c r="I252" i="69"/>
  <c r="K252" i="69" s="1"/>
  <c r="L261" i="69"/>
  <c r="I268" i="69"/>
  <c r="K268" i="69" s="1"/>
  <c r="L230" i="69"/>
  <c r="L234" i="69"/>
  <c r="L238" i="69"/>
  <c r="L242" i="69"/>
  <c r="L246" i="69"/>
  <c r="L250" i="69"/>
  <c r="L254" i="69"/>
  <c r="L258" i="69"/>
  <c r="L262" i="69"/>
  <c r="L266" i="69"/>
  <c r="L270" i="69"/>
  <c r="L274" i="69"/>
  <c r="L278" i="69"/>
  <c r="L282" i="69"/>
  <c r="L286" i="69"/>
  <c r="L290" i="69"/>
  <c r="L294" i="69"/>
  <c r="L298" i="69"/>
  <c r="L219" i="69"/>
  <c r="L223" i="69"/>
  <c r="L227" i="69"/>
  <c r="L231" i="69"/>
  <c r="L235" i="69"/>
  <c r="L239" i="69"/>
  <c r="L243" i="69"/>
  <c r="L247" i="69"/>
  <c r="L251" i="69"/>
  <c r="L255" i="69"/>
  <c r="L259" i="69"/>
  <c r="L263" i="69"/>
  <c r="L267" i="69"/>
  <c r="L271" i="69"/>
  <c r="L275" i="69"/>
  <c r="L276" i="69"/>
  <c r="L279" i="69"/>
  <c r="L280" i="69"/>
  <c r="L283" i="69"/>
  <c r="L284" i="69"/>
  <c r="L287" i="69"/>
  <c r="L288" i="69"/>
  <c r="L291" i="69"/>
  <c r="L292" i="69"/>
  <c r="L295" i="69"/>
  <c r="L296" i="69"/>
  <c r="L299" i="69"/>
  <c r="L300" i="69"/>
  <c r="I9" i="52"/>
  <c r="K9" i="52" s="1"/>
  <c r="K12" i="52"/>
  <c r="L12" i="52" s="1"/>
  <c r="I25" i="52"/>
  <c r="K25" i="52" s="1"/>
  <c r="K28" i="52"/>
  <c r="L28" i="52" s="1"/>
  <c r="I41" i="52"/>
  <c r="K41" i="52" s="1"/>
  <c r="I13" i="52"/>
  <c r="K13" i="52" s="1"/>
  <c r="K16" i="52"/>
  <c r="L16" i="52" s="1"/>
  <c r="I29" i="52"/>
  <c r="K29" i="52" s="1"/>
  <c r="K32" i="52"/>
  <c r="L32" i="52" s="1"/>
  <c r="I17" i="52"/>
  <c r="K17" i="52" s="1"/>
  <c r="K20" i="52"/>
  <c r="L20" i="52" s="1"/>
  <c r="I33" i="52"/>
  <c r="K33" i="52" s="1"/>
  <c r="K36" i="52"/>
  <c r="L36" i="52" s="1"/>
  <c r="G301" i="52"/>
  <c r="E59" i="10" s="1"/>
  <c r="I5" i="52"/>
  <c r="K8" i="52"/>
  <c r="L8" i="52" s="1"/>
  <c r="I21" i="52"/>
  <c r="K21" i="52" s="1"/>
  <c r="K24" i="52"/>
  <c r="L24" i="52" s="1"/>
  <c r="I37" i="52"/>
  <c r="K37" i="52" s="1"/>
  <c r="K40" i="52"/>
  <c r="L40" i="52" s="1"/>
  <c r="I196" i="52"/>
  <c r="K196" i="52" s="1"/>
  <c r="I202" i="52"/>
  <c r="K202" i="52" s="1"/>
  <c r="I204" i="52"/>
  <c r="K204" i="52" s="1"/>
  <c r="I210" i="52"/>
  <c r="K210" i="52" s="1"/>
  <c r="I212" i="52"/>
  <c r="K212" i="52" s="1"/>
  <c r="L212" i="52"/>
  <c r="I222" i="52"/>
  <c r="K222" i="52" s="1"/>
  <c r="I230" i="52"/>
  <c r="K230" i="52" s="1"/>
  <c r="I238" i="52"/>
  <c r="K238" i="52" s="1"/>
  <c r="I246" i="52"/>
  <c r="K246" i="52" s="1"/>
  <c r="I254" i="52"/>
  <c r="K254" i="52" s="1"/>
  <c r="I262" i="52"/>
  <c r="K262" i="52" s="1"/>
  <c r="I270" i="52"/>
  <c r="K270" i="52" s="1"/>
  <c r="L7" i="52"/>
  <c r="L11" i="52"/>
  <c r="L15" i="52"/>
  <c r="L19" i="52"/>
  <c r="L23" i="52"/>
  <c r="L27" i="52"/>
  <c r="L31" i="52"/>
  <c r="L35" i="52"/>
  <c r="L39" i="52"/>
  <c r="L43" i="52"/>
  <c r="L47" i="52"/>
  <c r="L51" i="52"/>
  <c r="L55" i="52"/>
  <c r="L59" i="52"/>
  <c r="L63" i="52"/>
  <c r="L67" i="52"/>
  <c r="L71" i="52"/>
  <c r="L75" i="52"/>
  <c r="L79" i="52"/>
  <c r="L83" i="52"/>
  <c r="L87" i="52"/>
  <c r="L91" i="52"/>
  <c r="L95" i="52"/>
  <c r="L99" i="52"/>
  <c r="L103" i="52"/>
  <c r="I108" i="52"/>
  <c r="K108" i="52" s="1"/>
  <c r="I112" i="52"/>
  <c r="K112" i="52" s="1"/>
  <c r="I116" i="52"/>
  <c r="K116" i="52" s="1"/>
  <c r="I120" i="52"/>
  <c r="K120" i="52" s="1"/>
  <c r="I124" i="52"/>
  <c r="K124" i="52" s="1"/>
  <c r="I128" i="52"/>
  <c r="K128" i="52" s="1"/>
  <c r="I132" i="52"/>
  <c r="K132" i="52" s="1"/>
  <c r="I136" i="52"/>
  <c r="K136" i="52" s="1"/>
  <c r="I140" i="52"/>
  <c r="K140" i="52" s="1"/>
  <c r="I144" i="52"/>
  <c r="K144" i="52" s="1"/>
  <c r="I148" i="52"/>
  <c r="K148" i="52" s="1"/>
  <c r="I152" i="52"/>
  <c r="K152" i="52" s="1"/>
  <c r="I156" i="52"/>
  <c r="K156" i="52" s="1"/>
  <c r="I160" i="52"/>
  <c r="K160" i="52" s="1"/>
  <c r="I164" i="52"/>
  <c r="K164" i="52" s="1"/>
  <c r="I168" i="52"/>
  <c r="K168" i="52" s="1"/>
  <c r="I172" i="52"/>
  <c r="K172" i="52" s="1"/>
  <c r="I176" i="52"/>
  <c r="K176" i="52" s="1"/>
  <c r="I180" i="52"/>
  <c r="K180" i="52" s="1"/>
  <c r="I184" i="52"/>
  <c r="K184" i="52" s="1"/>
  <c r="I188" i="52"/>
  <c r="K188" i="52" s="1"/>
  <c r="I192" i="52"/>
  <c r="K192" i="52" s="1"/>
  <c r="L197" i="52"/>
  <c r="K199" i="52"/>
  <c r="L199" i="52" s="1"/>
  <c r="L205" i="52"/>
  <c r="K207" i="52"/>
  <c r="L207" i="52"/>
  <c r="L213" i="52"/>
  <c r="K215" i="52"/>
  <c r="L215" i="52" s="1"/>
  <c r="I198" i="52"/>
  <c r="K198" i="52" s="1"/>
  <c r="I200" i="52"/>
  <c r="K200" i="52" s="1"/>
  <c r="I206" i="52"/>
  <c r="K206" i="52" s="1"/>
  <c r="I208" i="52"/>
  <c r="K208" i="52" s="1"/>
  <c r="I214" i="52"/>
  <c r="K214" i="52" s="1"/>
  <c r="I218" i="52"/>
  <c r="K218" i="52" s="1"/>
  <c r="I226" i="52"/>
  <c r="K226" i="52" s="1"/>
  <c r="I234" i="52"/>
  <c r="K234" i="52" s="1"/>
  <c r="L234" i="52" s="1"/>
  <c r="I242" i="52"/>
  <c r="K242" i="52" s="1"/>
  <c r="I250" i="52"/>
  <c r="K250" i="52" s="1"/>
  <c r="I258" i="52"/>
  <c r="K258" i="52" s="1"/>
  <c r="I266" i="52"/>
  <c r="K266" i="52" s="1"/>
  <c r="L44" i="52"/>
  <c r="L48" i="52"/>
  <c r="L52" i="52"/>
  <c r="L56" i="52"/>
  <c r="L60" i="52"/>
  <c r="L64" i="52"/>
  <c r="L68" i="52"/>
  <c r="L72" i="52"/>
  <c r="L76" i="52"/>
  <c r="L80" i="52"/>
  <c r="L84" i="52"/>
  <c r="L88" i="52"/>
  <c r="L92" i="52"/>
  <c r="L96" i="52"/>
  <c r="L100" i="52"/>
  <c r="L104" i="52"/>
  <c r="K107" i="52"/>
  <c r="L107" i="52" s="1"/>
  <c r="K111" i="52"/>
  <c r="L111" i="52" s="1"/>
  <c r="K115" i="52"/>
  <c r="L115" i="52" s="1"/>
  <c r="K119" i="52"/>
  <c r="L119" i="52" s="1"/>
  <c r="K123" i="52"/>
  <c r="L123" i="52" s="1"/>
  <c r="K127" i="52"/>
  <c r="L127" i="52" s="1"/>
  <c r="K131" i="52"/>
  <c r="L131" i="52" s="1"/>
  <c r="K135" i="52"/>
  <c r="L135" i="52" s="1"/>
  <c r="K139" i="52"/>
  <c r="L139" i="52" s="1"/>
  <c r="K143" i="52"/>
  <c r="L143" i="52" s="1"/>
  <c r="K147" i="52"/>
  <c r="L147" i="52" s="1"/>
  <c r="K151" i="52"/>
  <c r="L151" i="52" s="1"/>
  <c r="K155" i="52"/>
  <c r="L155" i="52" s="1"/>
  <c r="K159" i="52"/>
  <c r="L159" i="52" s="1"/>
  <c r="K163" i="52"/>
  <c r="L163" i="52" s="1"/>
  <c r="K167" i="52"/>
  <c r="L167" i="52" s="1"/>
  <c r="K171" i="52"/>
  <c r="L171" i="52" s="1"/>
  <c r="K175" i="52"/>
  <c r="L175" i="52" s="1"/>
  <c r="K179" i="52"/>
  <c r="L179" i="52" s="1"/>
  <c r="K183" i="52"/>
  <c r="L183" i="52" s="1"/>
  <c r="K187" i="52"/>
  <c r="L187" i="52" s="1"/>
  <c r="K191" i="52"/>
  <c r="L191" i="52" s="1"/>
  <c r="K195" i="52"/>
  <c r="L195" i="52" s="1"/>
  <c r="L201" i="52"/>
  <c r="K203" i="52"/>
  <c r="L203" i="52" s="1"/>
  <c r="L209" i="52"/>
  <c r="K211" i="52"/>
  <c r="L211" i="52" s="1"/>
  <c r="I219" i="52"/>
  <c r="K219" i="52" s="1"/>
  <c r="I221" i="52"/>
  <c r="K221" i="52" s="1"/>
  <c r="I227" i="52"/>
  <c r="K227" i="52" s="1"/>
  <c r="I229" i="52"/>
  <c r="K229" i="52" s="1"/>
  <c r="I235" i="52"/>
  <c r="K235" i="52" s="1"/>
  <c r="I237" i="52"/>
  <c r="K237" i="52" s="1"/>
  <c r="I243" i="52"/>
  <c r="K243" i="52" s="1"/>
  <c r="L243" i="52"/>
  <c r="I245" i="52"/>
  <c r="K245" i="52" s="1"/>
  <c r="K217" i="52"/>
  <c r="L217" i="52" s="1"/>
  <c r="I223" i="52"/>
  <c r="K223" i="52" s="1"/>
  <c r="L223" i="52" s="1"/>
  <c r="I225" i="52"/>
  <c r="K225" i="52" s="1"/>
  <c r="I231" i="52"/>
  <c r="K231" i="52" s="1"/>
  <c r="L231" i="52" s="1"/>
  <c r="I233" i="52"/>
  <c r="K233" i="52" s="1"/>
  <c r="I239" i="52"/>
  <c r="K239" i="52" s="1"/>
  <c r="I241" i="52"/>
  <c r="K241" i="52" s="1"/>
  <c r="I247" i="52"/>
  <c r="K247" i="52" s="1"/>
  <c r="I249" i="52"/>
  <c r="K249" i="52" s="1"/>
  <c r="I255" i="52"/>
  <c r="K255" i="52" s="1"/>
  <c r="L255" i="52" s="1"/>
  <c r="I257" i="52"/>
  <c r="K257" i="52" s="1"/>
  <c r="I263" i="52"/>
  <c r="K263" i="52" s="1"/>
  <c r="L263" i="52"/>
  <c r="I265" i="52"/>
  <c r="K265" i="52" s="1"/>
  <c r="I271" i="52"/>
  <c r="K271" i="52" s="1"/>
  <c r="I251" i="52"/>
  <c r="K251" i="52" s="1"/>
  <c r="L251" i="52" s="1"/>
  <c r="I253" i="52"/>
  <c r="K253" i="52" s="1"/>
  <c r="I259" i="52"/>
  <c r="K259" i="52" s="1"/>
  <c r="I261" i="52"/>
  <c r="K261" i="52" s="1"/>
  <c r="I267" i="52"/>
  <c r="K267" i="52" s="1"/>
  <c r="I269" i="52"/>
  <c r="K269" i="52" s="1"/>
  <c r="L216" i="52"/>
  <c r="I275" i="52"/>
  <c r="K275" i="52" s="1"/>
  <c r="I279" i="52"/>
  <c r="K279" i="52" s="1"/>
  <c r="I283" i="52"/>
  <c r="K283" i="52" s="1"/>
  <c r="I287" i="52"/>
  <c r="K287" i="52" s="1"/>
  <c r="I291" i="52"/>
  <c r="K291" i="52" s="1"/>
  <c r="I295" i="52"/>
  <c r="K295" i="52" s="1"/>
  <c r="I299" i="52"/>
  <c r="K299" i="52" s="1"/>
  <c r="I273" i="52"/>
  <c r="K273" i="52" s="1"/>
  <c r="I277" i="52"/>
  <c r="K277" i="52" s="1"/>
  <c r="I281" i="52"/>
  <c r="K281" i="52" s="1"/>
  <c r="L281" i="52"/>
  <c r="I285" i="52"/>
  <c r="K285" i="52" s="1"/>
  <c r="I289" i="52"/>
  <c r="K289" i="52" s="1"/>
  <c r="I293" i="52"/>
  <c r="K293" i="52" s="1"/>
  <c r="I297" i="52"/>
  <c r="K297" i="52" s="1"/>
  <c r="I26" i="37"/>
  <c r="K26" i="37" s="1"/>
  <c r="I28" i="37"/>
  <c r="K28" i="37" s="1"/>
  <c r="I35" i="37"/>
  <c r="K35" i="37" s="1"/>
  <c r="I42" i="37"/>
  <c r="K42" i="37" s="1"/>
  <c r="I44" i="37"/>
  <c r="K44" i="37" s="1"/>
  <c r="I51" i="37"/>
  <c r="K51" i="37" s="1"/>
  <c r="I64" i="37"/>
  <c r="K64" i="37" s="1"/>
  <c r="K89" i="37"/>
  <c r="L89" i="37"/>
  <c r="K105" i="37"/>
  <c r="L105" i="37" s="1"/>
  <c r="K121" i="37"/>
  <c r="L121" i="37" s="1"/>
  <c r="K137" i="37"/>
  <c r="L137" i="37" s="1"/>
  <c r="K153" i="37"/>
  <c r="L153" i="37" s="1"/>
  <c r="K169" i="37"/>
  <c r="L169" i="37" s="1"/>
  <c r="K185" i="37"/>
  <c r="L185" i="37" s="1"/>
  <c r="I203" i="37"/>
  <c r="K203" i="37" s="1"/>
  <c r="I211" i="37"/>
  <c r="K211" i="37" s="1"/>
  <c r="I6" i="37"/>
  <c r="K6" i="37" s="1"/>
  <c r="I10" i="37"/>
  <c r="K10" i="37" s="1"/>
  <c r="I14" i="37"/>
  <c r="K14" i="37" s="1"/>
  <c r="I18" i="37"/>
  <c r="K18" i="37" s="1"/>
  <c r="I22" i="37"/>
  <c r="K22" i="37" s="1"/>
  <c r="I30" i="37"/>
  <c r="K30" i="37" s="1"/>
  <c r="I32" i="37"/>
  <c r="K32" i="37" s="1"/>
  <c r="I39" i="37"/>
  <c r="K39" i="37" s="1"/>
  <c r="I46" i="37"/>
  <c r="K46" i="37" s="1"/>
  <c r="I48" i="37"/>
  <c r="K48" i="37" s="1"/>
  <c r="I52" i="37"/>
  <c r="K52" i="37" s="1"/>
  <c r="L53" i="37"/>
  <c r="I68" i="37"/>
  <c r="K68" i="37" s="1"/>
  <c r="L69" i="37"/>
  <c r="L81" i="37"/>
  <c r="K93" i="37"/>
  <c r="L93" i="37" s="1"/>
  <c r="K109" i="37"/>
  <c r="L109" i="37" s="1"/>
  <c r="K125" i="37"/>
  <c r="L125" i="37" s="1"/>
  <c r="K141" i="37"/>
  <c r="L141" i="37" s="1"/>
  <c r="K157" i="37"/>
  <c r="L157" i="37"/>
  <c r="K173" i="37"/>
  <c r="L173" i="37" s="1"/>
  <c r="K189" i="37"/>
  <c r="L189" i="37" s="1"/>
  <c r="L201" i="37"/>
  <c r="I201" i="37"/>
  <c r="K201" i="37" s="1"/>
  <c r="I209" i="37"/>
  <c r="K209" i="37" s="1"/>
  <c r="I217" i="37"/>
  <c r="K217" i="37" s="1"/>
  <c r="I8" i="37"/>
  <c r="K8" i="37" s="1"/>
  <c r="I12" i="37"/>
  <c r="K12" i="37" s="1"/>
  <c r="I16" i="37"/>
  <c r="K16" i="37" s="1"/>
  <c r="I20" i="37"/>
  <c r="K20" i="37" s="1"/>
  <c r="I24" i="37"/>
  <c r="K24" i="37" s="1"/>
  <c r="I27" i="37"/>
  <c r="K27" i="37" s="1"/>
  <c r="I34" i="37"/>
  <c r="K34" i="37" s="1"/>
  <c r="I36" i="37"/>
  <c r="K36" i="37" s="1"/>
  <c r="I43" i="37"/>
  <c r="K43" i="37" s="1"/>
  <c r="I50" i="37"/>
  <c r="K50" i="37" s="1"/>
  <c r="I56" i="37"/>
  <c r="K56" i="37" s="1"/>
  <c r="I72" i="37"/>
  <c r="K72" i="37" s="1"/>
  <c r="K97" i="37"/>
  <c r="L97" i="37" s="1"/>
  <c r="K113" i="37"/>
  <c r="L113" i="37" s="1"/>
  <c r="K129" i="37"/>
  <c r="L129" i="37" s="1"/>
  <c r="K145" i="37"/>
  <c r="L145" i="37" s="1"/>
  <c r="K161" i="37"/>
  <c r="L161" i="37" s="1"/>
  <c r="K177" i="37"/>
  <c r="L177" i="37" s="1"/>
  <c r="K193" i="37"/>
  <c r="L193" i="37" s="1"/>
  <c r="I199" i="37"/>
  <c r="K199" i="37" s="1"/>
  <c r="L199" i="37" s="1"/>
  <c r="I207" i="37"/>
  <c r="K207" i="37" s="1"/>
  <c r="I215" i="37"/>
  <c r="K215" i="37" s="1"/>
  <c r="K222" i="37"/>
  <c r="L222" i="37" s="1"/>
  <c r="L7" i="37"/>
  <c r="L11" i="37"/>
  <c r="L15" i="37"/>
  <c r="L19" i="37"/>
  <c r="L23" i="37"/>
  <c r="I31" i="37"/>
  <c r="K31" i="37" s="1"/>
  <c r="I38" i="37"/>
  <c r="K38" i="37" s="1"/>
  <c r="I40" i="37"/>
  <c r="K40" i="37" s="1"/>
  <c r="I47" i="37"/>
  <c r="K47" i="37" s="1"/>
  <c r="I60" i="37"/>
  <c r="K60" i="37" s="1"/>
  <c r="I76" i="37"/>
  <c r="K76" i="37" s="1"/>
  <c r="K101" i="37"/>
  <c r="L101" i="37" s="1"/>
  <c r="K117" i="37"/>
  <c r="L117" i="37" s="1"/>
  <c r="K133" i="37"/>
  <c r="L133" i="37"/>
  <c r="K149" i="37"/>
  <c r="L149" i="37" s="1"/>
  <c r="K165" i="37"/>
  <c r="L165" i="37" s="1"/>
  <c r="K181" i="37"/>
  <c r="L181" i="37" s="1"/>
  <c r="K197" i="37"/>
  <c r="L197" i="37" s="1"/>
  <c r="I205" i="37"/>
  <c r="K205" i="37" s="1"/>
  <c r="I213" i="37"/>
  <c r="K213" i="37" s="1"/>
  <c r="K226" i="37"/>
  <c r="L226" i="37" s="1"/>
  <c r="I54" i="37"/>
  <c r="K54" i="37" s="1"/>
  <c r="I58" i="37"/>
  <c r="K58" i="37" s="1"/>
  <c r="I62" i="37"/>
  <c r="K62" i="37" s="1"/>
  <c r="I66" i="37"/>
  <c r="K66" i="37" s="1"/>
  <c r="I70" i="37"/>
  <c r="K70" i="37" s="1"/>
  <c r="I74" i="37"/>
  <c r="K74" i="37" s="1"/>
  <c r="K79" i="37"/>
  <c r="L79" i="37"/>
  <c r="K83" i="37"/>
  <c r="L83" i="37" s="1"/>
  <c r="K87" i="37"/>
  <c r="L87" i="37" s="1"/>
  <c r="K91" i="37"/>
  <c r="L91" i="37" s="1"/>
  <c r="K95" i="37"/>
  <c r="L95" i="37" s="1"/>
  <c r="K99" i="37"/>
  <c r="L99" i="37" s="1"/>
  <c r="K103" i="37"/>
  <c r="L103" i="37" s="1"/>
  <c r="K107" i="37"/>
  <c r="L107" i="37" s="1"/>
  <c r="K111" i="37"/>
  <c r="L111" i="37" s="1"/>
  <c r="K115" i="37"/>
  <c r="L115" i="37" s="1"/>
  <c r="K119" i="37"/>
  <c r="L119" i="37" s="1"/>
  <c r="K123" i="37"/>
  <c r="L123" i="37" s="1"/>
  <c r="K127" i="37"/>
  <c r="L127" i="37" s="1"/>
  <c r="K131" i="37"/>
  <c r="L131" i="37" s="1"/>
  <c r="K135" i="37"/>
  <c r="L135" i="37" s="1"/>
  <c r="K139" i="37"/>
  <c r="L139" i="37" s="1"/>
  <c r="K143" i="37"/>
  <c r="L143" i="37"/>
  <c r="K147" i="37"/>
  <c r="L147" i="37" s="1"/>
  <c r="K151" i="37"/>
  <c r="L151" i="37" s="1"/>
  <c r="K155" i="37"/>
  <c r="L155" i="37" s="1"/>
  <c r="K159" i="37"/>
  <c r="L159" i="37" s="1"/>
  <c r="K163" i="37"/>
  <c r="L163" i="37" s="1"/>
  <c r="K167" i="37"/>
  <c r="L167" i="37" s="1"/>
  <c r="K171" i="37"/>
  <c r="L171" i="37" s="1"/>
  <c r="K175" i="37"/>
  <c r="L175" i="37" s="1"/>
  <c r="K179" i="37"/>
  <c r="L179" i="37" s="1"/>
  <c r="K183" i="37"/>
  <c r="L183" i="37" s="1"/>
  <c r="K187" i="37"/>
  <c r="L187" i="37" s="1"/>
  <c r="K191" i="37"/>
  <c r="L191" i="37" s="1"/>
  <c r="K195" i="37"/>
  <c r="L195" i="37" s="1"/>
  <c r="K230" i="37"/>
  <c r="L230" i="37" s="1"/>
  <c r="K238" i="37"/>
  <c r="L238" i="37" s="1"/>
  <c r="K246" i="37"/>
  <c r="L246" i="37" s="1"/>
  <c r="K254" i="37"/>
  <c r="L254" i="37" s="1"/>
  <c r="K262" i="37"/>
  <c r="L262" i="37" s="1"/>
  <c r="K270" i="37"/>
  <c r="L270" i="37" s="1"/>
  <c r="K278" i="37"/>
  <c r="L278" i="37" s="1"/>
  <c r="K286" i="37"/>
  <c r="L286" i="37" s="1"/>
  <c r="K294" i="37"/>
  <c r="L294" i="37" s="1"/>
  <c r="L55" i="37"/>
  <c r="L59" i="37"/>
  <c r="L63" i="37"/>
  <c r="L67" i="37"/>
  <c r="L71" i="37"/>
  <c r="L75" i="37"/>
  <c r="K198" i="37"/>
  <c r="L198" i="37"/>
  <c r="K200" i="37"/>
  <c r="L200" i="37" s="1"/>
  <c r="K202" i="37"/>
  <c r="L202" i="37" s="1"/>
  <c r="K204" i="37"/>
  <c r="L204" i="37" s="1"/>
  <c r="K206" i="37"/>
  <c r="L206" i="37" s="1"/>
  <c r="K208" i="37"/>
  <c r="L208" i="37" s="1"/>
  <c r="K210" i="37"/>
  <c r="L210" i="37" s="1"/>
  <c r="K212" i="37"/>
  <c r="L212" i="37" s="1"/>
  <c r="K214" i="37"/>
  <c r="L214" i="37" s="1"/>
  <c r="K216" i="37"/>
  <c r="L216" i="37" s="1"/>
  <c r="K218" i="37"/>
  <c r="L218" i="37" s="1"/>
  <c r="G301" i="37"/>
  <c r="E61" i="10" s="1"/>
  <c r="L78" i="37"/>
  <c r="L82" i="37"/>
  <c r="L86" i="37"/>
  <c r="L90" i="37"/>
  <c r="L94" i="37"/>
  <c r="L98" i="37"/>
  <c r="L102" i="37"/>
  <c r="L106" i="37"/>
  <c r="L110" i="37"/>
  <c r="L114" i="37"/>
  <c r="L118" i="37"/>
  <c r="L122" i="37"/>
  <c r="L126" i="37"/>
  <c r="L130" i="37"/>
  <c r="L134" i="37"/>
  <c r="L138" i="37"/>
  <c r="L142" i="37"/>
  <c r="L146" i="37"/>
  <c r="L150" i="37"/>
  <c r="L154" i="37"/>
  <c r="L158" i="37"/>
  <c r="L162" i="37"/>
  <c r="L166" i="37"/>
  <c r="L170" i="37"/>
  <c r="L174" i="37"/>
  <c r="L178" i="37"/>
  <c r="L182" i="37"/>
  <c r="L186" i="37"/>
  <c r="L190" i="37"/>
  <c r="L194" i="37"/>
  <c r="I221" i="37"/>
  <c r="K221" i="37" s="1"/>
  <c r="I224" i="37"/>
  <c r="K224" i="37" s="1"/>
  <c r="L229" i="37"/>
  <c r="K234" i="37"/>
  <c r="L234" i="37" s="1"/>
  <c r="K250" i="37"/>
  <c r="L250" i="37" s="1"/>
  <c r="K266" i="37"/>
  <c r="L266" i="37" s="1"/>
  <c r="K282" i="37"/>
  <c r="L282" i="37" s="1"/>
  <c r="K298" i="37"/>
  <c r="L298" i="37" s="1"/>
  <c r="I220" i="37"/>
  <c r="K220" i="37" s="1"/>
  <c r="I225" i="37"/>
  <c r="K225" i="37" s="1"/>
  <c r="I228" i="37"/>
  <c r="K228" i="37" s="1"/>
  <c r="K242" i="37"/>
  <c r="L242" i="37" s="1"/>
  <c r="K258" i="37"/>
  <c r="L258" i="37" s="1"/>
  <c r="K274" i="37"/>
  <c r="L274" i="37" s="1"/>
  <c r="K290" i="37"/>
  <c r="L290" i="37" s="1"/>
  <c r="L219" i="37"/>
  <c r="L223" i="37"/>
  <c r="L227" i="37"/>
  <c r="L233" i="37"/>
  <c r="I236" i="37"/>
  <c r="K236" i="37" s="1"/>
  <c r="L241" i="37"/>
  <c r="I244" i="37"/>
  <c r="K244" i="37" s="1"/>
  <c r="L244" i="37" s="1"/>
  <c r="L249" i="37"/>
  <c r="I252" i="37"/>
  <c r="K252" i="37" s="1"/>
  <c r="L257" i="37"/>
  <c r="I260" i="37"/>
  <c r="K260" i="37" s="1"/>
  <c r="L265" i="37"/>
  <c r="I268" i="37"/>
  <c r="K268" i="37" s="1"/>
  <c r="L273" i="37"/>
  <c r="I276" i="37"/>
  <c r="K276" i="37" s="1"/>
  <c r="L276" i="37" s="1"/>
  <c r="L281" i="37"/>
  <c r="I284" i="37"/>
  <c r="K284" i="37" s="1"/>
  <c r="L289" i="37"/>
  <c r="I292" i="37"/>
  <c r="K292" i="37" s="1"/>
  <c r="L297" i="37"/>
  <c r="I300" i="37"/>
  <c r="K300" i="37" s="1"/>
  <c r="I232" i="37"/>
  <c r="K232" i="37" s="1"/>
  <c r="L237" i="37"/>
  <c r="I240" i="37"/>
  <c r="K240" i="37" s="1"/>
  <c r="L245" i="37"/>
  <c r="I248" i="37"/>
  <c r="K248" i="37" s="1"/>
  <c r="L253" i="37"/>
  <c r="I256" i="37"/>
  <c r="K256" i="37" s="1"/>
  <c r="L261" i="37"/>
  <c r="I264" i="37"/>
  <c r="K264" i="37" s="1"/>
  <c r="L269" i="37"/>
  <c r="I272" i="37"/>
  <c r="K272" i="37" s="1"/>
  <c r="L277" i="37"/>
  <c r="I280" i="37"/>
  <c r="K280" i="37" s="1"/>
  <c r="L285" i="37"/>
  <c r="I288" i="37"/>
  <c r="K288" i="37" s="1"/>
  <c r="L293" i="37"/>
  <c r="I296" i="37"/>
  <c r="K296" i="37" s="1"/>
  <c r="L231" i="37"/>
  <c r="L235" i="37"/>
  <c r="L239" i="37"/>
  <c r="L243" i="37"/>
  <c r="L247" i="37"/>
  <c r="L251" i="37"/>
  <c r="L255" i="37"/>
  <c r="L259" i="37"/>
  <c r="L263" i="37"/>
  <c r="L267" i="37"/>
  <c r="L271" i="37"/>
  <c r="L275" i="37"/>
  <c r="L279" i="37"/>
  <c r="L283" i="37"/>
  <c r="L287" i="37"/>
  <c r="L291" i="37"/>
  <c r="L295" i="37"/>
  <c r="L299" i="37"/>
  <c r="K22" i="33"/>
  <c r="L22" i="33" s="1"/>
  <c r="K38" i="33"/>
  <c r="L38" i="33" s="1"/>
  <c r="K54" i="33"/>
  <c r="L54" i="33" s="1"/>
  <c r="K70" i="33"/>
  <c r="L70" i="33" s="1"/>
  <c r="K86" i="33"/>
  <c r="L86" i="33" s="1"/>
  <c r="K102" i="33"/>
  <c r="L102" i="33" s="1"/>
  <c r="K118" i="33"/>
  <c r="L118" i="33" s="1"/>
  <c r="G301" i="33"/>
  <c r="E56" i="10" s="1"/>
  <c r="I5" i="33"/>
  <c r="K18" i="33"/>
  <c r="L18" i="33" s="1"/>
  <c r="K34" i="33"/>
  <c r="L34" i="33"/>
  <c r="K50" i="33"/>
  <c r="L50" i="33" s="1"/>
  <c r="K66" i="33"/>
  <c r="L66" i="33" s="1"/>
  <c r="K82" i="33"/>
  <c r="L82" i="33" s="1"/>
  <c r="K98" i="33"/>
  <c r="L98" i="33" s="1"/>
  <c r="K114" i="33"/>
  <c r="L114" i="33" s="1"/>
  <c r="K130" i="33"/>
  <c r="L130" i="33" s="1"/>
  <c r="L7" i="33"/>
  <c r="I9" i="33"/>
  <c r="K9" i="33" s="1"/>
  <c r="L9" i="33" s="1"/>
  <c r="K14" i="33"/>
  <c r="L14" i="33" s="1"/>
  <c r="L16" i="33"/>
  <c r="K30" i="33"/>
  <c r="L30" i="33" s="1"/>
  <c r="L32" i="33"/>
  <c r="K46" i="33"/>
  <c r="L46" i="33" s="1"/>
  <c r="L48" i="33"/>
  <c r="K62" i="33"/>
  <c r="L62" i="33" s="1"/>
  <c r="L64" i="33"/>
  <c r="K78" i="33"/>
  <c r="L78" i="33" s="1"/>
  <c r="L80" i="33"/>
  <c r="K94" i="33"/>
  <c r="L94" i="33" s="1"/>
  <c r="L96" i="33"/>
  <c r="K110" i="33"/>
  <c r="L110" i="33" s="1"/>
  <c r="K126" i="33"/>
  <c r="L126" i="33" s="1"/>
  <c r="K10" i="33"/>
  <c r="L10" i="33" s="1"/>
  <c r="L12" i="33"/>
  <c r="K26" i="33"/>
  <c r="L26" i="33" s="1"/>
  <c r="L28" i="33"/>
  <c r="K42" i="33"/>
  <c r="L42" i="33" s="1"/>
  <c r="L44" i="33"/>
  <c r="K58" i="33"/>
  <c r="L58" i="33" s="1"/>
  <c r="L60" i="33"/>
  <c r="K74" i="33"/>
  <c r="L74" i="33" s="1"/>
  <c r="L76" i="33"/>
  <c r="K90" i="33"/>
  <c r="L90" i="33" s="1"/>
  <c r="L92" i="33"/>
  <c r="K106" i="33"/>
  <c r="L106" i="33" s="1"/>
  <c r="K122" i="33"/>
  <c r="L122" i="33" s="1"/>
  <c r="K202" i="33"/>
  <c r="L202" i="33" s="1"/>
  <c r="K206" i="33"/>
  <c r="L206" i="33" s="1"/>
  <c r="K210" i="33"/>
  <c r="L210" i="33" s="1"/>
  <c r="K214" i="33"/>
  <c r="L214" i="33" s="1"/>
  <c r="K218" i="33"/>
  <c r="L218" i="33" s="1"/>
  <c r="I237" i="33"/>
  <c r="K237" i="33" s="1"/>
  <c r="I241" i="33"/>
  <c r="K241" i="33" s="1"/>
  <c r="I13" i="33"/>
  <c r="K13" i="33" s="1"/>
  <c r="I17" i="33"/>
  <c r="K17" i="33" s="1"/>
  <c r="I21" i="33"/>
  <c r="K21" i="33" s="1"/>
  <c r="I25" i="33"/>
  <c r="K25" i="33" s="1"/>
  <c r="I29" i="33"/>
  <c r="K29" i="33" s="1"/>
  <c r="I33" i="33"/>
  <c r="K33" i="33" s="1"/>
  <c r="I37" i="33"/>
  <c r="K37" i="33" s="1"/>
  <c r="I41" i="33"/>
  <c r="K41" i="33" s="1"/>
  <c r="I45" i="33"/>
  <c r="K45" i="33" s="1"/>
  <c r="I49" i="33"/>
  <c r="K49" i="33" s="1"/>
  <c r="I53" i="33"/>
  <c r="K53" i="33" s="1"/>
  <c r="I57" i="33"/>
  <c r="K57" i="33" s="1"/>
  <c r="I61" i="33"/>
  <c r="K61" i="33" s="1"/>
  <c r="I65" i="33"/>
  <c r="K65" i="33" s="1"/>
  <c r="I69" i="33"/>
  <c r="K69" i="33" s="1"/>
  <c r="I73" i="33"/>
  <c r="K73" i="33" s="1"/>
  <c r="I77" i="33"/>
  <c r="K77" i="33" s="1"/>
  <c r="I81" i="33"/>
  <c r="K81" i="33" s="1"/>
  <c r="I85" i="33"/>
  <c r="K85" i="33" s="1"/>
  <c r="I89" i="33"/>
  <c r="K89" i="33" s="1"/>
  <c r="I93" i="33"/>
  <c r="K93" i="33" s="1"/>
  <c r="I97" i="33"/>
  <c r="K97" i="33" s="1"/>
  <c r="I101" i="33"/>
  <c r="K101" i="33" s="1"/>
  <c r="I105" i="33"/>
  <c r="K105" i="33" s="1"/>
  <c r="K135" i="33"/>
  <c r="L135" i="33" s="1"/>
  <c r="K136" i="33"/>
  <c r="L136" i="33" s="1"/>
  <c r="K139" i="33"/>
  <c r="L139" i="33" s="1"/>
  <c r="K140" i="33"/>
  <c r="L140" i="33" s="1"/>
  <c r="K143" i="33"/>
  <c r="L143" i="33" s="1"/>
  <c r="K144" i="33"/>
  <c r="L144" i="33" s="1"/>
  <c r="K147" i="33"/>
  <c r="L147" i="33" s="1"/>
  <c r="K148" i="33"/>
  <c r="L148" i="33" s="1"/>
  <c r="K151" i="33"/>
  <c r="L151" i="33" s="1"/>
  <c r="K152" i="33"/>
  <c r="L152" i="33" s="1"/>
  <c r="K155" i="33"/>
  <c r="L155" i="33" s="1"/>
  <c r="K156" i="33"/>
  <c r="L156" i="33" s="1"/>
  <c r="K159" i="33"/>
  <c r="L159" i="33" s="1"/>
  <c r="L226" i="33"/>
  <c r="K246" i="33"/>
  <c r="L246" i="33" s="1"/>
  <c r="K266" i="33"/>
  <c r="L266" i="33" s="1"/>
  <c r="K278" i="33"/>
  <c r="L278" i="33" s="1"/>
  <c r="K298" i="33"/>
  <c r="L298" i="33" s="1"/>
  <c r="I109" i="33"/>
  <c r="K109" i="33" s="1"/>
  <c r="I113" i="33"/>
  <c r="K113" i="33" s="1"/>
  <c r="I117" i="33"/>
  <c r="K117" i="33" s="1"/>
  <c r="I121" i="33"/>
  <c r="K121" i="33" s="1"/>
  <c r="I125" i="33"/>
  <c r="K125" i="33" s="1"/>
  <c r="I129" i="33"/>
  <c r="K129" i="33" s="1"/>
  <c r="I133" i="33"/>
  <c r="K133" i="33" s="1"/>
  <c r="L134" i="33"/>
  <c r="L137" i="33"/>
  <c r="L138" i="33"/>
  <c r="L141" i="33"/>
  <c r="L142" i="33"/>
  <c r="L145" i="33"/>
  <c r="L146" i="33"/>
  <c r="L149" i="33"/>
  <c r="L150" i="33"/>
  <c r="L153" i="33"/>
  <c r="L154" i="33"/>
  <c r="L157" i="33"/>
  <c r="L158" i="33"/>
  <c r="K163" i="33"/>
  <c r="L163" i="33" s="1"/>
  <c r="K167" i="33"/>
  <c r="L167" i="33" s="1"/>
  <c r="K171" i="33"/>
  <c r="L171" i="33" s="1"/>
  <c r="K175" i="33"/>
  <c r="L175" i="33" s="1"/>
  <c r="K179" i="33"/>
  <c r="L179" i="33" s="1"/>
  <c r="K183" i="33"/>
  <c r="L183" i="33" s="1"/>
  <c r="K187" i="33"/>
  <c r="L187" i="33" s="1"/>
  <c r="K191" i="33"/>
  <c r="L191" i="33" s="1"/>
  <c r="K195" i="33"/>
  <c r="L195" i="33" s="1"/>
  <c r="K199" i="33"/>
  <c r="L199" i="33" s="1"/>
  <c r="K203" i="33"/>
  <c r="L203" i="33" s="1"/>
  <c r="K207" i="33"/>
  <c r="L207" i="33" s="1"/>
  <c r="K211" i="33"/>
  <c r="L211" i="33" s="1"/>
  <c r="K215" i="33"/>
  <c r="L215" i="33" s="1"/>
  <c r="I225" i="33"/>
  <c r="K225" i="33" s="1"/>
  <c r="I247" i="33"/>
  <c r="K247" i="33" s="1"/>
  <c r="I279" i="33"/>
  <c r="K279" i="33" s="1"/>
  <c r="K230" i="33"/>
  <c r="L230" i="33" s="1"/>
  <c r="I243" i="33"/>
  <c r="K243" i="33" s="1"/>
  <c r="I275" i="33"/>
  <c r="K275" i="33" s="1"/>
  <c r="I229" i="33"/>
  <c r="K229" i="33" s="1"/>
  <c r="K262" i="33"/>
  <c r="L262" i="33" s="1"/>
  <c r="K294" i="33"/>
  <c r="L294" i="33" s="1"/>
  <c r="L160" i="33"/>
  <c r="L164" i="33"/>
  <c r="L168" i="33"/>
  <c r="L172" i="33"/>
  <c r="L176" i="33"/>
  <c r="L180" i="33"/>
  <c r="L184" i="33"/>
  <c r="L188" i="33"/>
  <c r="L192" i="33"/>
  <c r="L196" i="33"/>
  <c r="L200" i="33"/>
  <c r="L201" i="33"/>
  <c r="L204" i="33"/>
  <c r="L205" i="33"/>
  <c r="L208" i="33"/>
  <c r="L209" i="33"/>
  <c r="L212" i="33"/>
  <c r="L213" i="33"/>
  <c r="L216" i="33"/>
  <c r="L217" i="33"/>
  <c r="L222" i="33"/>
  <c r="I233" i="33"/>
  <c r="K233" i="33" s="1"/>
  <c r="L234" i="33"/>
  <c r="K250" i="33"/>
  <c r="L250" i="33" s="1"/>
  <c r="I259" i="33"/>
  <c r="K259" i="33" s="1"/>
  <c r="I263" i="33"/>
  <c r="K263" i="33" s="1"/>
  <c r="L282" i="33"/>
  <c r="K282" i="33"/>
  <c r="I291" i="33"/>
  <c r="K291" i="33" s="1"/>
  <c r="I295" i="33"/>
  <c r="K295" i="33" s="1"/>
  <c r="I223" i="33"/>
  <c r="K223" i="33" s="1"/>
  <c r="I227" i="33"/>
  <c r="K227" i="33" s="1"/>
  <c r="I231" i="33"/>
  <c r="K231" i="33" s="1"/>
  <c r="I235" i="33"/>
  <c r="K235" i="33" s="1"/>
  <c r="I239" i="33"/>
  <c r="K239" i="33" s="1"/>
  <c r="I251" i="33"/>
  <c r="K251" i="33" s="1"/>
  <c r="K254" i="33"/>
  <c r="L254" i="33" s="1"/>
  <c r="I267" i="33"/>
  <c r="K267" i="33" s="1"/>
  <c r="K270" i="33"/>
  <c r="L270" i="33" s="1"/>
  <c r="I283" i="33"/>
  <c r="K283" i="33" s="1"/>
  <c r="K286" i="33"/>
  <c r="L286" i="33" s="1"/>
  <c r="I299" i="33"/>
  <c r="K299" i="33" s="1"/>
  <c r="I221" i="33"/>
  <c r="K221" i="33" s="1"/>
  <c r="L224" i="33"/>
  <c r="L228" i="33"/>
  <c r="L232" i="33"/>
  <c r="L236" i="33"/>
  <c r="L240" i="33"/>
  <c r="K242" i="33"/>
  <c r="L242" i="33" s="1"/>
  <c r="I255" i="33"/>
  <c r="K255" i="33" s="1"/>
  <c r="K258" i="33"/>
  <c r="L258" i="33" s="1"/>
  <c r="I271" i="33"/>
  <c r="K271" i="33" s="1"/>
  <c r="K274" i="33"/>
  <c r="L274" i="33" s="1"/>
  <c r="I287" i="33"/>
  <c r="K287" i="33" s="1"/>
  <c r="K290" i="33"/>
  <c r="L290" i="33" s="1"/>
  <c r="L245" i="33"/>
  <c r="L249" i="33"/>
  <c r="L253" i="33"/>
  <c r="L257" i="33"/>
  <c r="L261" i="33"/>
  <c r="L265" i="33"/>
  <c r="L269" i="33"/>
  <c r="L273" i="33"/>
  <c r="L277" i="33"/>
  <c r="L281" i="33"/>
  <c r="L285" i="33"/>
  <c r="L289" i="33"/>
  <c r="L293" i="33"/>
  <c r="L297" i="33"/>
  <c r="K9" i="41"/>
  <c r="L9" i="41" s="1"/>
  <c r="K13" i="41"/>
  <c r="L13" i="41" s="1"/>
  <c r="K17" i="41"/>
  <c r="L17" i="41" s="1"/>
  <c r="L21" i="41"/>
  <c r="K29" i="41"/>
  <c r="L29" i="41" s="1"/>
  <c r="K45" i="41"/>
  <c r="L45" i="41" s="1"/>
  <c r="K66" i="41"/>
  <c r="L66" i="41" s="1"/>
  <c r="K82" i="41"/>
  <c r="L82" i="41" s="1"/>
  <c r="L7" i="41"/>
  <c r="L8" i="41"/>
  <c r="L11" i="41"/>
  <c r="L12" i="41"/>
  <c r="L15" i="41"/>
  <c r="L16" i="41"/>
  <c r="L19" i="41"/>
  <c r="L20" i="41"/>
  <c r="L25" i="41"/>
  <c r="L27" i="41"/>
  <c r="K41" i="41"/>
  <c r="L41" i="41" s="1"/>
  <c r="L43" i="41"/>
  <c r="K62" i="41"/>
  <c r="L62" i="41" s="1"/>
  <c r="K78" i="41"/>
  <c r="L78" i="41" s="1"/>
  <c r="I24" i="41"/>
  <c r="K24" i="41" s="1"/>
  <c r="K37" i="41"/>
  <c r="L37" i="41" s="1"/>
  <c r="K58" i="41"/>
  <c r="L58" i="41" s="1"/>
  <c r="K74" i="41"/>
  <c r="L74" i="41" s="1"/>
  <c r="K90" i="41"/>
  <c r="L90" i="41" s="1"/>
  <c r="L6" i="41"/>
  <c r="L10" i="41"/>
  <c r="L14" i="41"/>
  <c r="L18" i="41"/>
  <c r="K33" i="41"/>
  <c r="L33" i="41" s="1"/>
  <c r="K49" i="41"/>
  <c r="L49" i="41" s="1"/>
  <c r="K54" i="41"/>
  <c r="L54" i="41" s="1"/>
  <c r="K70" i="41"/>
  <c r="L70" i="41"/>
  <c r="K86" i="41"/>
  <c r="L86" i="41" s="1"/>
  <c r="G301" i="41"/>
  <c r="E54" i="10" s="1"/>
  <c r="I28" i="41"/>
  <c r="K28" i="41" s="1"/>
  <c r="I32" i="41"/>
  <c r="K32" i="41" s="1"/>
  <c r="I36" i="41"/>
  <c r="K36" i="41" s="1"/>
  <c r="I40" i="41"/>
  <c r="K40" i="41" s="1"/>
  <c r="I44" i="41"/>
  <c r="K44" i="41" s="1"/>
  <c r="I48" i="41"/>
  <c r="K48" i="41" s="1"/>
  <c r="I52" i="41"/>
  <c r="K52" i="41" s="1"/>
  <c r="L89" i="41"/>
  <c r="I115" i="41"/>
  <c r="K115" i="41" s="1"/>
  <c r="I117" i="41"/>
  <c r="K117" i="41" s="1"/>
  <c r="L117" i="41"/>
  <c r="I124" i="41"/>
  <c r="K124" i="41" s="1"/>
  <c r="I131" i="41"/>
  <c r="K131" i="41" s="1"/>
  <c r="I133" i="41"/>
  <c r="K133" i="41" s="1"/>
  <c r="I140" i="41"/>
  <c r="K140" i="41" s="1"/>
  <c r="I147" i="41"/>
  <c r="K147" i="41" s="1"/>
  <c r="I149" i="41"/>
  <c r="K149" i="41" s="1"/>
  <c r="I156" i="41"/>
  <c r="K156" i="41" s="1"/>
  <c r="I163" i="41"/>
  <c r="K163" i="41" s="1"/>
  <c r="K165" i="41"/>
  <c r="L165" i="41" s="1"/>
  <c r="K169" i="41"/>
  <c r="L169" i="41" s="1"/>
  <c r="L173" i="41"/>
  <c r="K173" i="41"/>
  <c r="K177" i="41"/>
  <c r="L177" i="41" s="1"/>
  <c r="K181" i="41"/>
  <c r="L181" i="41" s="1"/>
  <c r="K185" i="41"/>
  <c r="L185" i="41" s="1"/>
  <c r="K189" i="41"/>
  <c r="L189" i="41" s="1"/>
  <c r="I225" i="41"/>
  <c r="K225" i="41" s="1"/>
  <c r="K246" i="41"/>
  <c r="L246" i="41" s="1"/>
  <c r="I5" i="41"/>
  <c r="I53" i="41"/>
  <c r="K53" i="41" s="1"/>
  <c r="I57" i="41"/>
  <c r="K57" i="41" s="1"/>
  <c r="I61" i="41"/>
  <c r="K61" i="41" s="1"/>
  <c r="I65" i="41"/>
  <c r="K65" i="41" s="1"/>
  <c r="I69" i="41"/>
  <c r="K69" i="41" s="1"/>
  <c r="I73" i="41"/>
  <c r="K73" i="41" s="1"/>
  <c r="I77" i="41"/>
  <c r="K77" i="41" s="1"/>
  <c r="I81" i="41"/>
  <c r="K81" i="41" s="1"/>
  <c r="I85" i="41"/>
  <c r="K85" i="41" s="1"/>
  <c r="I89" i="41"/>
  <c r="K89" i="41" s="1"/>
  <c r="I93" i="41"/>
  <c r="K93" i="41" s="1"/>
  <c r="L93" i="41" s="1"/>
  <c r="I97" i="41"/>
  <c r="K97" i="41" s="1"/>
  <c r="I101" i="41"/>
  <c r="K101" i="41" s="1"/>
  <c r="I105" i="41"/>
  <c r="K105" i="41" s="1"/>
  <c r="I109" i="41"/>
  <c r="K109" i="41" s="1"/>
  <c r="I112" i="41"/>
  <c r="K112" i="41" s="1"/>
  <c r="I119" i="41"/>
  <c r="K119" i="41" s="1"/>
  <c r="I121" i="41"/>
  <c r="K121" i="41" s="1"/>
  <c r="I128" i="41"/>
  <c r="K128" i="41" s="1"/>
  <c r="I135" i="41"/>
  <c r="K135" i="41" s="1"/>
  <c r="I137" i="41"/>
  <c r="K137" i="41" s="1"/>
  <c r="I144" i="41"/>
  <c r="K144" i="41" s="1"/>
  <c r="I151" i="41"/>
  <c r="K151" i="41" s="1"/>
  <c r="I153" i="41"/>
  <c r="K153" i="41" s="1"/>
  <c r="I160" i="41"/>
  <c r="K160" i="41" s="1"/>
  <c r="K230" i="41"/>
  <c r="L230" i="41"/>
  <c r="I273" i="41"/>
  <c r="K273" i="41" s="1"/>
  <c r="L92" i="41"/>
  <c r="L96" i="41"/>
  <c r="L100" i="41"/>
  <c r="L104" i="41"/>
  <c r="L108" i="41"/>
  <c r="I116" i="41"/>
  <c r="K116" i="41" s="1"/>
  <c r="I123" i="41"/>
  <c r="K123" i="41" s="1"/>
  <c r="I125" i="41"/>
  <c r="K125" i="41" s="1"/>
  <c r="I132" i="41"/>
  <c r="K132" i="41" s="1"/>
  <c r="I139" i="41"/>
  <c r="K139" i="41" s="1"/>
  <c r="I141" i="41"/>
  <c r="K141" i="41" s="1"/>
  <c r="I148" i="41"/>
  <c r="K148" i="41" s="1"/>
  <c r="I155" i="41"/>
  <c r="K155" i="41" s="1"/>
  <c r="I157" i="41"/>
  <c r="K157" i="41" s="1"/>
  <c r="I164" i="41"/>
  <c r="K164" i="41" s="1"/>
  <c r="K166" i="41"/>
  <c r="L166" i="41" s="1"/>
  <c r="K170" i="41"/>
  <c r="L170" i="41" s="1"/>
  <c r="K174" i="41"/>
  <c r="L174" i="41" s="1"/>
  <c r="K178" i="41"/>
  <c r="L178" i="41" s="1"/>
  <c r="K182" i="41"/>
  <c r="L182" i="41" s="1"/>
  <c r="K186" i="41"/>
  <c r="L186" i="41" s="1"/>
  <c r="K190" i="41"/>
  <c r="L190" i="41" s="1"/>
  <c r="I257" i="41"/>
  <c r="K257" i="41" s="1"/>
  <c r="L91" i="41"/>
  <c r="L95" i="41"/>
  <c r="L99" i="41"/>
  <c r="L103" i="41"/>
  <c r="L107" i="41"/>
  <c r="I111" i="41"/>
  <c r="K111" i="41" s="1"/>
  <c r="I113" i="41"/>
  <c r="K113" i="41" s="1"/>
  <c r="I120" i="41"/>
  <c r="K120" i="41" s="1"/>
  <c r="I127" i="41"/>
  <c r="K127" i="41" s="1"/>
  <c r="I129" i="41"/>
  <c r="K129" i="41" s="1"/>
  <c r="I136" i="41"/>
  <c r="K136" i="41" s="1"/>
  <c r="I143" i="41"/>
  <c r="K143" i="41" s="1"/>
  <c r="I145" i="41"/>
  <c r="K145" i="41" s="1"/>
  <c r="I152" i="41"/>
  <c r="K152" i="41" s="1"/>
  <c r="I159" i="41"/>
  <c r="K159" i="41" s="1"/>
  <c r="I161" i="41"/>
  <c r="K161" i="41" s="1"/>
  <c r="I241" i="41"/>
  <c r="K241" i="41" s="1"/>
  <c r="K262" i="41"/>
  <c r="L262" i="41" s="1"/>
  <c r="K193" i="41"/>
  <c r="L193" i="41" s="1"/>
  <c r="K197" i="41"/>
  <c r="L197" i="41" s="1"/>
  <c r="K201" i="41"/>
  <c r="L201" i="41" s="1"/>
  <c r="K205" i="41"/>
  <c r="L205" i="41" s="1"/>
  <c r="K209" i="41"/>
  <c r="L209" i="41" s="1"/>
  <c r="K213" i="41"/>
  <c r="L213" i="41" s="1"/>
  <c r="K217" i="41"/>
  <c r="L217" i="41" s="1"/>
  <c r="L218" i="41"/>
  <c r="I233" i="41"/>
  <c r="K233" i="41" s="1"/>
  <c r="L234" i="41"/>
  <c r="I249" i="41"/>
  <c r="K249" i="41" s="1"/>
  <c r="L250" i="41"/>
  <c r="I265" i="41"/>
  <c r="K265" i="41" s="1"/>
  <c r="L266" i="41"/>
  <c r="I281" i="41"/>
  <c r="K281" i="41" s="1"/>
  <c r="L282" i="41"/>
  <c r="I297" i="41"/>
  <c r="K297" i="41" s="1"/>
  <c r="L167" i="41"/>
  <c r="L168" i="41"/>
  <c r="L171" i="41"/>
  <c r="L172" i="41"/>
  <c r="L175" i="41"/>
  <c r="L176" i="41"/>
  <c r="L179" i="41"/>
  <c r="L180" i="41"/>
  <c r="L183" i="41"/>
  <c r="L184" i="41"/>
  <c r="L187" i="41"/>
  <c r="L188" i="41"/>
  <c r="L191" i="41"/>
  <c r="L192" i="41"/>
  <c r="L195" i="41"/>
  <c r="L196" i="41"/>
  <c r="L199" i="41"/>
  <c r="L200" i="41"/>
  <c r="L203" i="41"/>
  <c r="L204" i="41"/>
  <c r="L207" i="41"/>
  <c r="L208" i="41"/>
  <c r="L211" i="41"/>
  <c r="L212" i="41"/>
  <c r="L215" i="41"/>
  <c r="L216" i="41"/>
  <c r="I221" i="41"/>
  <c r="K221" i="41" s="1"/>
  <c r="L222" i="41"/>
  <c r="I237" i="41"/>
  <c r="K237" i="41" s="1"/>
  <c r="L238" i="41"/>
  <c r="I253" i="41"/>
  <c r="K253" i="41" s="1"/>
  <c r="L254" i="41"/>
  <c r="I269" i="41"/>
  <c r="K269" i="41" s="1"/>
  <c r="L270" i="41"/>
  <c r="I285" i="41"/>
  <c r="K285" i="41" s="1"/>
  <c r="L285" i="41"/>
  <c r="L286" i="41"/>
  <c r="I289" i="41"/>
  <c r="K289" i="41" s="1"/>
  <c r="L289" i="41" s="1"/>
  <c r="L194" i="41"/>
  <c r="L198" i="41"/>
  <c r="L202" i="41"/>
  <c r="L206" i="41"/>
  <c r="L210" i="41"/>
  <c r="L214" i="41"/>
  <c r="I229" i="41"/>
  <c r="K229" i="41" s="1"/>
  <c r="L229" i="41" s="1"/>
  <c r="I245" i="41"/>
  <c r="K245" i="41" s="1"/>
  <c r="I261" i="41"/>
  <c r="K261" i="41" s="1"/>
  <c r="I277" i="41"/>
  <c r="K277" i="41" s="1"/>
  <c r="L278" i="41"/>
  <c r="I293" i="41"/>
  <c r="K293" i="41" s="1"/>
  <c r="L294" i="41"/>
  <c r="K298" i="41"/>
  <c r="L298" i="41" s="1"/>
  <c r="I219" i="41"/>
  <c r="K219" i="41" s="1"/>
  <c r="I223" i="41"/>
  <c r="K223" i="41" s="1"/>
  <c r="I227" i="41"/>
  <c r="K227" i="41" s="1"/>
  <c r="I231" i="41"/>
  <c r="K231" i="41" s="1"/>
  <c r="I235" i="41"/>
  <c r="K235" i="41" s="1"/>
  <c r="I239" i="41"/>
  <c r="K239" i="41" s="1"/>
  <c r="I243" i="41"/>
  <c r="K243" i="41" s="1"/>
  <c r="I247" i="41"/>
  <c r="K247" i="41" s="1"/>
  <c r="I251" i="41"/>
  <c r="K251" i="41" s="1"/>
  <c r="I255" i="41"/>
  <c r="K255" i="41" s="1"/>
  <c r="I259" i="41"/>
  <c r="K259" i="41" s="1"/>
  <c r="I263" i="41"/>
  <c r="K263" i="41" s="1"/>
  <c r="I267" i="41"/>
  <c r="K267" i="41" s="1"/>
  <c r="I271" i="41"/>
  <c r="K271" i="41" s="1"/>
  <c r="I275" i="41"/>
  <c r="K275" i="41" s="1"/>
  <c r="I279" i="41"/>
  <c r="K279" i="41" s="1"/>
  <c r="I283" i="41"/>
  <c r="K283" i="41" s="1"/>
  <c r="I287" i="41"/>
  <c r="K287" i="41" s="1"/>
  <c r="I291" i="41"/>
  <c r="K291" i="41" s="1"/>
  <c r="I295" i="41"/>
  <c r="K295" i="41" s="1"/>
  <c r="I299" i="41"/>
  <c r="K299" i="41" s="1"/>
  <c r="L220" i="41"/>
  <c r="L224" i="41"/>
  <c r="L228" i="41"/>
  <c r="L232" i="41"/>
  <c r="L236" i="41"/>
  <c r="L240" i="41"/>
  <c r="L244" i="41"/>
  <c r="L248" i="41"/>
  <c r="L252" i="41"/>
  <c r="L256" i="41"/>
  <c r="L260" i="41"/>
  <c r="L264" i="41"/>
  <c r="L268" i="41"/>
  <c r="L272" i="41"/>
  <c r="L276" i="41"/>
  <c r="L280" i="41"/>
  <c r="L284" i="41"/>
  <c r="L288" i="41"/>
  <c r="L292" i="41"/>
  <c r="L296" i="41"/>
  <c r="L300" i="41"/>
  <c r="I48" i="75"/>
  <c r="K48" i="75" s="1"/>
  <c r="I64" i="75"/>
  <c r="K64" i="75" s="1"/>
  <c r="I80" i="75"/>
  <c r="K80" i="75" s="1"/>
  <c r="I88" i="75"/>
  <c r="K88" i="75" s="1"/>
  <c r="I93" i="75"/>
  <c r="K93" i="75" s="1"/>
  <c r="I101" i="75"/>
  <c r="K101" i="75" s="1"/>
  <c r="I106" i="75"/>
  <c r="K106" i="75" s="1"/>
  <c r="I112" i="75"/>
  <c r="K112" i="75" s="1"/>
  <c r="I122" i="75"/>
  <c r="K122" i="75" s="1"/>
  <c r="L122" i="75" s="1"/>
  <c r="I148" i="75"/>
  <c r="K148" i="75" s="1"/>
  <c r="G301" i="75"/>
  <c r="E55" i="10" s="1"/>
  <c r="L8" i="75"/>
  <c r="L12" i="75"/>
  <c r="L16" i="75"/>
  <c r="L20" i="75"/>
  <c r="L24" i="75"/>
  <c r="L28" i="75"/>
  <c r="L32" i="75"/>
  <c r="L36" i="75"/>
  <c r="L40" i="75"/>
  <c r="L44" i="75"/>
  <c r="I52" i="75"/>
  <c r="K52" i="75" s="1"/>
  <c r="L53" i="75"/>
  <c r="L58" i="75"/>
  <c r="I68" i="75"/>
  <c r="K68" i="75" s="1"/>
  <c r="L69" i="75"/>
  <c r="L74" i="75"/>
  <c r="I84" i="75"/>
  <c r="K84" i="75" s="1"/>
  <c r="I129" i="75"/>
  <c r="K129" i="75" s="1"/>
  <c r="I136" i="75"/>
  <c r="K136" i="75" s="1"/>
  <c r="I138" i="75"/>
  <c r="K138" i="75" s="1"/>
  <c r="L138" i="75" s="1"/>
  <c r="I145" i="75"/>
  <c r="K145" i="75" s="1"/>
  <c r="I152" i="75"/>
  <c r="K152" i="75" s="1"/>
  <c r="I154" i="75"/>
  <c r="K154" i="75" s="1"/>
  <c r="I161" i="75"/>
  <c r="K161" i="75" s="1"/>
  <c r="I173" i="75"/>
  <c r="K173" i="75" s="1"/>
  <c r="I85" i="75"/>
  <c r="K85" i="75" s="1"/>
  <c r="I90" i="75"/>
  <c r="K90" i="75" s="1"/>
  <c r="I96" i="75"/>
  <c r="K96" i="75" s="1"/>
  <c r="I98" i="75"/>
  <c r="K98" i="75" s="1"/>
  <c r="I104" i="75"/>
  <c r="K104" i="75" s="1"/>
  <c r="I109" i="75"/>
  <c r="K109" i="75" s="1"/>
  <c r="I114" i="75"/>
  <c r="K114" i="75" s="1"/>
  <c r="I117" i="75"/>
  <c r="K117" i="75" s="1"/>
  <c r="I120" i="75"/>
  <c r="K120" i="75" s="1"/>
  <c r="I125" i="75"/>
  <c r="K125" i="75" s="1"/>
  <c r="I132" i="75"/>
  <c r="K132" i="75" s="1"/>
  <c r="I134" i="75"/>
  <c r="K134" i="75" s="1"/>
  <c r="I141" i="75"/>
  <c r="K141" i="75" s="1"/>
  <c r="I150" i="75"/>
  <c r="K150" i="75" s="1"/>
  <c r="I157" i="75"/>
  <c r="K157" i="75" s="1"/>
  <c r="K5" i="75"/>
  <c r="I56" i="75"/>
  <c r="K56" i="75" s="1"/>
  <c r="I72" i="75"/>
  <c r="K72" i="75" s="1"/>
  <c r="I86" i="75"/>
  <c r="K86" i="75" s="1"/>
  <c r="I89" i="75"/>
  <c r="K89" i="75" s="1"/>
  <c r="I92" i="75"/>
  <c r="K92" i="75" s="1"/>
  <c r="I94" i="75"/>
  <c r="K94" i="75" s="1"/>
  <c r="I97" i="75"/>
  <c r="K97" i="75" s="1"/>
  <c r="I100" i="75"/>
  <c r="K100" i="75" s="1"/>
  <c r="I102" i="75"/>
  <c r="K102" i="75" s="1"/>
  <c r="I105" i="75"/>
  <c r="K105" i="75" s="1"/>
  <c r="I108" i="75"/>
  <c r="K108" i="75" s="1"/>
  <c r="I110" i="75"/>
  <c r="K110" i="75" s="1"/>
  <c r="I113" i="75"/>
  <c r="K113" i="75" s="1"/>
  <c r="I116" i="75"/>
  <c r="K116" i="75" s="1"/>
  <c r="I118" i="75"/>
  <c r="K118" i="75" s="1"/>
  <c r="I121" i="75"/>
  <c r="K121" i="75" s="1"/>
  <c r="I124" i="75"/>
  <c r="K124" i="75" s="1"/>
  <c r="I126" i="75"/>
  <c r="K126" i="75" s="1"/>
  <c r="I133" i="75"/>
  <c r="K133" i="75" s="1"/>
  <c r="I140" i="75"/>
  <c r="K140" i="75" s="1"/>
  <c r="I142" i="75"/>
  <c r="K142" i="75" s="1"/>
  <c r="I149" i="75"/>
  <c r="K149" i="75" s="1"/>
  <c r="I156" i="75"/>
  <c r="K156" i="75" s="1"/>
  <c r="I158" i="75"/>
  <c r="K158" i="75" s="1"/>
  <c r="I165" i="75"/>
  <c r="K165" i="75" s="1"/>
  <c r="I170" i="75"/>
  <c r="K170" i="75" s="1"/>
  <c r="K210" i="75"/>
  <c r="L210" i="75" s="1"/>
  <c r="L60" i="75"/>
  <c r="I60" i="75"/>
  <c r="K60" i="75" s="1"/>
  <c r="I76" i="75"/>
  <c r="K76" i="75" s="1"/>
  <c r="I128" i="75"/>
  <c r="K128" i="75" s="1"/>
  <c r="I130" i="75"/>
  <c r="K130" i="75" s="1"/>
  <c r="I137" i="75"/>
  <c r="K137" i="75" s="1"/>
  <c r="I144" i="75"/>
  <c r="K144" i="75" s="1"/>
  <c r="I146" i="75"/>
  <c r="K146" i="75" s="1"/>
  <c r="I153" i="75"/>
  <c r="K153" i="75" s="1"/>
  <c r="I160" i="75"/>
  <c r="K160" i="75" s="1"/>
  <c r="I162" i="75"/>
  <c r="K162" i="75" s="1"/>
  <c r="I181" i="75"/>
  <c r="K181" i="75" s="1"/>
  <c r="I186" i="75"/>
  <c r="K186" i="75" s="1"/>
  <c r="L189" i="75"/>
  <c r="I189" i="75"/>
  <c r="K189" i="75" s="1"/>
  <c r="I194" i="75"/>
  <c r="K194" i="75" s="1"/>
  <c r="I197" i="75"/>
  <c r="K197" i="75" s="1"/>
  <c r="I202" i="75"/>
  <c r="K202" i="75" s="1"/>
  <c r="L166" i="75"/>
  <c r="L168" i="75"/>
  <c r="L172" i="75"/>
  <c r="L176" i="75"/>
  <c r="I177" i="75"/>
  <c r="K177" i="75" s="1"/>
  <c r="I209" i="75"/>
  <c r="K209" i="75" s="1"/>
  <c r="I217" i="75"/>
  <c r="K217" i="75" s="1"/>
  <c r="L164" i="75"/>
  <c r="L169" i="75"/>
  <c r="L180" i="75"/>
  <c r="L185" i="75"/>
  <c r="L196" i="75"/>
  <c r="L201" i="75"/>
  <c r="I205" i="75"/>
  <c r="K205" i="75" s="1"/>
  <c r="L212" i="75"/>
  <c r="I223" i="75"/>
  <c r="K223" i="75" s="1"/>
  <c r="I227" i="75"/>
  <c r="K227" i="75" s="1"/>
  <c r="L231" i="75"/>
  <c r="I231" i="75"/>
  <c r="K231" i="75" s="1"/>
  <c r="I235" i="75"/>
  <c r="K235" i="75" s="1"/>
  <c r="I239" i="75"/>
  <c r="K239" i="75" s="1"/>
  <c r="I243" i="75"/>
  <c r="K243" i="75" s="1"/>
  <c r="L243" i="75" s="1"/>
  <c r="I247" i="75"/>
  <c r="K247" i="75" s="1"/>
  <c r="I251" i="75"/>
  <c r="K251" i="75" s="1"/>
  <c r="I255" i="75"/>
  <c r="K255" i="75" s="1"/>
  <c r="I259" i="75"/>
  <c r="K259" i="75" s="1"/>
  <c r="L263" i="75"/>
  <c r="I263" i="75"/>
  <c r="K263" i="75" s="1"/>
  <c r="I267" i="75"/>
  <c r="K267" i="75" s="1"/>
  <c r="I271" i="75"/>
  <c r="K271" i="75" s="1"/>
  <c r="I275" i="75"/>
  <c r="K275" i="75" s="1"/>
  <c r="I279" i="75"/>
  <c r="K279" i="75" s="1"/>
  <c r="I283" i="75"/>
  <c r="K283" i="75" s="1"/>
  <c r="I287" i="75"/>
  <c r="K287" i="75" s="1"/>
  <c r="I291" i="75"/>
  <c r="K291" i="75" s="1"/>
  <c r="I295" i="75"/>
  <c r="K295" i="75" s="1"/>
  <c r="I299" i="75"/>
  <c r="K299" i="75" s="1"/>
  <c r="L188" i="75"/>
  <c r="L193" i="75"/>
  <c r="L204" i="75"/>
  <c r="I213" i="75"/>
  <c r="K213" i="75" s="1"/>
  <c r="K224" i="75"/>
  <c r="L224" i="75" s="1"/>
  <c r="K228" i="75"/>
  <c r="L228" i="75" s="1"/>
  <c r="K232" i="75"/>
  <c r="L232" i="75" s="1"/>
  <c r="K236" i="75"/>
  <c r="L236" i="75" s="1"/>
  <c r="K240" i="75"/>
  <c r="L240" i="75" s="1"/>
  <c r="K244" i="75"/>
  <c r="L244" i="75" s="1"/>
  <c r="K248" i="75"/>
  <c r="L248" i="75" s="1"/>
  <c r="K252" i="75"/>
  <c r="L252" i="75" s="1"/>
  <c r="K256" i="75"/>
  <c r="L256" i="75" s="1"/>
  <c r="K260" i="75"/>
  <c r="L260" i="75" s="1"/>
  <c r="K264" i="75"/>
  <c r="L264" i="75" s="1"/>
  <c r="K268" i="75"/>
  <c r="L268" i="75" s="1"/>
  <c r="K272" i="75"/>
  <c r="L272" i="75" s="1"/>
  <c r="K276" i="75"/>
  <c r="L276" i="75" s="1"/>
  <c r="K280" i="75"/>
  <c r="L280" i="75" s="1"/>
  <c r="K284" i="75"/>
  <c r="L284" i="75" s="1"/>
  <c r="K288" i="75"/>
  <c r="L288" i="75" s="1"/>
  <c r="K292" i="75"/>
  <c r="L292" i="75" s="1"/>
  <c r="K296" i="75"/>
  <c r="L296" i="75" s="1"/>
  <c r="K300" i="75"/>
  <c r="L300" i="75" s="1"/>
  <c r="I218" i="75"/>
  <c r="K218" i="75" s="1"/>
  <c r="I221" i="75"/>
  <c r="K221" i="75" s="1"/>
  <c r="I225" i="75"/>
  <c r="K225" i="75" s="1"/>
  <c r="I229" i="75"/>
  <c r="K229" i="75" s="1"/>
  <c r="I233" i="75"/>
  <c r="K233" i="75" s="1"/>
  <c r="I237" i="75"/>
  <c r="K237" i="75" s="1"/>
  <c r="I241" i="75"/>
  <c r="K241" i="75" s="1"/>
  <c r="I245" i="75"/>
  <c r="K245" i="75" s="1"/>
  <c r="I249" i="75"/>
  <c r="K249" i="75" s="1"/>
  <c r="I253" i="75"/>
  <c r="K253" i="75" s="1"/>
  <c r="I257" i="75"/>
  <c r="K257" i="75" s="1"/>
  <c r="I261" i="75"/>
  <c r="K261" i="75" s="1"/>
  <c r="I265" i="75"/>
  <c r="K265" i="75" s="1"/>
  <c r="I269" i="75"/>
  <c r="K269" i="75" s="1"/>
  <c r="L269" i="75" s="1"/>
  <c r="I273" i="75"/>
  <c r="K273" i="75" s="1"/>
  <c r="I277" i="75"/>
  <c r="K277" i="75" s="1"/>
  <c r="I281" i="75"/>
  <c r="K281" i="75" s="1"/>
  <c r="I285" i="75"/>
  <c r="K285" i="75" s="1"/>
  <c r="I289" i="75"/>
  <c r="K289" i="75" s="1"/>
  <c r="I293" i="75"/>
  <c r="K293" i="75" s="1"/>
  <c r="I297" i="75"/>
  <c r="K297" i="75" s="1"/>
  <c r="L219" i="75"/>
  <c r="L222" i="75"/>
  <c r="I22" i="43"/>
  <c r="K22" i="43" s="1"/>
  <c r="I38" i="43"/>
  <c r="K38" i="43" s="1"/>
  <c r="I85" i="43"/>
  <c r="K85" i="43" s="1"/>
  <c r="I96" i="43"/>
  <c r="K96" i="43" s="1"/>
  <c r="I101" i="43"/>
  <c r="K101" i="43" s="1"/>
  <c r="I128" i="43"/>
  <c r="K128" i="43" s="1"/>
  <c r="I133" i="43"/>
  <c r="K133" i="43" s="1"/>
  <c r="I149" i="43"/>
  <c r="K149" i="43" s="1"/>
  <c r="I160" i="43"/>
  <c r="K160" i="43" s="1"/>
  <c r="K236" i="43"/>
  <c r="L236" i="43" s="1"/>
  <c r="I10" i="43"/>
  <c r="K10" i="43" s="1"/>
  <c r="L11" i="43"/>
  <c r="L16" i="43"/>
  <c r="I26" i="43"/>
  <c r="K26" i="43" s="1"/>
  <c r="L27" i="43"/>
  <c r="L32" i="43"/>
  <c r="I42" i="43"/>
  <c r="K42" i="43" s="1"/>
  <c r="I50" i="43"/>
  <c r="K50" i="43" s="1"/>
  <c r="I58" i="43"/>
  <c r="K58" i="43" s="1"/>
  <c r="I66" i="43"/>
  <c r="K66" i="43" s="1"/>
  <c r="I76" i="43"/>
  <c r="K76" i="43" s="1"/>
  <c r="I81" i="43"/>
  <c r="K81" i="43" s="1"/>
  <c r="I92" i="43"/>
  <c r="K92" i="43" s="1"/>
  <c r="I97" i="43"/>
  <c r="K97" i="43" s="1"/>
  <c r="I108" i="43"/>
  <c r="K108" i="43" s="1"/>
  <c r="I113" i="43"/>
  <c r="K113" i="43" s="1"/>
  <c r="I119" i="43"/>
  <c r="K119" i="43" s="1"/>
  <c r="I124" i="43"/>
  <c r="K124" i="43" s="1"/>
  <c r="I129" i="43"/>
  <c r="K129" i="43" s="1"/>
  <c r="I140" i="43"/>
  <c r="K140" i="43" s="1"/>
  <c r="I145" i="43"/>
  <c r="K145" i="43" s="1"/>
  <c r="I156" i="43"/>
  <c r="K156" i="43" s="1"/>
  <c r="I161" i="43"/>
  <c r="K161" i="43" s="1"/>
  <c r="K232" i="43"/>
  <c r="L232" i="43" s="1"/>
  <c r="L240" i="43"/>
  <c r="K252" i="43"/>
  <c r="L252" i="43" s="1"/>
  <c r="I6" i="43"/>
  <c r="K6" i="43" s="1"/>
  <c r="L71" i="43"/>
  <c r="I80" i="43"/>
  <c r="K80" i="43" s="1"/>
  <c r="L87" i="43"/>
  <c r="L103" i="43"/>
  <c r="I112" i="43"/>
  <c r="K112" i="43" s="1"/>
  <c r="I117" i="43"/>
  <c r="K117" i="43" s="1"/>
  <c r="L135" i="43"/>
  <c r="I144" i="43"/>
  <c r="K144" i="43" s="1"/>
  <c r="L151" i="43"/>
  <c r="I255" i="43"/>
  <c r="K255" i="43" s="1"/>
  <c r="K5" i="43"/>
  <c r="L5" i="43" s="1"/>
  <c r="I14" i="43"/>
  <c r="K14" i="43" s="1"/>
  <c r="L15" i="43"/>
  <c r="L20" i="43"/>
  <c r="I30" i="43"/>
  <c r="K30" i="43" s="1"/>
  <c r="L31" i="43"/>
  <c r="L36" i="43"/>
  <c r="K44" i="43"/>
  <c r="L44" i="43" s="1"/>
  <c r="K45" i="43"/>
  <c r="L45" i="43" s="1"/>
  <c r="L47" i="43"/>
  <c r="K52" i="43"/>
  <c r="L52" i="43" s="1"/>
  <c r="K53" i="43"/>
  <c r="L53" i="43" s="1"/>
  <c r="L55" i="43"/>
  <c r="K60" i="43"/>
  <c r="L60" i="43" s="1"/>
  <c r="K61" i="43"/>
  <c r="L61" i="43" s="1"/>
  <c r="L63" i="43"/>
  <c r="K68" i="43"/>
  <c r="L68" i="43" s="1"/>
  <c r="K69" i="43"/>
  <c r="L69" i="43" s="1"/>
  <c r="I72" i="43"/>
  <c r="K72" i="43" s="1"/>
  <c r="I77" i="43"/>
  <c r="K77" i="43" s="1"/>
  <c r="L77" i="43"/>
  <c r="L79" i="43"/>
  <c r="I83" i="43"/>
  <c r="K83" i="43" s="1"/>
  <c r="I88" i="43"/>
  <c r="K88" i="43" s="1"/>
  <c r="I93" i="43"/>
  <c r="K93" i="43" s="1"/>
  <c r="L95" i="43"/>
  <c r="I99" i="43"/>
  <c r="K99" i="43" s="1"/>
  <c r="I104" i="43"/>
  <c r="K104" i="43" s="1"/>
  <c r="I109" i="43"/>
  <c r="K109" i="43" s="1"/>
  <c r="L111" i="43"/>
  <c r="I115" i="43"/>
  <c r="K115" i="43" s="1"/>
  <c r="I120" i="43"/>
  <c r="K120" i="43" s="1"/>
  <c r="I125" i="43"/>
  <c r="K125" i="43" s="1"/>
  <c r="L127" i="43"/>
  <c r="I131" i="43"/>
  <c r="K131" i="43" s="1"/>
  <c r="I136" i="43"/>
  <c r="K136" i="43" s="1"/>
  <c r="I141" i="43"/>
  <c r="K141" i="43" s="1"/>
  <c r="L143" i="43"/>
  <c r="I147" i="43"/>
  <c r="K147" i="43" s="1"/>
  <c r="I152" i="43"/>
  <c r="K152" i="43" s="1"/>
  <c r="I157" i="43"/>
  <c r="K157" i="43" s="1"/>
  <c r="L159" i="43"/>
  <c r="I163" i="43"/>
  <c r="K163" i="43" s="1"/>
  <c r="K167" i="43"/>
  <c r="L167" i="43" s="1"/>
  <c r="K171" i="43"/>
  <c r="L171" i="43" s="1"/>
  <c r="K175" i="43"/>
  <c r="L175" i="43" s="1"/>
  <c r="K179" i="43"/>
  <c r="L179" i="43" s="1"/>
  <c r="K183" i="43"/>
  <c r="L183" i="43" s="1"/>
  <c r="K187" i="43"/>
  <c r="L187" i="43" s="1"/>
  <c r="K191" i="43"/>
  <c r="L191" i="43" s="1"/>
  <c r="K195" i="43"/>
  <c r="L195" i="43" s="1"/>
  <c r="K199" i="43"/>
  <c r="L199" i="43" s="1"/>
  <c r="K203" i="43"/>
  <c r="L203" i="43" s="1"/>
  <c r="K207" i="43"/>
  <c r="L207" i="43" s="1"/>
  <c r="K211" i="43"/>
  <c r="L211" i="43" s="1"/>
  <c r="K215" i="43"/>
  <c r="L215" i="43" s="1"/>
  <c r="I223" i="43"/>
  <c r="K223" i="43" s="1"/>
  <c r="K268" i="43"/>
  <c r="L268" i="43" s="1"/>
  <c r="I18" i="43"/>
  <c r="K18" i="43" s="1"/>
  <c r="I34" i="43"/>
  <c r="K34" i="43" s="1"/>
  <c r="I46" i="43"/>
  <c r="K46" i="43" s="1"/>
  <c r="L49" i="43"/>
  <c r="I54" i="43"/>
  <c r="K54" i="43" s="1"/>
  <c r="L57" i="43"/>
  <c r="I62" i="43"/>
  <c r="K62" i="43" s="1"/>
  <c r="L65" i="43"/>
  <c r="I70" i="43"/>
  <c r="K70" i="43" s="1"/>
  <c r="I73" i="43"/>
  <c r="K73" i="43" s="1"/>
  <c r="L75" i="43"/>
  <c r="I84" i="43"/>
  <c r="K84" i="43" s="1"/>
  <c r="I89" i="43"/>
  <c r="K89" i="43" s="1"/>
  <c r="L91" i="43"/>
  <c r="I100" i="43"/>
  <c r="K100" i="43" s="1"/>
  <c r="I105" i="43"/>
  <c r="K105" i="43" s="1"/>
  <c r="L107" i="43"/>
  <c r="I116" i="43"/>
  <c r="K116" i="43" s="1"/>
  <c r="I121" i="43"/>
  <c r="K121" i="43" s="1"/>
  <c r="L123" i="43"/>
  <c r="I132" i="43"/>
  <c r="K132" i="43" s="1"/>
  <c r="I137" i="43"/>
  <c r="K137" i="43" s="1"/>
  <c r="L139" i="43"/>
  <c r="I148" i="43"/>
  <c r="K148" i="43" s="1"/>
  <c r="I153" i="43"/>
  <c r="K153" i="43" s="1"/>
  <c r="L153" i="43" s="1"/>
  <c r="L155" i="43"/>
  <c r="K220" i="43"/>
  <c r="L220" i="43" s="1"/>
  <c r="K264" i="43"/>
  <c r="L264" i="43" s="1"/>
  <c r="L272" i="43"/>
  <c r="K284" i="43"/>
  <c r="L284" i="43"/>
  <c r="K300" i="43"/>
  <c r="L300" i="43" s="1"/>
  <c r="K74" i="43"/>
  <c r="L74" i="43" s="1"/>
  <c r="K78" i="43"/>
  <c r="L78" i="43" s="1"/>
  <c r="K82" i="43"/>
  <c r="L82" i="43" s="1"/>
  <c r="K86" i="43"/>
  <c r="L86" i="43" s="1"/>
  <c r="K90" i="43"/>
  <c r="L90" i="43" s="1"/>
  <c r="K94" i="43"/>
  <c r="L94" i="43" s="1"/>
  <c r="K98" i="43"/>
  <c r="L98" i="43" s="1"/>
  <c r="K102" i="43"/>
  <c r="L102" i="43" s="1"/>
  <c r="K106" i="43"/>
  <c r="L106" i="43" s="1"/>
  <c r="K110" i="43"/>
  <c r="L110" i="43" s="1"/>
  <c r="K114" i="43"/>
  <c r="L114" i="43" s="1"/>
  <c r="K118" i="43"/>
  <c r="L118" i="43" s="1"/>
  <c r="K122" i="43"/>
  <c r="L122" i="43" s="1"/>
  <c r="K126" i="43"/>
  <c r="L126" i="43" s="1"/>
  <c r="K130" i="43"/>
  <c r="L130" i="43" s="1"/>
  <c r="K134" i="43"/>
  <c r="L134" i="43" s="1"/>
  <c r="K138" i="43"/>
  <c r="L138" i="43" s="1"/>
  <c r="K142" i="43"/>
  <c r="L142" i="43" s="1"/>
  <c r="K146" i="43"/>
  <c r="L146" i="43" s="1"/>
  <c r="K150" i="43"/>
  <c r="L150" i="43" s="1"/>
  <c r="K154" i="43"/>
  <c r="L154" i="43" s="1"/>
  <c r="K158" i="43"/>
  <c r="L158" i="43" s="1"/>
  <c r="K162" i="43"/>
  <c r="L162" i="43" s="1"/>
  <c r="I166" i="43"/>
  <c r="K166" i="43" s="1"/>
  <c r="I170" i="43"/>
  <c r="K170" i="43" s="1"/>
  <c r="I174" i="43"/>
  <c r="K174" i="43" s="1"/>
  <c r="I178" i="43"/>
  <c r="K178" i="43" s="1"/>
  <c r="I182" i="43"/>
  <c r="K182" i="43" s="1"/>
  <c r="I186" i="43"/>
  <c r="K186" i="43" s="1"/>
  <c r="I190" i="43"/>
  <c r="K190" i="43" s="1"/>
  <c r="I194" i="43"/>
  <c r="K194" i="43" s="1"/>
  <c r="I198" i="43"/>
  <c r="K198" i="43" s="1"/>
  <c r="I202" i="43"/>
  <c r="K202" i="43" s="1"/>
  <c r="L202" i="43"/>
  <c r="I206" i="43"/>
  <c r="K206" i="43" s="1"/>
  <c r="I210" i="43"/>
  <c r="K210" i="43" s="1"/>
  <c r="I214" i="43"/>
  <c r="K214" i="43" s="1"/>
  <c r="I218" i="43"/>
  <c r="K218" i="43" s="1"/>
  <c r="L218" i="43" s="1"/>
  <c r="I239" i="43"/>
  <c r="K239" i="43" s="1"/>
  <c r="K248" i="43"/>
  <c r="L248" i="43" s="1"/>
  <c r="I271" i="43"/>
  <c r="K271" i="43" s="1"/>
  <c r="K280" i="43"/>
  <c r="L280" i="43" s="1"/>
  <c r="I287" i="43"/>
  <c r="K287" i="43" s="1"/>
  <c r="K296" i="43"/>
  <c r="L296" i="43" s="1"/>
  <c r="G301" i="43"/>
  <c r="E53" i="10" s="1"/>
  <c r="L164" i="43"/>
  <c r="L168" i="43"/>
  <c r="L172" i="43"/>
  <c r="L176" i="43"/>
  <c r="L180" i="43"/>
  <c r="L184" i="43"/>
  <c r="L188" i="43"/>
  <c r="L192" i="43"/>
  <c r="L196" i="43"/>
  <c r="L200" i="43"/>
  <c r="L204" i="43"/>
  <c r="L208" i="43"/>
  <c r="L212" i="43"/>
  <c r="L216" i="43"/>
  <c r="I219" i="43"/>
  <c r="K219" i="43" s="1"/>
  <c r="I227" i="43"/>
  <c r="K227" i="43" s="1"/>
  <c r="I235" i="43"/>
  <c r="K235" i="43" s="1"/>
  <c r="I243" i="43"/>
  <c r="K243" i="43" s="1"/>
  <c r="I251" i="43"/>
  <c r="K251" i="43" s="1"/>
  <c r="I259" i="43"/>
  <c r="K259" i="43" s="1"/>
  <c r="I267" i="43"/>
  <c r="K267" i="43" s="1"/>
  <c r="I275" i="43"/>
  <c r="K275" i="43" s="1"/>
  <c r="I283" i="43"/>
  <c r="K283" i="43" s="1"/>
  <c r="I291" i="43"/>
  <c r="K291" i="43" s="1"/>
  <c r="I299" i="43"/>
  <c r="K299" i="43" s="1"/>
  <c r="I231" i="43"/>
  <c r="K231" i="43" s="1"/>
  <c r="I247" i="43"/>
  <c r="K247" i="43" s="1"/>
  <c r="I263" i="43"/>
  <c r="K263" i="43" s="1"/>
  <c r="I279" i="43"/>
  <c r="K279" i="43" s="1"/>
  <c r="I295" i="43"/>
  <c r="K295" i="43" s="1"/>
  <c r="I221" i="43"/>
  <c r="K221" i="43" s="1"/>
  <c r="I225" i="43"/>
  <c r="K225" i="43" s="1"/>
  <c r="I229" i="43"/>
  <c r="K229" i="43" s="1"/>
  <c r="I233" i="43"/>
  <c r="K233" i="43" s="1"/>
  <c r="L233" i="43" s="1"/>
  <c r="I237" i="43"/>
  <c r="K237" i="43" s="1"/>
  <c r="I241" i="43"/>
  <c r="K241" i="43" s="1"/>
  <c r="I245" i="43"/>
  <c r="K245" i="43" s="1"/>
  <c r="I249" i="43"/>
  <c r="K249" i="43" s="1"/>
  <c r="I253" i="43"/>
  <c r="K253" i="43" s="1"/>
  <c r="I257" i="43"/>
  <c r="K257" i="43" s="1"/>
  <c r="I261" i="43"/>
  <c r="K261" i="43" s="1"/>
  <c r="I265" i="43"/>
  <c r="K265" i="43" s="1"/>
  <c r="I269" i="43"/>
  <c r="K269" i="43" s="1"/>
  <c r="I273" i="43"/>
  <c r="K273" i="43" s="1"/>
  <c r="I277" i="43"/>
  <c r="K277" i="43" s="1"/>
  <c r="I281" i="43"/>
  <c r="K281" i="43" s="1"/>
  <c r="I285" i="43"/>
  <c r="K285" i="43" s="1"/>
  <c r="I289" i="43"/>
  <c r="K289" i="43" s="1"/>
  <c r="L289" i="43" s="1"/>
  <c r="I293" i="43"/>
  <c r="K293" i="43" s="1"/>
  <c r="I297" i="43"/>
  <c r="K297" i="43" s="1"/>
  <c r="L297" i="43" s="1"/>
  <c r="K24" i="32"/>
  <c r="L24" i="32" s="1"/>
  <c r="K27" i="32"/>
  <c r="L27" i="32" s="1"/>
  <c r="K40" i="32"/>
  <c r="L40" i="32" s="1"/>
  <c r="K43" i="32"/>
  <c r="L43" i="32" s="1"/>
  <c r="K56" i="32"/>
  <c r="L56" i="32" s="1"/>
  <c r="K59" i="32"/>
  <c r="L59" i="32" s="1"/>
  <c r="K72" i="32"/>
  <c r="L72" i="32" s="1"/>
  <c r="K75" i="32"/>
  <c r="L75" i="32" s="1"/>
  <c r="K5" i="32"/>
  <c r="L5" i="32" s="1"/>
  <c r="L7" i="32"/>
  <c r="K9" i="32"/>
  <c r="L9" i="32" s="1"/>
  <c r="L11" i="32"/>
  <c r="K13" i="32"/>
  <c r="L13" i="32" s="1"/>
  <c r="L15" i="32"/>
  <c r="K17" i="32"/>
  <c r="L17" i="32" s="1"/>
  <c r="L19" i="32"/>
  <c r="K21" i="32"/>
  <c r="L21" i="32" s="1"/>
  <c r="K28" i="32"/>
  <c r="L28" i="32" s="1"/>
  <c r="K31" i="32"/>
  <c r="L31" i="32" s="1"/>
  <c r="K44" i="32"/>
  <c r="L44" i="32" s="1"/>
  <c r="K47" i="32"/>
  <c r="L47" i="32" s="1"/>
  <c r="K60" i="32"/>
  <c r="L60" i="32" s="1"/>
  <c r="K63" i="32"/>
  <c r="L63" i="32" s="1"/>
  <c r="K76" i="32"/>
  <c r="L76" i="32" s="1"/>
  <c r="K79" i="32"/>
  <c r="L79" i="32" s="1"/>
  <c r="K89" i="32"/>
  <c r="L89" i="32" s="1"/>
  <c r="I6" i="32"/>
  <c r="K6" i="32" s="1"/>
  <c r="I10" i="32"/>
  <c r="K10" i="32" s="1"/>
  <c r="I14" i="32"/>
  <c r="K14" i="32" s="1"/>
  <c r="I18" i="32"/>
  <c r="K18" i="32" s="1"/>
  <c r="L22" i="32"/>
  <c r="I22" i="32"/>
  <c r="K22" i="32" s="1"/>
  <c r="K32" i="32"/>
  <c r="L32" i="32" s="1"/>
  <c r="K35" i="32"/>
  <c r="L35" i="32" s="1"/>
  <c r="L48" i="32"/>
  <c r="K48" i="32"/>
  <c r="K51" i="32"/>
  <c r="L51" i="32"/>
  <c r="K64" i="32"/>
  <c r="L64" i="32" s="1"/>
  <c r="K67" i="32"/>
  <c r="L67" i="32" s="1"/>
  <c r="K80" i="32"/>
  <c r="L80" i="32" s="1"/>
  <c r="K83" i="32"/>
  <c r="L83" i="32" s="1"/>
  <c r="K8" i="32"/>
  <c r="L8" i="32" s="1"/>
  <c r="K12" i="32"/>
  <c r="L12" i="32" s="1"/>
  <c r="K16" i="32"/>
  <c r="L16" i="32" s="1"/>
  <c r="K20" i="32"/>
  <c r="L20" i="32" s="1"/>
  <c r="K23" i="32"/>
  <c r="L23" i="32" s="1"/>
  <c r="K36" i="32"/>
  <c r="L36" i="32" s="1"/>
  <c r="K39" i="32"/>
  <c r="L39" i="32" s="1"/>
  <c r="K52" i="32"/>
  <c r="L52" i="32" s="1"/>
  <c r="K55" i="32"/>
  <c r="L55" i="32" s="1"/>
  <c r="K68" i="32"/>
  <c r="L68" i="32" s="1"/>
  <c r="K71" i="32"/>
  <c r="L71" i="32" s="1"/>
  <c r="K84" i="32"/>
  <c r="L84" i="32" s="1"/>
  <c r="K87" i="32"/>
  <c r="L87" i="32" s="1"/>
  <c r="K93" i="32"/>
  <c r="L93" i="32" s="1"/>
  <c r="L104" i="32"/>
  <c r="I163" i="32"/>
  <c r="K163" i="32" s="1"/>
  <c r="K172" i="32"/>
  <c r="L172" i="32" s="1"/>
  <c r="I179" i="32"/>
  <c r="K179" i="32" s="1"/>
  <c r="K188" i="32"/>
  <c r="L188" i="32" s="1"/>
  <c r="I195" i="32"/>
  <c r="K195" i="32" s="1"/>
  <c r="K204" i="32"/>
  <c r="L204" i="32" s="1"/>
  <c r="I211" i="32"/>
  <c r="K211" i="32" s="1"/>
  <c r="K25" i="32"/>
  <c r="L25" i="32" s="1"/>
  <c r="I26" i="32"/>
  <c r="K26" i="32" s="1"/>
  <c r="K29" i="32"/>
  <c r="L29" i="32" s="1"/>
  <c r="I30" i="32"/>
  <c r="K30" i="32" s="1"/>
  <c r="K33" i="32"/>
  <c r="L33" i="32" s="1"/>
  <c r="I34" i="32"/>
  <c r="K34" i="32" s="1"/>
  <c r="K37" i="32"/>
  <c r="L37" i="32" s="1"/>
  <c r="I38" i="32"/>
  <c r="K38" i="32" s="1"/>
  <c r="K41" i="32"/>
  <c r="L41" i="32" s="1"/>
  <c r="I42" i="32"/>
  <c r="K42" i="32" s="1"/>
  <c r="K45" i="32"/>
  <c r="L45" i="32" s="1"/>
  <c r="I46" i="32"/>
  <c r="K46" i="32" s="1"/>
  <c r="K49" i="32"/>
  <c r="L49" i="32" s="1"/>
  <c r="I50" i="32"/>
  <c r="K50" i="32" s="1"/>
  <c r="K53" i="32"/>
  <c r="L53" i="32" s="1"/>
  <c r="I54" i="32"/>
  <c r="K54" i="32" s="1"/>
  <c r="K57" i="32"/>
  <c r="L57" i="32" s="1"/>
  <c r="I58" i="32"/>
  <c r="K58" i="32" s="1"/>
  <c r="K61" i="32"/>
  <c r="L61" i="32" s="1"/>
  <c r="I62" i="32"/>
  <c r="K62" i="32" s="1"/>
  <c r="K65" i="32"/>
  <c r="L65" i="32" s="1"/>
  <c r="I66" i="32"/>
  <c r="K66" i="32" s="1"/>
  <c r="K69" i="32"/>
  <c r="L69" i="32" s="1"/>
  <c r="I70" i="32"/>
  <c r="K70" i="32" s="1"/>
  <c r="K73" i="32"/>
  <c r="L73" i="32" s="1"/>
  <c r="I74" i="32"/>
  <c r="K74" i="32" s="1"/>
  <c r="K77" i="32"/>
  <c r="L77" i="32" s="1"/>
  <c r="I78" i="32"/>
  <c r="K78" i="32" s="1"/>
  <c r="K81" i="32"/>
  <c r="L81" i="32" s="1"/>
  <c r="I82" i="32"/>
  <c r="K82" i="32" s="1"/>
  <c r="K85" i="32"/>
  <c r="L85" i="32" s="1"/>
  <c r="I86" i="32"/>
  <c r="K86" i="32" s="1"/>
  <c r="L98" i="32"/>
  <c r="L108" i="32"/>
  <c r="I109" i="32"/>
  <c r="K109" i="32" s="1"/>
  <c r="L114" i="32"/>
  <c r="K118" i="32"/>
  <c r="L118" i="32" s="1"/>
  <c r="I120" i="32"/>
  <c r="K120" i="32" s="1"/>
  <c r="K122" i="32"/>
  <c r="L122" i="32" s="1"/>
  <c r="I124" i="32"/>
  <c r="K124" i="32" s="1"/>
  <c r="K126" i="32"/>
  <c r="L126" i="32" s="1"/>
  <c r="I128" i="32"/>
  <c r="K128" i="32" s="1"/>
  <c r="K130" i="32"/>
  <c r="L130" i="32" s="1"/>
  <c r="I132" i="32"/>
  <c r="K132" i="32" s="1"/>
  <c r="K134" i="32"/>
  <c r="L134" i="32" s="1"/>
  <c r="I136" i="32"/>
  <c r="K136" i="32" s="1"/>
  <c r="K138" i="32"/>
  <c r="L138" i="32" s="1"/>
  <c r="I140" i="32"/>
  <c r="K140" i="32" s="1"/>
  <c r="K142" i="32"/>
  <c r="L142" i="32" s="1"/>
  <c r="I144" i="32"/>
  <c r="K144" i="32" s="1"/>
  <c r="K146" i="32"/>
  <c r="L146" i="32" s="1"/>
  <c r="I148" i="32"/>
  <c r="K148" i="32" s="1"/>
  <c r="K150" i="32"/>
  <c r="L150" i="32" s="1"/>
  <c r="I152" i="32"/>
  <c r="K152" i="32" s="1"/>
  <c r="K154" i="32"/>
  <c r="L154" i="32" s="1"/>
  <c r="I156" i="32"/>
  <c r="K156" i="32" s="1"/>
  <c r="K158" i="32"/>
  <c r="L158" i="32" s="1"/>
  <c r="I160" i="32"/>
  <c r="K160" i="32" s="1"/>
  <c r="I167" i="32"/>
  <c r="K167" i="32" s="1"/>
  <c r="K176" i="32"/>
  <c r="L176" i="32" s="1"/>
  <c r="I183" i="32"/>
  <c r="K183" i="32" s="1"/>
  <c r="K192" i="32"/>
  <c r="L192" i="32" s="1"/>
  <c r="I199" i="32"/>
  <c r="K199" i="32" s="1"/>
  <c r="L199" i="32" s="1"/>
  <c r="K208" i="32"/>
  <c r="L208" i="32" s="1"/>
  <c r="I215" i="32"/>
  <c r="K215" i="32" s="1"/>
  <c r="I97" i="32"/>
  <c r="K97" i="32" s="1"/>
  <c r="L102" i="32"/>
  <c r="L112" i="32"/>
  <c r="I113" i="32"/>
  <c r="K113" i="32" s="1"/>
  <c r="I117" i="32"/>
  <c r="K117" i="32" s="1"/>
  <c r="I121" i="32"/>
  <c r="K121" i="32" s="1"/>
  <c r="I125" i="32"/>
  <c r="K125" i="32" s="1"/>
  <c r="I129" i="32"/>
  <c r="K129" i="32" s="1"/>
  <c r="L129" i="32" s="1"/>
  <c r="L131" i="32"/>
  <c r="I133" i="32"/>
  <c r="K133" i="32" s="1"/>
  <c r="L135" i="32"/>
  <c r="I137" i="32"/>
  <c r="K137" i="32" s="1"/>
  <c r="L139" i="32"/>
  <c r="I141" i="32"/>
  <c r="K141" i="32" s="1"/>
  <c r="L143" i="32"/>
  <c r="I145" i="32"/>
  <c r="K145" i="32" s="1"/>
  <c r="L147" i="32"/>
  <c r="I149" i="32"/>
  <c r="K149" i="32" s="1"/>
  <c r="L151" i="32"/>
  <c r="I153" i="32"/>
  <c r="K153" i="32" s="1"/>
  <c r="L155" i="32"/>
  <c r="I157" i="32"/>
  <c r="K157" i="32" s="1"/>
  <c r="L159" i="32"/>
  <c r="K164" i="32"/>
  <c r="L164" i="32" s="1"/>
  <c r="I171" i="32"/>
  <c r="K171" i="32" s="1"/>
  <c r="K180" i="32"/>
  <c r="L180" i="32" s="1"/>
  <c r="I187" i="32"/>
  <c r="K187" i="32" s="1"/>
  <c r="K196" i="32"/>
  <c r="L196" i="32" s="1"/>
  <c r="I203" i="32"/>
  <c r="K203" i="32" s="1"/>
  <c r="K212" i="32"/>
  <c r="L212" i="32" s="1"/>
  <c r="G301" i="32"/>
  <c r="E52" i="10" s="1"/>
  <c r="I88" i="32"/>
  <c r="K88" i="32" s="1"/>
  <c r="I92" i="32"/>
  <c r="K92" i="32" s="1"/>
  <c r="I96" i="32"/>
  <c r="K96" i="32" s="1"/>
  <c r="L100" i="32"/>
  <c r="I101" i="32"/>
  <c r="K101" i="32" s="1"/>
  <c r="L105" i="32"/>
  <c r="L106" i="32"/>
  <c r="L116" i="32"/>
  <c r="I119" i="32"/>
  <c r="K119" i="32" s="1"/>
  <c r="I123" i="32"/>
  <c r="K123" i="32" s="1"/>
  <c r="I127" i="32"/>
  <c r="K127" i="32" s="1"/>
  <c r="K168" i="32"/>
  <c r="L168" i="32" s="1"/>
  <c r="I175" i="32"/>
  <c r="K175" i="32" s="1"/>
  <c r="K184" i="32"/>
  <c r="L184" i="32" s="1"/>
  <c r="I191" i="32"/>
  <c r="K191" i="32" s="1"/>
  <c r="K200" i="32"/>
  <c r="L200" i="32" s="1"/>
  <c r="I207" i="32"/>
  <c r="K207" i="32" s="1"/>
  <c r="K216" i="32"/>
  <c r="L216" i="32" s="1"/>
  <c r="K294" i="32"/>
  <c r="L294" i="32" s="1"/>
  <c r="I161" i="32"/>
  <c r="K161" i="32" s="1"/>
  <c r="I165" i="32"/>
  <c r="K165" i="32" s="1"/>
  <c r="I169" i="32"/>
  <c r="K169" i="32" s="1"/>
  <c r="I173" i="32"/>
  <c r="K173" i="32" s="1"/>
  <c r="I177" i="32"/>
  <c r="K177" i="32" s="1"/>
  <c r="I181" i="32"/>
  <c r="K181" i="32" s="1"/>
  <c r="L181" i="32"/>
  <c r="I185" i="32"/>
  <c r="K185" i="32" s="1"/>
  <c r="I189" i="32"/>
  <c r="K189" i="32" s="1"/>
  <c r="I193" i="32"/>
  <c r="K193" i="32" s="1"/>
  <c r="I197" i="32"/>
  <c r="K197" i="32" s="1"/>
  <c r="I201" i="32"/>
  <c r="K201" i="32" s="1"/>
  <c r="I205" i="32"/>
  <c r="K205" i="32" s="1"/>
  <c r="I209" i="32"/>
  <c r="K209" i="32" s="1"/>
  <c r="I213" i="32"/>
  <c r="K213" i="32" s="1"/>
  <c r="I217" i="32"/>
  <c r="K217" i="32" s="1"/>
  <c r="I291" i="32"/>
  <c r="K291" i="32" s="1"/>
  <c r="I221" i="32"/>
  <c r="K221" i="32" s="1"/>
  <c r="I225" i="32"/>
  <c r="K225" i="32" s="1"/>
  <c r="I229" i="32"/>
  <c r="K229" i="32" s="1"/>
  <c r="I233" i="32"/>
  <c r="K233" i="32" s="1"/>
  <c r="I237" i="32"/>
  <c r="K237" i="32" s="1"/>
  <c r="I241" i="32"/>
  <c r="K241" i="32" s="1"/>
  <c r="I245" i="32"/>
  <c r="K245" i="32" s="1"/>
  <c r="I249" i="32"/>
  <c r="K249" i="32" s="1"/>
  <c r="L249" i="32"/>
  <c r="I253" i="32"/>
  <c r="K253" i="32" s="1"/>
  <c r="I257" i="32"/>
  <c r="K257" i="32" s="1"/>
  <c r="I261" i="32"/>
  <c r="K261" i="32" s="1"/>
  <c r="I265" i="32"/>
  <c r="K265" i="32" s="1"/>
  <c r="I269" i="32"/>
  <c r="K269" i="32" s="1"/>
  <c r="I273" i="32"/>
  <c r="K273" i="32" s="1"/>
  <c r="I277" i="32"/>
  <c r="K277" i="32" s="1"/>
  <c r="I281" i="32"/>
  <c r="K281" i="32" s="1"/>
  <c r="I285" i="32"/>
  <c r="K285" i="32" s="1"/>
  <c r="I295" i="32"/>
  <c r="K295" i="32" s="1"/>
  <c r="K298" i="32"/>
  <c r="L298" i="32" s="1"/>
  <c r="I299" i="32"/>
  <c r="K299" i="32" s="1"/>
  <c r="I219" i="32"/>
  <c r="K219" i="32" s="1"/>
  <c r="I223" i="32"/>
  <c r="K223" i="32" s="1"/>
  <c r="I227" i="32"/>
  <c r="K227" i="32" s="1"/>
  <c r="I231" i="32"/>
  <c r="K231" i="32" s="1"/>
  <c r="I235" i="32"/>
  <c r="K235" i="32" s="1"/>
  <c r="I239" i="32"/>
  <c r="K239" i="32" s="1"/>
  <c r="I243" i="32"/>
  <c r="K243" i="32" s="1"/>
  <c r="I247" i="32"/>
  <c r="K247" i="32" s="1"/>
  <c r="I251" i="32"/>
  <c r="K251" i="32" s="1"/>
  <c r="I255" i="32"/>
  <c r="K255" i="32" s="1"/>
  <c r="I259" i="32"/>
  <c r="K259" i="32" s="1"/>
  <c r="I263" i="32"/>
  <c r="K263" i="32" s="1"/>
  <c r="I267" i="32"/>
  <c r="K267" i="32" s="1"/>
  <c r="I271" i="32"/>
  <c r="K271" i="32" s="1"/>
  <c r="I275" i="32"/>
  <c r="K275" i="32" s="1"/>
  <c r="I279" i="32"/>
  <c r="K279" i="32" s="1"/>
  <c r="I283" i="32"/>
  <c r="K283" i="32" s="1"/>
  <c r="I287" i="32"/>
  <c r="K287" i="32" s="1"/>
  <c r="K290" i="32"/>
  <c r="L290" i="32" s="1"/>
  <c r="L289" i="32"/>
  <c r="L293" i="32"/>
  <c r="L297" i="32"/>
  <c r="I38" i="31"/>
  <c r="K38" i="31" s="1"/>
  <c r="I42" i="31"/>
  <c r="K42" i="31" s="1"/>
  <c r="I46" i="31"/>
  <c r="K46" i="31" s="1"/>
  <c r="L46" i="31"/>
  <c r="I50" i="31"/>
  <c r="K50" i="31" s="1"/>
  <c r="I54" i="31"/>
  <c r="K54" i="31" s="1"/>
  <c r="I58" i="31"/>
  <c r="K58" i="31" s="1"/>
  <c r="L58" i="31"/>
  <c r="I62" i="31"/>
  <c r="K62" i="31" s="1"/>
  <c r="I66" i="31"/>
  <c r="K66" i="31" s="1"/>
  <c r="L66" i="31"/>
  <c r="I70" i="31"/>
  <c r="K70" i="31" s="1"/>
  <c r="I74" i="31"/>
  <c r="K74" i="31" s="1"/>
  <c r="L74" i="31" s="1"/>
  <c r="I121" i="31"/>
  <c r="K121" i="31" s="1"/>
  <c r="I127" i="31"/>
  <c r="K127" i="31" s="1"/>
  <c r="I148" i="31"/>
  <c r="K148" i="31" s="1"/>
  <c r="L148" i="31" s="1"/>
  <c r="I185" i="31"/>
  <c r="K185" i="31" s="1"/>
  <c r="I191" i="31"/>
  <c r="K191" i="31" s="1"/>
  <c r="G301" i="31"/>
  <c r="E51" i="10" s="1"/>
  <c r="L8" i="31"/>
  <c r="L12" i="31"/>
  <c r="L16" i="31"/>
  <c r="L20" i="31"/>
  <c r="L24" i="31"/>
  <c r="L28" i="31"/>
  <c r="L32" i="31"/>
  <c r="L36" i="31"/>
  <c r="L37" i="31"/>
  <c r="L39" i="31"/>
  <c r="L41" i="31"/>
  <c r="L43" i="31"/>
  <c r="L45" i="31"/>
  <c r="L47" i="31"/>
  <c r="L49" i="31"/>
  <c r="I52" i="31"/>
  <c r="K52" i="31" s="1"/>
  <c r="I56" i="31"/>
  <c r="K56" i="31" s="1"/>
  <c r="I60" i="31"/>
  <c r="K60" i="31" s="1"/>
  <c r="I64" i="31"/>
  <c r="K64" i="31" s="1"/>
  <c r="I68" i="31"/>
  <c r="K68" i="31" s="1"/>
  <c r="I72" i="31"/>
  <c r="K72" i="31" s="1"/>
  <c r="I76" i="31"/>
  <c r="K76" i="31" s="1"/>
  <c r="I137" i="31"/>
  <c r="K137" i="31" s="1"/>
  <c r="L137" i="31"/>
  <c r="I143" i="31"/>
  <c r="K143" i="31" s="1"/>
  <c r="I164" i="31"/>
  <c r="K164" i="31" s="1"/>
  <c r="L164" i="31"/>
  <c r="K5" i="31"/>
  <c r="L5" i="31" s="1"/>
  <c r="I116" i="31"/>
  <c r="K116" i="31" s="1"/>
  <c r="I153" i="31"/>
  <c r="K153" i="31" s="1"/>
  <c r="I159" i="31"/>
  <c r="K159" i="31" s="1"/>
  <c r="I180" i="31"/>
  <c r="K180" i="31" s="1"/>
  <c r="K276" i="31"/>
  <c r="L276" i="31" s="1"/>
  <c r="L9" i="31"/>
  <c r="L13" i="31"/>
  <c r="L17" i="31"/>
  <c r="L21" i="31"/>
  <c r="L25" i="31"/>
  <c r="L29" i="31"/>
  <c r="L33" i="31"/>
  <c r="I40" i="31"/>
  <c r="K40" i="31" s="1"/>
  <c r="I44" i="31"/>
  <c r="K44" i="31" s="1"/>
  <c r="I48" i="31"/>
  <c r="K48" i="31" s="1"/>
  <c r="K51" i="31"/>
  <c r="L51" i="31" s="1"/>
  <c r="I53" i="31"/>
  <c r="K53" i="31" s="1"/>
  <c r="K55" i="31"/>
  <c r="L55" i="31" s="1"/>
  <c r="I57" i="31"/>
  <c r="K57" i="31" s="1"/>
  <c r="K59" i="31"/>
  <c r="L59" i="31" s="1"/>
  <c r="I61" i="31"/>
  <c r="K61" i="31" s="1"/>
  <c r="K63" i="31"/>
  <c r="L63" i="31" s="1"/>
  <c r="I65" i="31"/>
  <c r="K65" i="31" s="1"/>
  <c r="K67" i="31"/>
  <c r="L67" i="31" s="1"/>
  <c r="I69" i="31"/>
  <c r="K69" i="31" s="1"/>
  <c r="K71" i="31"/>
  <c r="L71" i="31" s="1"/>
  <c r="I73" i="31"/>
  <c r="K73" i="31" s="1"/>
  <c r="K75" i="31"/>
  <c r="L75" i="31" s="1"/>
  <c r="I77" i="31"/>
  <c r="K77" i="31" s="1"/>
  <c r="K79" i="31"/>
  <c r="L79" i="31" s="1"/>
  <c r="K83" i="31"/>
  <c r="L83" i="31" s="1"/>
  <c r="K87" i="31"/>
  <c r="L87" i="31" s="1"/>
  <c r="K91" i="31"/>
  <c r="L91" i="31" s="1"/>
  <c r="K95" i="31"/>
  <c r="L95" i="31" s="1"/>
  <c r="K99" i="31"/>
  <c r="L99" i="31" s="1"/>
  <c r="K103" i="31"/>
  <c r="L103" i="31" s="1"/>
  <c r="I111" i="31"/>
  <c r="K111" i="31" s="1"/>
  <c r="I132" i="31"/>
  <c r="K132" i="31" s="1"/>
  <c r="I169" i="31"/>
  <c r="K169" i="31" s="1"/>
  <c r="I175" i="31"/>
  <c r="K175" i="31" s="1"/>
  <c r="I196" i="31"/>
  <c r="K196" i="31" s="1"/>
  <c r="L78" i="31"/>
  <c r="L82" i="31"/>
  <c r="L86" i="31"/>
  <c r="L90" i="31"/>
  <c r="L94" i="31"/>
  <c r="L98" i="31"/>
  <c r="L102" i="31"/>
  <c r="I115" i="31"/>
  <c r="K115" i="31" s="1"/>
  <c r="I131" i="31"/>
  <c r="K131" i="31" s="1"/>
  <c r="I147" i="31"/>
  <c r="K147" i="31" s="1"/>
  <c r="I163" i="31"/>
  <c r="K163" i="31" s="1"/>
  <c r="I179" i="31"/>
  <c r="K179" i="31" s="1"/>
  <c r="I195" i="31"/>
  <c r="K195" i="31" s="1"/>
  <c r="K264" i="31"/>
  <c r="L264" i="31" s="1"/>
  <c r="K280" i="31"/>
  <c r="L280" i="31" s="1"/>
  <c r="I119" i="31"/>
  <c r="K119" i="31" s="1"/>
  <c r="I135" i="31"/>
  <c r="K135" i="31" s="1"/>
  <c r="I151" i="31"/>
  <c r="K151" i="31" s="1"/>
  <c r="I167" i="31"/>
  <c r="K167" i="31" s="1"/>
  <c r="I183" i="31"/>
  <c r="K183" i="31" s="1"/>
  <c r="I211" i="31"/>
  <c r="K211" i="31" s="1"/>
  <c r="K268" i="31"/>
  <c r="L268" i="31" s="1"/>
  <c r="K284" i="31"/>
  <c r="L284" i="31" s="1"/>
  <c r="L80" i="31"/>
  <c r="L84" i="31"/>
  <c r="L88" i="31"/>
  <c r="L92" i="31"/>
  <c r="L96" i="31"/>
  <c r="L100" i="31"/>
  <c r="L104" i="31"/>
  <c r="I107" i="31"/>
  <c r="K107" i="31" s="1"/>
  <c r="I123" i="31"/>
  <c r="K123" i="31" s="1"/>
  <c r="I139" i="31"/>
  <c r="K139" i="31" s="1"/>
  <c r="I155" i="31"/>
  <c r="K155" i="31" s="1"/>
  <c r="I171" i="31"/>
  <c r="K171" i="31" s="1"/>
  <c r="I187" i="31"/>
  <c r="K187" i="31" s="1"/>
  <c r="I215" i="31"/>
  <c r="K215" i="31" s="1"/>
  <c r="K272" i="31"/>
  <c r="L272" i="31" s="1"/>
  <c r="I209" i="31"/>
  <c r="K209" i="31" s="1"/>
  <c r="I213" i="31"/>
  <c r="K213" i="31" s="1"/>
  <c r="I217" i="31"/>
  <c r="K217" i="31" s="1"/>
  <c r="K218" i="31"/>
  <c r="L218" i="31" s="1"/>
  <c r="K222" i="31"/>
  <c r="L222" i="31" s="1"/>
  <c r="K226" i="31"/>
  <c r="L226" i="31" s="1"/>
  <c r="K230" i="31"/>
  <c r="L230" i="31" s="1"/>
  <c r="K234" i="31"/>
  <c r="L234" i="31" s="1"/>
  <c r="K238" i="31"/>
  <c r="L238" i="31" s="1"/>
  <c r="K242" i="31"/>
  <c r="L242" i="31" s="1"/>
  <c r="K246" i="31"/>
  <c r="L246" i="31" s="1"/>
  <c r="K250" i="31"/>
  <c r="L250" i="31" s="1"/>
  <c r="K254" i="31"/>
  <c r="L254" i="31" s="1"/>
  <c r="K258" i="31"/>
  <c r="L258" i="31" s="1"/>
  <c r="K262" i="31"/>
  <c r="L262" i="31" s="1"/>
  <c r="K266" i="31"/>
  <c r="L266" i="31" s="1"/>
  <c r="K270" i="31"/>
  <c r="L270" i="31" s="1"/>
  <c r="K274" i="31"/>
  <c r="L274" i="31" s="1"/>
  <c r="K278" i="31"/>
  <c r="L278" i="31" s="1"/>
  <c r="K282" i="31"/>
  <c r="L282" i="31" s="1"/>
  <c r="K286" i="31"/>
  <c r="L286" i="31" s="1"/>
  <c r="K288" i="31"/>
  <c r="L288" i="31" s="1"/>
  <c r="K290" i="31"/>
  <c r="L290" i="31" s="1"/>
  <c r="K292" i="31"/>
  <c r="L292" i="31" s="1"/>
  <c r="K294" i="31"/>
  <c r="L294" i="31" s="1"/>
  <c r="K296" i="31"/>
  <c r="L296" i="31" s="1"/>
  <c r="K298" i="31"/>
  <c r="L298" i="31" s="1"/>
  <c r="K300" i="31"/>
  <c r="L300" i="31" s="1"/>
  <c r="I199" i="31"/>
  <c r="K199" i="31" s="1"/>
  <c r="I203" i="31"/>
  <c r="K203" i="31" s="1"/>
  <c r="I207" i="31"/>
  <c r="K207" i="31" s="1"/>
  <c r="L210" i="31"/>
  <c r="L214" i="31"/>
  <c r="I287" i="31"/>
  <c r="K287" i="31" s="1"/>
  <c r="I289" i="31"/>
  <c r="K289" i="31" s="1"/>
  <c r="I291" i="31"/>
  <c r="K291" i="31" s="1"/>
  <c r="I293" i="31"/>
  <c r="K293" i="31" s="1"/>
  <c r="I295" i="31"/>
  <c r="K295" i="31" s="1"/>
  <c r="I297" i="31"/>
  <c r="K297" i="31" s="1"/>
  <c r="I299" i="31"/>
  <c r="K299" i="31" s="1"/>
  <c r="L221" i="31"/>
  <c r="L225" i="31"/>
  <c r="L229" i="31"/>
  <c r="L233" i="31"/>
  <c r="L237" i="31"/>
  <c r="L241" i="31"/>
  <c r="L245" i="31"/>
  <c r="L249" i="31"/>
  <c r="L253" i="31"/>
  <c r="L257" i="31"/>
  <c r="L261" i="31"/>
  <c r="L265" i="31"/>
  <c r="L269" i="31"/>
  <c r="L273" i="31"/>
  <c r="L277" i="31"/>
  <c r="L281" i="31"/>
  <c r="L285" i="31"/>
  <c r="K97" i="30"/>
  <c r="L97" i="30" s="1"/>
  <c r="K105" i="30"/>
  <c r="L105" i="30"/>
  <c r="K113" i="30"/>
  <c r="L113" i="30" s="1"/>
  <c r="K121" i="30"/>
  <c r="L121" i="30"/>
  <c r="K129" i="30"/>
  <c r="L129" i="30" s="1"/>
  <c r="K137" i="30"/>
  <c r="L137" i="30" s="1"/>
  <c r="I153" i="30"/>
  <c r="K153" i="30" s="1"/>
  <c r="I217" i="30"/>
  <c r="K217" i="30" s="1"/>
  <c r="K230" i="30"/>
  <c r="L230" i="30" s="1"/>
  <c r="K240" i="30"/>
  <c r="L240" i="30" s="1"/>
  <c r="G301" i="30"/>
  <c r="E50" i="10" s="1"/>
  <c r="I5" i="30"/>
  <c r="K6" i="30"/>
  <c r="L6" i="30" s="1"/>
  <c r="K10" i="30"/>
  <c r="L10" i="30" s="1"/>
  <c r="K11" i="30"/>
  <c r="L11" i="30" s="1"/>
  <c r="K14" i="30"/>
  <c r="L14" i="30" s="1"/>
  <c r="K18" i="30"/>
  <c r="L18" i="30" s="1"/>
  <c r="K19" i="30"/>
  <c r="L19" i="30" s="1"/>
  <c r="K22" i="30"/>
  <c r="L22" i="30" s="1"/>
  <c r="K26" i="30"/>
  <c r="L26" i="30" s="1"/>
  <c r="K27" i="30"/>
  <c r="L27" i="30" s="1"/>
  <c r="K30" i="30"/>
  <c r="L30" i="30" s="1"/>
  <c r="K31" i="30"/>
  <c r="L31" i="30" s="1"/>
  <c r="K34" i="30"/>
  <c r="L34" i="30" s="1"/>
  <c r="K38" i="30"/>
  <c r="L38" i="30" s="1"/>
  <c r="K42" i="30"/>
  <c r="L42" i="30" s="1"/>
  <c r="K46" i="30"/>
  <c r="L46" i="30" s="1"/>
  <c r="K47" i="30"/>
  <c r="L47" i="30" s="1"/>
  <c r="K50" i="30"/>
  <c r="L50" i="30" s="1"/>
  <c r="K54" i="30"/>
  <c r="L54" i="30" s="1"/>
  <c r="K55" i="30"/>
  <c r="L55" i="30" s="1"/>
  <c r="K58" i="30"/>
  <c r="L58" i="30" s="1"/>
  <c r="K62" i="30"/>
  <c r="L62" i="30" s="1"/>
  <c r="K66" i="30"/>
  <c r="L66" i="30" s="1"/>
  <c r="K67" i="30"/>
  <c r="L67" i="30" s="1"/>
  <c r="K70" i="30"/>
  <c r="L70" i="30" s="1"/>
  <c r="L85" i="30"/>
  <c r="I149" i="30"/>
  <c r="K149" i="30" s="1"/>
  <c r="I165" i="30"/>
  <c r="K165" i="30" s="1"/>
  <c r="I181" i="30"/>
  <c r="K181" i="30" s="1"/>
  <c r="I197" i="30"/>
  <c r="K197" i="30" s="1"/>
  <c r="I213" i="30"/>
  <c r="K213" i="30" s="1"/>
  <c r="I223" i="30"/>
  <c r="K223" i="30" s="1"/>
  <c r="K228" i="30"/>
  <c r="L228" i="30" s="1"/>
  <c r="L7" i="30"/>
  <c r="L23" i="30"/>
  <c r="L35" i="30"/>
  <c r="L43" i="30"/>
  <c r="L51" i="30"/>
  <c r="L63" i="30"/>
  <c r="L71" i="30"/>
  <c r="K89" i="30"/>
  <c r="L89" i="30" s="1"/>
  <c r="K145" i="30"/>
  <c r="L145" i="30"/>
  <c r="I169" i="30"/>
  <c r="K169" i="30" s="1"/>
  <c r="I185" i="30"/>
  <c r="K185" i="30" s="1"/>
  <c r="I201" i="30"/>
  <c r="K201" i="30" s="1"/>
  <c r="I225" i="30"/>
  <c r="K225" i="30" s="1"/>
  <c r="K93" i="30"/>
  <c r="L93" i="30" s="1"/>
  <c r="K101" i="30"/>
  <c r="L101" i="30" s="1"/>
  <c r="K109" i="30"/>
  <c r="L109" i="30" s="1"/>
  <c r="K117" i="30"/>
  <c r="L117" i="30" s="1"/>
  <c r="K125" i="30"/>
  <c r="L125" i="30" s="1"/>
  <c r="K133" i="30"/>
  <c r="L133" i="30" s="1"/>
  <c r="K141" i="30"/>
  <c r="L141" i="30"/>
  <c r="I161" i="30"/>
  <c r="K161" i="30" s="1"/>
  <c r="I177" i="30"/>
  <c r="K177" i="30" s="1"/>
  <c r="I193" i="30"/>
  <c r="K193" i="30" s="1"/>
  <c r="I209" i="30"/>
  <c r="K209" i="30" s="1"/>
  <c r="K278" i="30"/>
  <c r="L278" i="30" s="1"/>
  <c r="L15" i="30"/>
  <c r="L39" i="30"/>
  <c r="L59" i="30"/>
  <c r="I8" i="30"/>
  <c r="K8" i="30" s="1"/>
  <c r="I12" i="30"/>
  <c r="K12" i="30" s="1"/>
  <c r="I16" i="30"/>
  <c r="K16" i="30" s="1"/>
  <c r="I20" i="30"/>
  <c r="K20" i="30" s="1"/>
  <c r="I24" i="30"/>
  <c r="K24" i="30" s="1"/>
  <c r="I28" i="30"/>
  <c r="K28" i="30" s="1"/>
  <c r="I32" i="30"/>
  <c r="K32" i="30" s="1"/>
  <c r="I36" i="30"/>
  <c r="K36" i="30" s="1"/>
  <c r="I40" i="30"/>
  <c r="K40" i="30" s="1"/>
  <c r="I44" i="30"/>
  <c r="K44" i="30" s="1"/>
  <c r="I48" i="30"/>
  <c r="K48" i="30" s="1"/>
  <c r="I52" i="30"/>
  <c r="K52" i="30" s="1"/>
  <c r="I56" i="30"/>
  <c r="K56" i="30" s="1"/>
  <c r="I60" i="30"/>
  <c r="K60" i="30" s="1"/>
  <c r="I64" i="30"/>
  <c r="K64" i="30" s="1"/>
  <c r="I68" i="30"/>
  <c r="K68" i="30" s="1"/>
  <c r="I72" i="30"/>
  <c r="K72" i="30" s="1"/>
  <c r="L77" i="30"/>
  <c r="I157" i="30"/>
  <c r="K157" i="30" s="1"/>
  <c r="I173" i="30"/>
  <c r="K173" i="30" s="1"/>
  <c r="I189" i="30"/>
  <c r="K189" i="30" s="1"/>
  <c r="I205" i="30"/>
  <c r="K205" i="30" s="1"/>
  <c r="I227" i="30"/>
  <c r="K227" i="30" s="1"/>
  <c r="K232" i="30"/>
  <c r="L232" i="30" s="1"/>
  <c r="L150" i="30"/>
  <c r="L154" i="30"/>
  <c r="L158" i="30"/>
  <c r="L162" i="30"/>
  <c r="L166" i="30"/>
  <c r="L170" i="30"/>
  <c r="L174" i="30"/>
  <c r="L178" i="30"/>
  <c r="L182" i="30"/>
  <c r="L186" i="30"/>
  <c r="L190" i="30"/>
  <c r="L194" i="30"/>
  <c r="L198" i="30"/>
  <c r="L202" i="30"/>
  <c r="L206" i="30"/>
  <c r="L210" i="30"/>
  <c r="L214" i="30"/>
  <c r="I221" i="30"/>
  <c r="K221" i="30" s="1"/>
  <c r="I231" i="30"/>
  <c r="K231" i="30" s="1"/>
  <c r="I233" i="30"/>
  <c r="K233" i="30" s="1"/>
  <c r="K238" i="30"/>
  <c r="L238" i="30" s="1"/>
  <c r="I291" i="30"/>
  <c r="K291" i="30" s="1"/>
  <c r="I76" i="30"/>
  <c r="K76" i="30" s="1"/>
  <c r="I80" i="30"/>
  <c r="K80" i="30" s="1"/>
  <c r="I84" i="30"/>
  <c r="K84" i="30" s="1"/>
  <c r="I88" i="30"/>
  <c r="K88" i="30" s="1"/>
  <c r="I92" i="30"/>
  <c r="K92" i="30" s="1"/>
  <c r="I96" i="30"/>
  <c r="K96" i="30" s="1"/>
  <c r="I100" i="30"/>
  <c r="K100" i="30" s="1"/>
  <c r="I104" i="30"/>
  <c r="K104" i="30" s="1"/>
  <c r="I108" i="30"/>
  <c r="K108" i="30" s="1"/>
  <c r="I112" i="30"/>
  <c r="K112" i="30" s="1"/>
  <c r="I116" i="30"/>
  <c r="K116" i="30" s="1"/>
  <c r="I120" i="30"/>
  <c r="K120" i="30" s="1"/>
  <c r="I124" i="30"/>
  <c r="K124" i="30" s="1"/>
  <c r="I128" i="30"/>
  <c r="K128" i="30" s="1"/>
  <c r="I132" i="30"/>
  <c r="K132" i="30" s="1"/>
  <c r="I136" i="30"/>
  <c r="K136" i="30" s="1"/>
  <c r="I140" i="30"/>
  <c r="K140" i="30" s="1"/>
  <c r="I144" i="30"/>
  <c r="K144" i="30" s="1"/>
  <c r="I148" i="30"/>
  <c r="K148" i="30" s="1"/>
  <c r="I152" i="30"/>
  <c r="K152" i="30" s="1"/>
  <c r="I156" i="30"/>
  <c r="K156" i="30" s="1"/>
  <c r="I160" i="30"/>
  <c r="K160" i="30" s="1"/>
  <c r="I164" i="30"/>
  <c r="K164" i="30" s="1"/>
  <c r="I168" i="30"/>
  <c r="K168" i="30" s="1"/>
  <c r="I172" i="30"/>
  <c r="K172" i="30" s="1"/>
  <c r="I176" i="30"/>
  <c r="K176" i="30" s="1"/>
  <c r="I180" i="30"/>
  <c r="K180" i="30" s="1"/>
  <c r="I184" i="30"/>
  <c r="K184" i="30" s="1"/>
  <c r="I188" i="30"/>
  <c r="K188" i="30" s="1"/>
  <c r="I192" i="30"/>
  <c r="K192" i="30" s="1"/>
  <c r="I196" i="30"/>
  <c r="K196" i="30" s="1"/>
  <c r="I200" i="30"/>
  <c r="K200" i="30" s="1"/>
  <c r="I204" i="30"/>
  <c r="K204" i="30" s="1"/>
  <c r="I208" i="30"/>
  <c r="K208" i="30" s="1"/>
  <c r="I212" i="30"/>
  <c r="K212" i="30" s="1"/>
  <c r="I216" i="30"/>
  <c r="K216" i="30" s="1"/>
  <c r="I229" i="30"/>
  <c r="K229" i="30" s="1"/>
  <c r="I239" i="30"/>
  <c r="K239" i="30" s="1"/>
  <c r="K286" i="30"/>
  <c r="L286" i="30" s="1"/>
  <c r="L151" i="30"/>
  <c r="L155" i="30"/>
  <c r="L159" i="30"/>
  <c r="L163" i="30"/>
  <c r="L167" i="30"/>
  <c r="L171" i="30"/>
  <c r="L175" i="30"/>
  <c r="L179" i="30"/>
  <c r="L183" i="30"/>
  <c r="L187" i="30"/>
  <c r="L191" i="30"/>
  <c r="L195" i="30"/>
  <c r="L199" i="30"/>
  <c r="L203" i="30"/>
  <c r="L207" i="30"/>
  <c r="L211" i="30"/>
  <c r="L215" i="30"/>
  <c r="K222" i="30"/>
  <c r="L222" i="30" s="1"/>
  <c r="K224" i="30"/>
  <c r="L224" i="30"/>
  <c r="I237" i="30"/>
  <c r="K237" i="30" s="1"/>
  <c r="K242" i="30"/>
  <c r="L242" i="30" s="1"/>
  <c r="K246" i="30"/>
  <c r="L246" i="30" s="1"/>
  <c r="I283" i="30"/>
  <c r="K283" i="30" s="1"/>
  <c r="K226" i="30"/>
  <c r="L226" i="30" s="1"/>
  <c r="K234" i="30"/>
  <c r="L234" i="30" s="1"/>
  <c r="I243" i="30"/>
  <c r="K243" i="30" s="1"/>
  <c r="I251" i="30"/>
  <c r="K251" i="30" s="1"/>
  <c r="K254" i="30"/>
  <c r="L254" i="30" s="1"/>
  <c r="K258" i="30"/>
  <c r="L258" i="30" s="1"/>
  <c r="K262" i="30"/>
  <c r="L262" i="30" s="1"/>
  <c r="K270" i="30"/>
  <c r="L270" i="30" s="1"/>
  <c r="I275" i="30"/>
  <c r="K275" i="30" s="1"/>
  <c r="I235" i="30"/>
  <c r="K235" i="30" s="1"/>
  <c r="I241" i="30"/>
  <c r="K241" i="30" s="1"/>
  <c r="I255" i="30"/>
  <c r="K255" i="30" s="1"/>
  <c r="I259" i="30"/>
  <c r="K259" i="30" s="1"/>
  <c r="I267" i="30"/>
  <c r="K267" i="30" s="1"/>
  <c r="K294" i="30"/>
  <c r="L294" i="30" s="1"/>
  <c r="I299" i="30"/>
  <c r="K299" i="30" s="1"/>
  <c r="I247" i="30"/>
  <c r="K247" i="30" s="1"/>
  <c r="K250" i="30"/>
  <c r="L250" i="30" s="1"/>
  <c r="I263" i="30"/>
  <c r="K263" i="30" s="1"/>
  <c r="K266" i="30"/>
  <c r="L266" i="30" s="1"/>
  <c r="I279" i="30"/>
  <c r="K279" i="30" s="1"/>
  <c r="K282" i="30"/>
  <c r="L282" i="30" s="1"/>
  <c r="I295" i="30"/>
  <c r="K295" i="30" s="1"/>
  <c r="K298" i="30"/>
  <c r="L298" i="30" s="1"/>
  <c r="I271" i="30"/>
  <c r="K271" i="30" s="1"/>
  <c r="K274" i="30"/>
  <c r="L274" i="30" s="1"/>
  <c r="I287" i="30"/>
  <c r="K287" i="30" s="1"/>
  <c r="K290" i="30"/>
  <c r="L290" i="30" s="1"/>
  <c r="L245" i="30"/>
  <c r="L249" i="30"/>
  <c r="L253" i="30"/>
  <c r="L257" i="30"/>
  <c r="L261" i="30"/>
  <c r="L265" i="30"/>
  <c r="L269" i="30"/>
  <c r="L273" i="30"/>
  <c r="L277" i="30"/>
  <c r="L281" i="30"/>
  <c r="L285" i="30"/>
  <c r="L289" i="30"/>
  <c r="L293" i="30"/>
  <c r="L297" i="30"/>
  <c r="I218" i="25"/>
  <c r="K218" i="25" s="1"/>
  <c r="I275" i="25"/>
  <c r="K275" i="25" s="1"/>
  <c r="I7" i="25"/>
  <c r="K7" i="25" s="1"/>
  <c r="I11" i="25"/>
  <c r="K11" i="25" s="1"/>
  <c r="I15" i="25"/>
  <c r="K15" i="25" s="1"/>
  <c r="I19" i="25"/>
  <c r="K19" i="25" s="1"/>
  <c r="I23" i="25"/>
  <c r="K23" i="25" s="1"/>
  <c r="I27" i="25"/>
  <c r="K27" i="25" s="1"/>
  <c r="I31" i="25"/>
  <c r="K31" i="25" s="1"/>
  <c r="I35" i="25"/>
  <c r="K35" i="25" s="1"/>
  <c r="I39" i="25"/>
  <c r="K39" i="25" s="1"/>
  <c r="I43" i="25"/>
  <c r="K43" i="25" s="1"/>
  <c r="I47" i="25"/>
  <c r="K47" i="25" s="1"/>
  <c r="L49" i="25"/>
  <c r="L53" i="25"/>
  <c r="L57" i="25"/>
  <c r="L61" i="25"/>
  <c r="L65" i="25"/>
  <c r="L69" i="25"/>
  <c r="L73" i="25"/>
  <c r="L77" i="25"/>
  <c r="L81" i="25"/>
  <c r="L85" i="25"/>
  <c r="L89" i="25"/>
  <c r="L93" i="25"/>
  <c r="L97" i="25"/>
  <c r="L101" i="25"/>
  <c r="L105" i="25"/>
  <c r="L109" i="25"/>
  <c r="L113" i="25"/>
  <c r="L117" i="25"/>
  <c r="L121" i="25"/>
  <c r="L125" i="25"/>
  <c r="L129" i="25"/>
  <c r="L133" i="25"/>
  <c r="L137" i="25"/>
  <c r="L141" i="25"/>
  <c r="L145" i="25"/>
  <c r="L149" i="25"/>
  <c r="L153" i="25"/>
  <c r="L157" i="25"/>
  <c r="L158" i="25"/>
  <c r="L160" i="25"/>
  <c r="L162" i="25"/>
  <c r="L166" i="25"/>
  <c r="L170" i="25"/>
  <c r="L174" i="25"/>
  <c r="L178" i="25"/>
  <c r="L182" i="25"/>
  <c r="L186" i="25"/>
  <c r="I193" i="25"/>
  <c r="K193" i="25" s="1"/>
  <c r="L202" i="25"/>
  <c r="I209" i="25"/>
  <c r="K209" i="25" s="1"/>
  <c r="I219" i="25"/>
  <c r="K219" i="25" s="1"/>
  <c r="I239" i="25"/>
  <c r="K239" i="25" s="1"/>
  <c r="I271" i="25"/>
  <c r="K271" i="25" s="1"/>
  <c r="I243" i="25"/>
  <c r="K243" i="25" s="1"/>
  <c r="G301" i="25"/>
  <c r="E30" i="10" s="1"/>
  <c r="L161" i="25"/>
  <c r="K164" i="25"/>
  <c r="L164" i="25" s="1"/>
  <c r="K168" i="25"/>
  <c r="L168" i="25" s="1"/>
  <c r="K172" i="25"/>
  <c r="L172" i="25" s="1"/>
  <c r="K176" i="25"/>
  <c r="L176" i="25" s="1"/>
  <c r="K180" i="25"/>
  <c r="L180" i="25" s="1"/>
  <c r="K184" i="25"/>
  <c r="L184" i="25" s="1"/>
  <c r="K188" i="25"/>
  <c r="L188" i="25" s="1"/>
  <c r="I197" i="25"/>
  <c r="K197" i="25" s="1"/>
  <c r="I213" i="25"/>
  <c r="K213" i="25" s="1"/>
  <c r="K224" i="25"/>
  <c r="L224" i="25" s="1"/>
  <c r="K294" i="25"/>
  <c r="L294" i="25" s="1"/>
  <c r="I159" i="25"/>
  <c r="K159" i="25" s="1"/>
  <c r="I205" i="25"/>
  <c r="K205" i="25" s="1"/>
  <c r="I163" i="25"/>
  <c r="K163" i="25" s="1"/>
  <c r="L165" i="25"/>
  <c r="I167" i="25"/>
  <c r="K167" i="25" s="1"/>
  <c r="L169" i="25"/>
  <c r="I171" i="25"/>
  <c r="K171" i="25" s="1"/>
  <c r="L173" i="25"/>
  <c r="I175" i="25"/>
  <c r="K175" i="25" s="1"/>
  <c r="L177" i="25"/>
  <c r="I179" i="25"/>
  <c r="K179" i="25" s="1"/>
  <c r="L181" i="25"/>
  <c r="I183" i="25"/>
  <c r="K183" i="25" s="1"/>
  <c r="L185" i="25"/>
  <c r="I187" i="25"/>
  <c r="K187" i="25" s="1"/>
  <c r="L189" i="25"/>
  <c r="I201" i="25"/>
  <c r="K201" i="25" s="1"/>
  <c r="I217" i="25"/>
  <c r="K217" i="25" s="1"/>
  <c r="I231" i="25"/>
  <c r="K231" i="25" s="1"/>
  <c r="L242" i="25"/>
  <c r="K242" i="25"/>
  <c r="K262" i="25"/>
  <c r="L262" i="25" s="1"/>
  <c r="K274" i="25"/>
  <c r="L274" i="25" s="1"/>
  <c r="I223" i="25"/>
  <c r="K223" i="25" s="1"/>
  <c r="K258" i="25"/>
  <c r="L258" i="25" s="1"/>
  <c r="K290" i="25"/>
  <c r="L290" i="25" s="1"/>
  <c r="L192" i="25"/>
  <c r="L196" i="25"/>
  <c r="L200" i="25"/>
  <c r="L204" i="25"/>
  <c r="L208" i="25"/>
  <c r="L212" i="25"/>
  <c r="L216" i="25"/>
  <c r="I227" i="25"/>
  <c r="K227" i="25" s="1"/>
  <c r="L227" i="25" s="1"/>
  <c r="L228" i="25"/>
  <c r="K246" i="25"/>
  <c r="L246" i="25" s="1"/>
  <c r="I255" i="25"/>
  <c r="K255" i="25" s="1"/>
  <c r="I259" i="25"/>
  <c r="K259" i="25" s="1"/>
  <c r="K278" i="25"/>
  <c r="L278" i="25" s="1"/>
  <c r="I287" i="25"/>
  <c r="K287" i="25" s="1"/>
  <c r="I291" i="25"/>
  <c r="K291" i="25" s="1"/>
  <c r="I221" i="25"/>
  <c r="K221" i="25" s="1"/>
  <c r="I225" i="25"/>
  <c r="K225" i="25" s="1"/>
  <c r="I229" i="25"/>
  <c r="K229" i="25" s="1"/>
  <c r="I233" i="25"/>
  <c r="K233" i="25" s="1"/>
  <c r="K234" i="25"/>
  <c r="L234" i="25" s="1"/>
  <c r="I247" i="25"/>
  <c r="K247" i="25" s="1"/>
  <c r="K250" i="25"/>
  <c r="L250" i="25" s="1"/>
  <c r="I263" i="25"/>
  <c r="K263" i="25" s="1"/>
  <c r="K266" i="25"/>
  <c r="L266" i="25" s="1"/>
  <c r="I279" i="25"/>
  <c r="K279" i="25" s="1"/>
  <c r="K282" i="25"/>
  <c r="L282" i="25" s="1"/>
  <c r="I295" i="25"/>
  <c r="K295" i="25" s="1"/>
  <c r="K298" i="25"/>
  <c r="L298" i="25" s="1"/>
  <c r="L222" i="25"/>
  <c r="L226" i="25"/>
  <c r="L230" i="25"/>
  <c r="I235" i="25"/>
  <c r="K235" i="25" s="1"/>
  <c r="K238" i="25"/>
  <c r="L238" i="25" s="1"/>
  <c r="I251" i="25"/>
  <c r="K251" i="25" s="1"/>
  <c r="L254" i="25"/>
  <c r="K254" i="25"/>
  <c r="I267" i="25"/>
  <c r="K267" i="25" s="1"/>
  <c r="K270" i="25"/>
  <c r="L270" i="25" s="1"/>
  <c r="I283" i="25"/>
  <c r="K283" i="25" s="1"/>
  <c r="L286" i="25"/>
  <c r="K286" i="25"/>
  <c r="I299" i="25"/>
  <c r="K299" i="25" s="1"/>
  <c r="L237" i="25"/>
  <c r="L241" i="25"/>
  <c r="L245" i="25"/>
  <c r="L249" i="25"/>
  <c r="L253" i="25"/>
  <c r="L257" i="25"/>
  <c r="L261" i="25"/>
  <c r="L265" i="25"/>
  <c r="L269" i="25"/>
  <c r="L273" i="25"/>
  <c r="L277" i="25"/>
  <c r="L281" i="25"/>
  <c r="L285" i="25"/>
  <c r="L289" i="25"/>
  <c r="L293" i="25"/>
  <c r="L297" i="25"/>
  <c r="L10" i="24"/>
  <c r="L18" i="24"/>
  <c r="L6" i="24"/>
  <c r="L14" i="24"/>
  <c r="L22" i="24"/>
  <c r="I219" i="24"/>
  <c r="K219" i="24" s="1"/>
  <c r="I221" i="24"/>
  <c r="K221" i="24" s="1"/>
  <c r="I7" i="24"/>
  <c r="K7" i="24" s="1"/>
  <c r="I11" i="24"/>
  <c r="K11" i="24" s="1"/>
  <c r="I15" i="24"/>
  <c r="K15" i="24" s="1"/>
  <c r="I19" i="24"/>
  <c r="K19" i="24" s="1"/>
  <c r="I23" i="24"/>
  <c r="K23" i="24" s="1"/>
  <c r="L25" i="24"/>
  <c r="L29" i="24"/>
  <c r="L33" i="24"/>
  <c r="L37" i="24"/>
  <c r="L41" i="24"/>
  <c r="L45" i="24"/>
  <c r="L49" i="24"/>
  <c r="L53" i="24"/>
  <c r="L57" i="24"/>
  <c r="L61" i="24"/>
  <c r="L65" i="24"/>
  <c r="L69" i="24"/>
  <c r="L73" i="24"/>
  <c r="L77" i="24"/>
  <c r="L81" i="24"/>
  <c r="L85" i="24"/>
  <c r="L89" i="24"/>
  <c r="L93" i="24"/>
  <c r="L97" i="24"/>
  <c r="L101" i="24"/>
  <c r="L105" i="24"/>
  <c r="L109" i="24"/>
  <c r="L113" i="24"/>
  <c r="L117" i="24"/>
  <c r="L121" i="24"/>
  <c r="L125" i="24"/>
  <c r="L129" i="24"/>
  <c r="L133" i="24"/>
  <c r="L137" i="24"/>
  <c r="L141" i="24"/>
  <c r="L145" i="24"/>
  <c r="L149" i="24"/>
  <c r="L153" i="24"/>
  <c r="L157" i="24"/>
  <c r="L161" i="24"/>
  <c r="L165" i="24"/>
  <c r="L169" i="24"/>
  <c r="L173" i="24"/>
  <c r="L177" i="24"/>
  <c r="L222" i="24"/>
  <c r="L224" i="24"/>
  <c r="G301" i="24"/>
  <c r="E20" i="10" s="1"/>
  <c r="L220" i="24"/>
  <c r="K230" i="24"/>
  <c r="L230" i="24" s="1"/>
  <c r="K234" i="24"/>
  <c r="L234" i="24" s="1"/>
  <c r="K238" i="24"/>
  <c r="L238" i="24" s="1"/>
  <c r="K242" i="24"/>
  <c r="L242" i="24" s="1"/>
  <c r="K246" i="24"/>
  <c r="L246" i="24" s="1"/>
  <c r="L250" i="24"/>
  <c r="K250" i="24"/>
  <c r="K254" i="24"/>
  <c r="L254" i="24" s="1"/>
  <c r="K258" i="24"/>
  <c r="L258" i="24" s="1"/>
  <c r="K262" i="24"/>
  <c r="L262" i="24" s="1"/>
  <c r="K266" i="24"/>
  <c r="L266" i="24" s="1"/>
  <c r="K270" i="24"/>
  <c r="L270" i="24" s="1"/>
  <c r="K274" i="24"/>
  <c r="L274" i="24" s="1"/>
  <c r="K278" i="24"/>
  <c r="L278" i="24" s="1"/>
  <c r="L282" i="24"/>
  <c r="K282" i="24"/>
  <c r="K286" i="24"/>
  <c r="L286" i="24" s="1"/>
  <c r="K290" i="24"/>
  <c r="L290" i="24" s="1"/>
  <c r="K294" i="24"/>
  <c r="L294" i="24" s="1"/>
  <c r="K298" i="24"/>
  <c r="L298" i="24" s="1"/>
  <c r="L181" i="24"/>
  <c r="L185" i="24"/>
  <c r="L189" i="24"/>
  <c r="L193" i="24"/>
  <c r="L197" i="24"/>
  <c r="L201" i="24"/>
  <c r="L205" i="24"/>
  <c r="L209" i="24"/>
  <c r="L213" i="24"/>
  <c r="L217" i="24"/>
  <c r="L228" i="24"/>
  <c r="I231" i="24"/>
  <c r="K231" i="24" s="1"/>
  <c r="I235" i="24"/>
  <c r="K235" i="24" s="1"/>
  <c r="I239" i="24"/>
  <c r="K239" i="24" s="1"/>
  <c r="I243" i="24"/>
  <c r="K243" i="24" s="1"/>
  <c r="I247" i="24"/>
  <c r="K247" i="24" s="1"/>
  <c r="I251" i="24"/>
  <c r="K251" i="24" s="1"/>
  <c r="I255" i="24"/>
  <c r="K255" i="24" s="1"/>
  <c r="I259" i="24"/>
  <c r="K259" i="24" s="1"/>
  <c r="I263" i="24"/>
  <c r="K263" i="24" s="1"/>
  <c r="I267" i="24"/>
  <c r="K267" i="24" s="1"/>
  <c r="I271" i="24"/>
  <c r="K271" i="24" s="1"/>
  <c r="I275" i="24"/>
  <c r="K275" i="24" s="1"/>
  <c r="I279" i="24"/>
  <c r="K279" i="24" s="1"/>
  <c r="I283" i="24"/>
  <c r="K283" i="24" s="1"/>
  <c r="I287" i="24"/>
  <c r="K287" i="24" s="1"/>
  <c r="I291" i="24"/>
  <c r="K291" i="24" s="1"/>
  <c r="I295" i="24"/>
  <c r="K295" i="24" s="1"/>
  <c r="I299" i="24"/>
  <c r="K299" i="24" s="1"/>
  <c r="L225" i="24"/>
  <c r="L229" i="24"/>
  <c r="L227" i="24"/>
  <c r="I148" i="5"/>
  <c r="K148" i="5" s="1"/>
  <c r="I152" i="5"/>
  <c r="K152" i="5" s="1"/>
  <c r="I156" i="5"/>
  <c r="K156" i="5" s="1"/>
  <c r="I160" i="5"/>
  <c r="K160" i="5" s="1"/>
  <c r="I229" i="5"/>
  <c r="K229" i="5" s="1"/>
  <c r="K246" i="5"/>
  <c r="L246" i="5" s="1"/>
  <c r="I251" i="5"/>
  <c r="K251" i="5" s="1"/>
  <c r="L251" i="5" s="1"/>
  <c r="G301" i="5"/>
  <c r="E21" i="10" s="1"/>
  <c r="N5" i="5"/>
  <c r="N6" i="5" s="1"/>
  <c r="N7" i="5" s="1"/>
  <c r="I8" i="5"/>
  <c r="K8" i="5" s="1"/>
  <c r="I12" i="5"/>
  <c r="K12" i="5" s="1"/>
  <c r="I84" i="5"/>
  <c r="K84" i="5" s="1"/>
  <c r="I88" i="5"/>
  <c r="K88" i="5" s="1"/>
  <c r="I92" i="5"/>
  <c r="K92" i="5" s="1"/>
  <c r="I96" i="5"/>
  <c r="K96" i="5" s="1"/>
  <c r="I100" i="5"/>
  <c r="K100" i="5" s="1"/>
  <c r="I104" i="5"/>
  <c r="K104" i="5" s="1"/>
  <c r="I108" i="5"/>
  <c r="K108" i="5" s="1"/>
  <c r="I112" i="5"/>
  <c r="K112" i="5" s="1"/>
  <c r="I116" i="5"/>
  <c r="K116" i="5" s="1"/>
  <c r="I120" i="5"/>
  <c r="K120" i="5" s="1"/>
  <c r="I124" i="5"/>
  <c r="K124" i="5" s="1"/>
  <c r="I128" i="5"/>
  <c r="K128" i="5" s="1"/>
  <c r="I132" i="5"/>
  <c r="K132" i="5" s="1"/>
  <c r="I136" i="5"/>
  <c r="K136" i="5" s="1"/>
  <c r="I140" i="5"/>
  <c r="K140" i="5" s="1"/>
  <c r="I144" i="5"/>
  <c r="K144" i="5" s="1"/>
  <c r="I150" i="5"/>
  <c r="K150" i="5" s="1"/>
  <c r="I154" i="5"/>
  <c r="K154" i="5" s="1"/>
  <c r="I158" i="5"/>
  <c r="K158" i="5" s="1"/>
  <c r="I162" i="5"/>
  <c r="K162" i="5" s="1"/>
  <c r="I225" i="5"/>
  <c r="K225" i="5" s="1"/>
  <c r="I237" i="5"/>
  <c r="K237" i="5" s="1"/>
  <c r="K254" i="5"/>
  <c r="L254" i="5" s="1"/>
  <c r="I259" i="5"/>
  <c r="K259" i="5" s="1"/>
  <c r="L14" i="5"/>
  <c r="L18" i="5"/>
  <c r="L22" i="5"/>
  <c r="L26" i="5"/>
  <c r="L30" i="5"/>
  <c r="L34" i="5"/>
  <c r="L38" i="5"/>
  <c r="L42" i="5"/>
  <c r="L46" i="5"/>
  <c r="L50" i="5"/>
  <c r="L54" i="5"/>
  <c r="L58" i="5"/>
  <c r="L62" i="5"/>
  <c r="L66" i="5"/>
  <c r="L70" i="5"/>
  <c r="L74" i="5"/>
  <c r="L78" i="5"/>
  <c r="L82" i="5"/>
  <c r="L83" i="5"/>
  <c r="L87" i="5"/>
  <c r="L91" i="5"/>
  <c r="L95" i="5"/>
  <c r="L99" i="5"/>
  <c r="L103" i="5"/>
  <c r="L107" i="5"/>
  <c r="L111" i="5"/>
  <c r="L115" i="5"/>
  <c r="L119" i="5"/>
  <c r="L123" i="5"/>
  <c r="L127" i="5"/>
  <c r="L131" i="5"/>
  <c r="L135" i="5"/>
  <c r="L139" i="5"/>
  <c r="L143" i="5"/>
  <c r="L147" i="5"/>
  <c r="L151" i="5"/>
  <c r="L155" i="5"/>
  <c r="L159" i="5"/>
  <c r="L163" i="5"/>
  <c r="L167" i="5"/>
  <c r="L171" i="5"/>
  <c r="L175" i="5"/>
  <c r="L179" i="5"/>
  <c r="L183" i="5"/>
  <c r="L187" i="5"/>
  <c r="L191" i="5"/>
  <c r="L195" i="5"/>
  <c r="L199" i="5"/>
  <c r="L203" i="5"/>
  <c r="L207" i="5"/>
  <c r="L211" i="5"/>
  <c r="L215" i="5"/>
  <c r="L221" i="5"/>
  <c r="I221" i="5"/>
  <c r="K221" i="5" s="1"/>
  <c r="L226" i="5"/>
  <c r="K230" i="5"/>
  <c r="L230" i="5"/>
  <c r="I235" i="5"/>
  <c r="K235" i="5" s="1"/>
  <c r="I245" i="5"/>
  <c r="K245" i="5" s="1"/>
  <c r="I291" i="5"/>
  <c r="K291" i="5" s="1"/>
  <c r="L86" i="5"/>
  <c r="L90" i="5"/>
  <c r="L94" i="5"/>
  <c r="L98" i="5"/>
  <c r="L102" i="5"/>
  <c r="L106" i="5"/>
  <c r="L110" i="5"/>
  <c r="L114" i="5"/>
  <c r="L118" i="5"/>
  <c r="L122" i="5"/>
  <c r="L126" i="5"/>
  <c r="L130" i="5"/>
  <c r="L134" i="5"/>
  <c r="L138" i="5"/>
  <c r="L142" i="5"/>
  <c r="L146" i="5"/>
  <c r="K149" i="5"/>
  <c r="L149" i="5" s="1"/>
  <c r="K153" i="5"/>
  <c r="L153" i="5" s="1"/>
  <c r="K157" i="5"/>
  <c r="L157" i="5" s="1"/>
  <c r="K161" i="5"/>
  <c r="L161" i="5" s="1"/>
  <c r="K165" i="5"/>
  <c r="L165" i="5" s="1"/>
  <c r="K169" i="5"/>
  <c r="L169" i="5" s="1"/>
  <c r="K173" i="5"/>
  <c r="L173" i="5" s="1"/>
  <c r="K177" i="5"/>
  <c r="L177" i="5" s="1"/>
  <c r="K181" i="5"/>
  <c r="L181" i="5" s="1"/>
  <c r="K185" i="5"/>
  <c r="L185" i="5" s="1"/>
  <c r="K189" i="5"/>
  <c r="L189" i="5" s="1"/>
  <c r="K193" i="5"/>
  <c r="L193" i="5" s="1"/>
  <c r="K197" i="5"/>
  <c r="L197" i="5" s="1"/>
  <c r="K201" i="5"/>
  <c r="L201" i="5" s="1"/>
  <c r="K205" i="5"/>
  <c r="L205" i="5" s="1"/>
  <c r="K209" i="5"/>
  <c r="L209" i="5" s="1"/>
  <c r="K213" i="5"/>
  <c r="L213" i="5" s="1"/>
  <c r="K217" i="5"/>
  <c r="L217" i="5" s="1"/>
  <c r="L222" i="5"/>
  <c r="K238" i="5"/>
  <c r="L238" i="5" s="1"/>
  <c r="I243" i="5"/>
  <c r="K243" i="5" s="1"/>
  <c r="I253" i="5"/>
  <c r="K253" i="5" s="1"/>
  <c r="K286" i="5"/>
  <c r="L286" i="5" s="1"/>
  <c r="L164" i="5"/>
  <c r="L168" i="5"/>
  <c r="L172" i="5"/>
  <c r="L176" i="5"/>
  <c r="L180" i="5"/>
  <c r="L184" i="5"/>
  <c r="L188" i="5"/>
  <c r="L192" i="5"/>
  <c r="L196" i="5"/>
  <c r="L200" i="5"/>
  <c r="L204" i="5"/>
  <c r="L208" i="5"/>
  <c r="L212" i="5"/>
  <c r="L216" i="5"/>
  <c r="K232" i="5"/>
  <c r="L232" i="5" s="1"/>
  <c r="K240" i="5"/>
  <c r="L240" i="5" s="1"/>
  <c r="K248" i="5"/>
  <c r="L248" i="5" s="1"/>
  <c r="K256" i="5"/>
  <c r="L256" i="5" s="1"/>
  <c r="K278" i="5"/>
  <c r="L278" i="5" s="1"/>
  <c r="I283" i="5"/>
  <c r="K283" i="5" s="1"/>
  <c r="I231" i="5"/>
  <c r="K231" i="5" s="1"/>
  <c r="I233" i="5"/>
  <c r="K233" i="5" s="1"/>
  <c r="I239" i="5"/>
  <c r="K239" i="5" s="1"/>
  <c r="I241" i="5"/>
  <c r="K241" i="5" s="1"/>
  <c r="I247" i="5"/>
  <c r="K247" i="5" s="1"/>
  <c r="I249" i="5"/>
  <c r="K249" i="5" s="1"/>
  <c r="L255" i="5"/>
  <c r="I255" i="5"/>
  <c r="K255" i="5" s="1"/>
  <c r="I257" i="5"/>
  <c r="K257" i="5" s="1"/>
  <c r="K270" i="5"/>
  <c r="L270" i="5" s="1"/>
  <c r="I275" i="5"/>
  <c r="K275" i="5" s="1"/>
  <c r="L166" i="5"/>
  <c r="L170" i="5"/>
  <c r="L174" i="5"/>
  <c r="L178" i="5"/>
  <c r="L182" i="5"/>
  <c r="L186" i="5"/>
  <c r="L190" i="5"/>
  <c r="L194" i="5"/>
  <c r="L198" i="5"/>
  <c r="L202" i="5"/>
  <c r="L206" i="5"/>
  <c r="L210" i="5"/>
  <c r="L214" i="5"/>
  <c r="K220" i="5"/>
  <c r="L220" i="5" s="1"/>
  <c r="K224" i="5"/>
  <c r="L224" i="5" s="1"/>
  <c r="K228" i="5"/>
  <c r="L228" i="5" s="1"/>
  <c r="L234" i="5"/>
  <c r="K236" i="5"/>
  <c r="L236" i="5" s="1"/>
  <c r="L242" i="5"/>
  <c r="K244" i="5"/>
  <c r="L244" i="5" s="1"/>
  <c r="L250" i="5"/>
  <c r="K252" i="5"/>
  <c r="L252" i="5" s="1"/>
  <c r="K262" i="5"/>
  <c r="L262" i="5" s="1"/>
  <c r="I267" i="5"/>
  <c r="K267" i="5" s="1"/>
  <c r="K294" i="5"/>
  <c r="L294" i="5" s="1"/>
  <c r="I299" i="5"/>
  <c r="K299" i="5" s="1"/>
  <c r="I263" i="5"/>
  <c r="K263" i="5" s="1"/>
  <c r="K266" i="5"/>
  <c r="L266" i="5" s="1"/>
  <c r="I279" i="5"/>
  <c r="K279" i="5" s="1"/>
  <c r="K282" i="5"/>
  <c r="L282" i="5" s="1"/>
  <c r="I295" i="5"/>
  <c r="K295" i="5" s="1"/>
  <c r="K298" i="5"/>
  <c r="L298" i="5" s="1"/>
  <c r="I271" i="5"/>
  <c r="K271" i="5" s="1"/>
  <c r="K274" i="5"/>
  <c r="L274" i="5" s="1"/>
  <c r="I287" i="5"/>
  <c r="K287" i="5" s="1"/>
  <c r="K290" i="5"/>
  <c r="L290" i="5" s="1"/>
  <c r="L261" i="5"/>
  <c r="L265" i="5"/>
  <c r="L269" i="5"/>
  <c r="L273" i="5"/>
  <c r="L277" i="5"/>
  <c r="L281" i="5"/>
  <c r="L285" i="5"/>
  <c r="L289" i="5"/>
  <c r="L293" i="5"/>
  <c r="L297" i="5"/>
  <c r="K21" i="22"/>
  <c r="L21" i="22" s="1"/>
  <c r="K17" i="22"/>
  <c r="L17" i="22" s="1"/>
  <c r="L19" i="22"/>
  <c r="K13" i="22"/>
  <c r="L13" i="22" s="1"/>
  <c r="L15" i="22"/>
  <c r="K29" i="22"/>
  <c r="L29" i="22" s="1"/>
  <c r="L31" i="22"/>
  <c r="K9" i="22"/>
  <c r="L9" i="22" s="1"/>
  <c r="K25" i="22"/>
  <c r="L25" i="22" s="1"/>
  <c r="L27" i="22"/>
  <c r="I56" i="22"/>
  <c r="K56" i="22" s="1"/>
  <c r="K59" i="22"/>
  <c r="L59" i="22" s="1"/>
  <c r="G301" i="22"/>
  <c r="E19" i="10" s="1"/>
  <c r="I8" i="22"/>
  <c r="K8" i="22" s="1"/>
  <c r="I12" i="22"/>
  <c r="K12" i="22" s="1"/>
  <c r="I16" i="22"/>
  <c r="K16" i="22" s="1"/>
  <c r="I20" i="22"/>
  <c r="K20" i="22" s="1"/>
  <c r="I24" i="22"/>
  <c r="K24" i="22" s="1"/>
  <c r="I28" i="22"/>
  <c r="K28" i="22" s="1"/>
  <c r="I32" i="22"/>
  <c r="K32" i="22" s="1"/>
  <c r="I42" i="22"/>
  <c r="K42" i="22" s="1"/>
  <c r="I46" i="22"/>
  <c r="K46" i="22" s="1"/>
  <c r="I50" i="22"/>
  <c r="K50" i="22" s="1"/>
  <c r="I60" i="22"/>
  <c r="K60" i="22" s="1"/>
  <c r="L63" i="22"/>
  <c r="K63" i="22"/>
  <c r="K98" i="22"/>
  <c r="L98" i="22" s="1"/>
  <c r="I5" i="22"/>
  <c r="I33" i="22"/>
  <c r="K33" i="22" s="1"/>
  <c r="I36" i="22"/>
  <c r="K36" i="22" s="1"/>
  <c r="I37" i="22"/>
  <c r="K37" i="22" s="1"/>
  <c r="I40" i="22"/>
  <c r="K40" i="22" s="1"/>
  <c r="I41" i="22"/>
  <c r="K41" i="22" s="1"/>
  <c r="L43" i="22"/>
  <c r="L47" i="22"/>
  <c r="L51" i="22"/>
  <c r="L34" i="22"/>
  <c r="L38" i="22"/>
  <c r="I44" i="22"/>
  <c r="K44" i="22" s="1"/>
  <c r="I48" i="22"/>
  <c r="K48" i="22" s="1"/>
  <c r="I52" i="22"/>
  <c r="K52" i="22" s="1"/>
  <c r="K55" i="22"/>
  <c r="L55" i="22" s="1"/>
  <c r="I101" i="22"/>
  <c r="K101" i="22" s="1"/>
  <c r="I113" i="22"/>
  <c r="K113" i="22" s="1"/>
  <c r="L116" i="22"/>
  <c r="K116" i="22"/>
  <c r="I153" i="22"/>
  <c r="K153" i="22" s="1"/>
  <c r="I187" i="22"/>
  <c r="K187" i="22" s="1"/>
  <c r="I191" i="22"/>
  <c r="K191" i="22" s="1"/>
  <c r="L54" i="22"/>
  <c r="L58" i="22"/>
  <c r="L62" i="22"/>
  <c r="I64" i="22"/>
  <c r="K64" i="22" s="1"/>
  <c r="L66" i="22"/>
  <c r="K67" i="22"/>
  <c r="L67" i="22" s="1"/>
  <c r="I68" i="22"/>
  <c r="K68" i="22" s="1"/>
  <c r="L70" i="22"/>
  <c r="K71" i="22"/>
  <c r="L71" i="22" s="1"/>
  <c r="I72" i="22"/>
  <c r="K72" i="22" s="1"/>
  <c r="L74" i="22"/>
  <c r="K75" i="22"/>
  <c r="L75" i="22" s="1"/>
  <c r="I76" i="22"/>
  <c r="K76" i="22" s="1"/>
  <c r="L78" i="22"/>
  <c r="K79" i="22"/>
  <c r="L79" i="22" s="1"/>
  <c r="I80" i="22"/>
  <c r="K80" i="22" s="1"/>
  <c r="L82" i="22"/>
  <c r="K83" i="22"/>
  <c r="L83" i="22" s="1"/>
  <c r="I84" i="22"/>
  <c r="K84" i="22" s="1"/>
  <c r="L86" i="22"/>
  <c r="K87" i="22"/>
  <c r="L87" i="22" s="1"/>
  <c r="I88" i="22"/>
  <c r="K88" i="22" s="1"/>
  <c r="L90" i="22"/>
  <c r="K91" i="22"/>
  <c r="L91" i="22" s="1"/>
  <c r="I92" i="22"/>
  <c r="K92" i="22" s="1"/>
  <c r="L94" i="22"/>
  <c r="K95" i="22"/>
  <c r="L95" i="22" s="1"/>
  <c r="I96" i="22"/>
  <c r="K96" i="22" s="1"/>
  <c r="K104" i="22"/>
  <c r="L104" i="22" s="1"/>
  <c r="I117" i="22"/>
  <c r="K117" i="22" s="1"/>
  <c r="L122" i="22"/>
  <c r="L126" i="22"/>
  <c r="L130" i="22"/>
  <c r="L134" i="22"/>
  <c r="L138" i="22"/>
  <c r="L142" i="22"/>
  <c r="L146" i="22"/>
  <c r="L148" i="22"/>
  <c r="I157" i="22"/>
  <c r="K157" i="22" s="1"/>
  <c r="L162" i="22"/>
  <c r="I199" i="22"/>
  <c r="K199" i="22" s="1"/>
  <c r="I215" i="22"/>
  <c r="K215" i="22" s="1"/>
  <c r="I99" i="22"/>
  <c r="K99" i="22" s="1"/>
  <c r="I105" i="22"/>
  <c r="K105" i="22" s="1"/>
  <c r="K108" i="22"/>
  <c r="L108" i="22" s="1"/>
  <c r="I121" i="22"/>
  <c r="K121" i="22" s="1"/>
  <c r="I125" i="22"/>
  <c r="K125" i="22" s="1"/>
  <c r="I129" i="22"/>
  <c r="K129" i="22" s="1"/>
  <c r="L129" i="22" s="1"/>
  <c r="I133" i="22"/>
  <c r="K133" i="22" s="1"/>
  <c r="I137" i="22"/>
  <c r="K137" i="22" s="1"/>
  <c r="I141" i="22"/>
  <c r="K141" i="22" s="1"/>
  <c r="I145" i="22"/>
  <c r="K145" i="22" s="1"/>
  <c r="L150" i="22"/>
  <c r="L152" i="22"/>
  <c r="I161" i="22"/>
  <c r="K161" i="22" s="1"/>
  <c r="I165" i="22"/>
  <c r="K165" i="22" s="1"/>
  <c r="K179" i="22"/>
  <c r="L179" i="22" s="1"/>
  <c r="K208" i="22"/>
  <c r="L208" i="22" s="1"/>
  <c r="L100" i="22"/>
  <c r="I109" i="22"/>
  <c r="K109" i="22" s="1"/>
  <c r="K112" i="22"/>
  <c r="L112" i="22" s="1"/>
  <c r="I149" i="22"/>
  <c r="K149" i="22" s="1"/>
  <c r="L154" i="22"/>
  <c r="L156" i="22"/>
  <c r="K163" i="22"/>
  <c r="L163" i="22" s="1"/>
  <c r="K222" i="22"/>
  <c r="L222" i="22" s="1"/>
  <c r="L103" i="22"/>
  <c r="L107" i="22"/>
  <c r="L111" i="22"/>
  <c r="L115" i="22"/>
  <c r="L119" i="22"/>
  <c r="L123" i="22"/>
  <c r="L127" i="22"/>
  <c r="L131" i="22"/>
  <c r="L135" i="22"/>
  <c r="L139" i="22"/>
  <c r="L143" i="22"/>
  <c r="L182" i="22"/>
  <c r="L186" i="22"/>
  <c r="L190" i="22"/>
  <c r="L194" i="22"/>
  <c r="L201" i="22"/>
  <c r="I203" i="22"/>
  <c r="K203" i="22" s="1"/>
  <c r="L210" i="22"/>
  <c r="L217" i="22"/>
  <c r="I166" i="22"/>
  <c r="K166" i="22" s="1"/>
  <c r="I167" i="22"/>
  <c r="K167" i="22" s="1"/>
  <c r="I170" i="22"/>
  <c r="K170" i="22" s="1"/>
  <c r="I171" i="22"/>
  <c r="K171" i="22" s="1"/>
  <c r="I174" i="22"/>
  <c r="K174" i="22" s="1"/>
  <c r="I175" i="22"/>
  <c r="K175" i="22" s="1"/>
  <c r="I178" i="22"/>
  <c r="K178" i="22" s="1"/>
  <c r="L198" i="22"/>
  <c r="L205" i="22"/>
  <c r="I207" i="22"/>
  <c r="K207" i="22" s="1"/>
  <c r="L214" i="22"/>
  <c r="L168" i="22"/>
  <c r="L172" i="22"/>
  <c r="L189" i="22"/>
  <c r="L193" i="22"/>
  <c r="I195" i="22"/>
  <c r="K195" i="22" s="1"/>
  <c r="L202" i="22"/>
  <c r="L209" i="22"/>
  <c r="I211" i="22"/>
  <c r="K211" i="22" s="1"/>
  <c r="L216" i="22"/>
  <c r="L218" i="22"/>
  <c r="L220" i="22"/>
  <c r="I251" i="22"/>
  <c r="K251" i="22" s="1"/>
  <c r="I255" i="22"/>
  <c r="K255" i="22" s="1"/>
  <c r="L259" i="22"/>
  <c r="I259" i="22"/>
  <c r="K259" i="22" s="1"/>
  <c r="I263" i="22"/>
  <c r="K263" i="22" s="1"/>
  <c r="I267" i="22"/>
  <c r="K267" i="22" s="1"/>
  <c r="L271" i="22"/>
  <c r="I271" i="22"/>
  <c r="K271" i="22" s="1"/>
  <c r="I275" i="22"/>
  <c r="K275" i="22" s="1"/>
  <c r="I279" i="22"/>
  <c r="K279" i="22" s="1"/>
  <c r="L283" i="22"/>
  <c r="I283" i="22"/>
  <c r="K283" i="22" s="1"/>
  <c r="I287" i="22"/>
  <c r="K287" i="22" s="1"/>
  <c r="K290" i="22"/>
  <c r="L290" i="22" s="1"/>
  <c r="L221" i="22"/>
  <c r="L225" i="22"/>
  <c r="K226" i="22"/>
  <c r="L226" i="22" s="1"/>
  <c r="L229" i="22"/>
  <c r="K230" i="22"/>
  <c r="L230" i="22" s="1"/>
  <c r="L233" i="22"/>
  <c r="K234" i="22"/>
  <c r="L234" i="22" s="1"/>
  <c r="L237" i="22"/>
  <c r="K238" i="22"/>
  <c r="L238" i="22" s="1"/>
  <c r="L240" i="22"/>
  <c r="K242" i="22"/>
  <c r="L242" i="22" s="1"/>
  <c r="L244" i="22"/>
  <c r="K246" i="22"/>
  <c r="L246" i="22" s="1"/>
  <c r="K265" i="22"/>
  <c r="L265" i="22" s="1"/>
  <c r="K273" i="22"/>
  <c r="L273" i="22" s="1"/>
  <c r="K277" i="22"/>
  <c r="L277" i="22" s="1"/>
  <c r="K281" i="22"/>
  <c r="L281" i="22" s="1"/>
  <c r="K285" i="22"/>
  <c r="L285" i="22" s="1"/>
  <c r="I291" i="22"/>
  <c r="K291" i="22" s="1"/>
  <c r="K294" i="22"/>
  <c r="L294" i="22" s="1"/>
  <c r="I295" i="22"/>
  <c r="K295" i="22" s="1"/>
  <c r="K298" i="22"/>
  <c r="L298" i="22" s="1"/>
  <c r="L219" i="22"/>
  <c r="L223" i="22"/>
  <c r="L227" i="22"/>
  <c r="L231" i="22"/>
  <c r="L235" i="22"/>
  <c r="L239" i="22"/>
  <c r="L243" i="22"/>
  <c r="I247" i="22"/>
  <c r="K247" i="22" s="1"/>
  <c r="K250" i="22"/>
  <c r="L250" i="22" s="1"/>
  <c r="K254" i="22"/>
  <c r="L254" i="22" s="1"/>
  <c r="K258" i="22"/>
  <c r="L258" i="22" s="1"/>
  <c r="K262" i="22"/>
  <c r="L262" i="22" s="1"/>
  <c r="K266" i="22"/>
  <c r="L266" i="22" s="1"/>
  <c r="K270" i="22"/>
  <c r="L270" i="22" s="1"/>
  <c r="K274" i="22"/>
  <c r="L274" i="22" s="1"/>
  <c r="K278" i="22"/>
  <c r="L278" i="22" s="1"/>
  <c r="K282" i="22"/>
  <c r="L282" i="22" s="1"/>
  <c r="K286" i="22"/>
  <c r="L286" i="22" s="1"/>
  <c r="I299" i="22"/>
  <c r="K299" i="22" s="1"/>
  <c r="L249" i="22"/>
  <c r="L253" i="22"/>
  <c r="L257" i="22"/>
  <c r="L261" i="22"/>
  <c r="L269" i="22"/>
  <c r="L289" i="22"/>
  <c r="L293" i="22"/>
  <c r="L297" i="22"/>
  <c r="L52" i="21"/>
  <c r="L68" i="21"/>
  <c r="I100" i="21"/>
  <c r="K100" i="21" s="1"/>
  <c r="I143" i="21"/>
  <c r="K143" i="21" s="1"/>
  <c r="L143" i="21" s="1"/>
  <c r="I204" i="21"/>
  <c r="K204" i="21" s="1"/>
  <c r="I212" i="21"/>
  <c r="K212" i="21" s="1"/>
  <c r="L212" i="21" s="1"/>
  <c r="K7" i="21"/>
  <c r="L7" i="21" s="1"/>
  <c r="L9" i="21"/>
  <c r="K11" i="21"/>
  <c r="L11" i="21" s="1"/>
  <c r="L13" i="21"/>
  <c r="K15" i="21"/>
  <c r="L15" i="21" s="1"/>
  <c r="L17" i="21"/>
  <c r="K19" i="21"/>
  <c r="L19" i="21" s="1"/>
  <c r="L21" i="21"/>
  <c r="K23" i="21"/>
  <c r="L23" i="21" s="1"/>
  <c r="L25" i="21"/>
  <c r="K27" i="21"/>
  <c r="L27" i="21" s="1"/>
  <c r="L29" i="21"/>
  <c r="K31" i="21"/>
  <c r="L31" i="21" s="1"/>
  <c r="L33" i="21"/>
  <c r="K35" i="21"/>
  <c r="L35" i="21" s="1"/>
  <c r="L37" i="21"/>
  <c r="K39" i="21"/>
  <c r="L39" i="21" s="1"/>
  <c r="L41" i="21"/>
  <c r="L46" i="21"/>
  <c r="L62" i="21"/>
  <c r="L78" i="21"/>
  <c r="I89" i="21"/>
  <c r="K89" i="21" s="1"/>
  <c r="L94" i="21"/>
  <c r="I110" i="21"/>
  <c r="K110" i="21" s="1"/>
  <c r="I132" i="21"/>
  <c r="K132" i="21" s="1"/>
  <c r="I138" i="21"/>
  <c r="K138" i="21" s="1"/>
  <c r="I168" i="21"/>
  <c r="K168" i="21" s="1"/>
  <c r="L168" i="21" s="1"/>
  <c r="I182" i="21"/>
  <c r="K182" i="21" s="1"/>
  <c r="I191" i="21"/>
  <c r="K191" i="21" s="1"/>
  <c r="L102" i="21"/>
  <c r="I104" i="21"/>
  <c r="K104" i="21" s="1"/>
  <c r="I108" i="21"/>
  <c r="K108" i="21" s="1"/>
  <c r="I112" i="21"/>
  <c r="K112" i="21" s="1"/>
  <c r="I184" i="21"/>
  <c r="K184" i="21" s="1"/>
  <c r="I206" i="21"/>
  <c r="K206" i="21" s="1"/>
  <c r="L44" i="21"/>
  <c r="I45" i="21"/>
  <c r="K45" i="21" s="1"/>
  <c r="L49" i="21"/>
  <c r="L50" i="21"/>
  <c r="L60" i="21"/>
  <c r="I61" i="21"/>
  <c r="K61" i="21" s="1"/>
  <c r="L65" i="21"/>
  <c r="L66" i="21"/>
  <c r="L76" i="21"/>
  <c r="I77" i="21"/>
  <c r="K77" i="21" s="1"/>
  <c r="L81" i="21"/>
  <c r="L82" i="21"/>
  <c r="L92" i="21"/>
  <c r="I93" i="21"/>
  <c r="K93" i="21" s="1"/>
  <c r="L97" i="21"/>
  <c r="L99" i="21"/>
  <c r="L103" i="21"/>
  <c r="L107" i="21"/>
  <c r="L111" i="21"/>
  <c r="L115" i="21"/>
  <c r="L119" i="21"/>
  <c r="L123" i="21"/>
  <c r="L127" i="21"/>
  <c r="I152" i="21"/>
  <c r="K152" i="21" s="1"/>
  <c r="L152" i="21" s="1"/>
  <c r="I166" i="21"/>
  <c r="K166" i="21" s="1"/>
  <c r="I175" i="21"/>
  <c r="K175" i="21" s="1"/>
  <c r="K5" i="21"/>
  <c r="L57" i="21"/>
  <c r="L73" i="21"/>
  <c r="L84" i="21"/>
  <c r="L98" i="21"/>
  <c r="L106" i="21"/>
  <c r="I198" i="21"/>
  <c r="K198" i="21" s="1"/>
  <c r="L198" i="21" s="1"/>
  <c r="I214" i="21"/>
  <c r="K214" i="21" s="1"/>
  <c r="G301" i="21"/>
  <c r="E16" i="10" s="1"/>
  <c r="L8" i="21"/>
  <c r="L12" i="21"/>
  <c r="L16" i="21"/>
  <c r="L20" i="21"/>
  <c r="L24" i="21"/>
  <c r="L28" i="21"/>
  <c r="L32" i="21"/>
  <c r="L36" i="21"/>
  <c r="L40" i="21"/>
  <c r="L48" i="21"/>
  <c r="L53" i="21"/>
  <c r="L64" i="21"/>
  <c r="L69" i="21"/>
  <c r="L80" i="21"/>
  <c r="L85" i="21"/>
  <c r="L96" i="21"/>
  <c r="K101" i="21"/>
  <c r="L101" i="21" s="1"/>
  <c r="K105" i="21"/>
  <c r="L105" i="21" s="1"/>
  <c r="K109" i="21"/>
  <c r="L109" i="21" s="1"/>
  <c r="K113" i="21"/>
  <c r="L113" i="21" s="1"/>
  <c r="K117" i="21"/>
  <c r="L117" i="21" s="1"/>
  <c r="K121" i="21"/>
  <c r="L121" i="21" s="1"/>
  <c r="K125" i="21"/>
  <c r="L125" i="21" s="1"/>
  <c r="I150" i="21"/>
  <c r="K150" i="21" s="1"/>
  <c r="I159" i="21"/>
  <c r="K159" i="21" s="1"/>
  <c r="I249" i="21"/>
  <c r="K249" i="21" s="1"/>
  <c r="L116" i="21"/>
  <c r="L120" i="21"/>
  <c r="L124" i="21"/>
  <c r="I142" i="21"/>
  <c r="K142" i="21" s="1"/>
  <c r="I154" i="21"/>
  <c r="K154" i="21" s="1"/>
  <c r="I170" i="21"/>
  <c r="K170" i="21" s="1"/>
  <c r="I186" i="21"/>
  <c r="K186" i="21" s="1"/>
  <c r="L199" i="21"/>
  <c r="I199" i="21"/>
  <c r="K199" i="21" s="1"/>
  <c r="I207" i="21"/>
  <c r="K207" i="21" s="1"/>
  <c r="I215" i="21"/>
  <c r="K215" i="21" s="1"/>
  <c r="I226" i="21"/>
  <c r="K226" i="21" s="1"/>
  <c r="I235" i="21"/>
  <c r="K235" i="21" s="1"/>
  <c r="I130" i="21"/>
  <c r="K130" i="21" s="1"/>
  <c r="I146" i="21"/>
  <c r="K146" i="21" s="1"/>
  <c r="I158" i="21"/>
  <c r="K158" i="21" s="1"/>
  <c r="I174" i="21"/>
  <c r="K174" i="21" s="1"/>
  <c r="I190" i="21"/>
  <c r="K190" i="21" s="1"/>
  <c r="I200" i="21"/>
  <c r="K200" i="21" s="1"/>
  <c r="I202" i="21"/>
  <c r="K202" i="21" s="1"/>
  <c r="I208" i="21"/>
  <c r="K208" i="21" s="1"/>
  <c r="I210" i="21"/>
  <c r="K210" i="21" s="1"/>
  <c r="I216" i="21"/>
  <c r="K216" i="21" s="1"/>
  <c r="L218" i="21"/>
  <c r="I218" i="21"/>
  <c r="K218" i="21" s="1"/>
  <c r="I242" i="21"/>
  <c r="K242" i="21" s="1"/>
  <c r="I251" i="21"/>
  <c r="K251" i="21" s="1"/>
  <c r="L291" i="21"/>
  <c r="I291" i="21"/>
  <c r="K291" i="21" s="1"/>
  <c r="L114" i="21"/>
  <c r="L118" i="21"/>
  <c r="L122" i="21"/>
  <c r="L126" i="21"/>
  <c r="I134" i="21"/>
  <c r="K134" i="21" s="1"/>
  <c r="I162" i="21"/>
  <c r="K162" i="21" s="1"/>
  <c r="I178" i="21"/>
  <c r="K178" i="21" s="1"/>
  <c r="I194" i="21"/>
  <c r="K194" i="21" s="1"/>
  <c r="I203" i="21"/>
  <c r="K203" i="21" s="1"/>
  <c r="I211" i="21"/>
  <c r="K211" i="21" s="1"/>
  <c r="I233" i="21"/>
  <c r="K233" i="21" s="1"/>
  <c r="L286" i="21"/>
  <c r="K286" i="21"/>
  <c r="L219" i="21"/>
  <c r="I221" i="21"/>
  <c r="K221" i="21" s="1"/>
  <c r="L228" i="21"/>
  <c r="I237" i="21"/>
  <c r="K237" i="21" s="1"/>
  <c r="L244" i="21"/>
  <c r="I253" i="21"/>
  <c r="K253" i="21" s="1"/>
  <c r="K278" i="21"/>
  <c r="L278" i="21" s="1"/>
  <c r="I283" i="21"/>
  <c r="K283" i="21" s="1"/>
  <c r="I225" i="21"/>
  <c r="K225" i="21" s="1"/>
  <c r="I241" i="21"/>
  <c r="K241" i="21" s="1"/>
  <c r="I275" i="21"/>
  <c r="K275" i="21" s="1"/>
  <c r="L220" i="21"/>
  <c r="L227" i="21"/>
  <c r="I229" i="21"/>
  <c r="K229" i="21" s="1"/>
  <c r="L234" i="21"/>
  <c r="L236" i="21"/>
  <c r="L243" i="21"/>
  <c r="I245" i="21"/>
  <c r="K245" i="21" s="1"/>
  <c r="L250" i="21"/>
  <c r="L252" i="21"/>
  <c r="K294" i="21"/>
  <c r="L294" i="21" s="1"/>
  <c r="I299" i="21"/>
  <c r="K299" i="21" s="1"/>
  <c r="I255" i="21"/>
  <c r="K255" i="21" s="1"/>
  <c r="I259" i="21"/>
  <c r="K259" i="21" s="1"/>
  <c r="I263" i="21"/>
  <c r="K263" i="21" s="1"/>
  <c r="L263" i="21" s="1"/>
  <c r="I267" i="21"/>
  <c r="K267" i="21" s="1"/>
  <c r="L271" i="21"/>
  <c r="I271" i="21"/>
  <c r="K271" i="21" s="1"/>
  <c r="I279" i="21"/>
  <c r="K279" i="21" s="1"/>
  <c r="K282" i="21"/>
  <c r="L282" i="21" s="1"/>
  <c r="I295" i="21"/>
  <c r="K295" i="21" s="1"/>
  <c r="K298" i="21"/>
  <c r="L298" i="21" s="1"/>
  <c r="I257" i="21"/>
  <c r="K257" i="21" s="1"/>
  <c r="I261" i="21"/>
  <c r="K261" i="21" s="1"/>
  <c r="I265" i="21"/>
  <c r="K265" i="21" s="1"/>
  <c r="I269" i="21"/>
  <c r="K269" i="21" s="1"/>
  <c r="I273" i="21"/>
  <c r="K273" i="21" s="1"/>
  <c r="K274" i="21"/>
  <c r="L274" i="21" s="1"/>
  <c r="I287" i="21"/>
  <c r="K287" i="21" s="1"/>
  <c r="K290" i="21"/>
  <c r="L290" i="21" s="1"/>
  <c r="L277" i="21"/>
  <c r="L281" i="21"/>
  <c r="L285" i="21"/>
  <c r="L289" i="21"/>
  <c r="L293" i="21"/>
  <c r="L297" i="21"/>
  <c r="I101" i="53"/>
  <c r="K101" i="53" s="1"/>
  <c r="G301" i="53"/>
  <c r="E17" i="10" s="1"/>
  <c r="I5" i="53"/>
  <c r="L7" i="53"/>
  <c r="L11" i="53"/>
  <c r="L15" i="53"/>
  <c r="L19" i="53"/>
  <c r="L27" i="53"/>
  <c r="L32" i="53"/>
  <c r="L33" i="53"/>
  <c r="L40" i="53"/>
  <c r="L43" i="53"/>
  <c r="I49" i="53"/>
  <c r="K49" i="53" s="1"/>
  <c r="L56" i="53"/>
  <c r="L59" i="53"/>
  <c r="I65" i="53"/>
  <c r="K65" i="53" s="1"/>
  <c r="L65" i="53" s="1"/>
  <c r="L72" i="53"/>
  <c r="L75" i="53"/>
  <c r="I81" i="53"/>
  <c r="K81" i="53" s="1"/>
  <c r="L88" i="53"/>
  <c r="L91" i="53"/>
  <c r="I97" i="53"/>
  <c r="K97" i="53" s="1"/>
  <c r="I163" i="53"/>
  <c r="K163" i="53" s="1"/>
  <c r="I167" i="53"/>
  <c r="K167" i="53" s="1"/>
  <c r="I171" i="53"/>
  <c r="K171" i="53" s="1"/>
  <c r="I175" i="53"/>
  <c r="K175" i="53" s="1"/>
  <c r="I179" i="53"/>
  <c r="K179" i="53" s="1"/>
  <c r="I183" i="53"/>
  <c r="K183" i="53" s="1"/>
  <c r="I187" i="53"/>
  <c r="K187" i="53" s="1"/>
  <c r="I191" i="53"/>
  <c r="K191" i="53" s="1"/>
  <c r="I195" i="53"/>
  <c r="K195" i="53" s="1"/>
  <c r="I199" i="53"/>
  <c r="K199" i="53" s="1"/>
  <c r="I203" i="53"/>
  <c r="K203" i="53" s="1"/>
  <c r="I207" i="53"/>
  <c r="K207" i="53" s="1"/>
  <c r="I211" i="53"/>
  <c r="K211" i="53" s="1"/>
  <c r="I69" i="53"/>
  <c r="K69" i="53" s="1"/>
  <c r="L31" i="53"/>
  <c r="L39" i="53"/>
  <c r="I45" i="53"/>
  <c r="K45" i="53" s="1"/>
  <c r="L55" i="53"/>
  <c r="I61" i="53"/>
  <c r="K61" i="53" s="1"/>
  <c r="L71" i="53"/>
  <c r="I77" i="53"/>
  <c r="K77" i="53" s="1"/>
  <c r="L87" i="53"/>
  <c r="I93" i="53"/>
  <c r="K93" i="53" s="1"/>
  <c r="L28" i="53"/>
  <c r="L37" i="53"/>
  <c r="I37" i="53"/>
  <c r="K37" i="53" s="1"/>
  <c r="I53" i="53"/>
  <c r="K53" i="53" s="1"/>
  <c r="L85" i="53"/>
  <c r="I85" i="53"/>
  <c r="K85" i="53" s="1"/>
  <c r="L8" i="53"/>
  <c r="L12" i="53"/>
  <c r="L16" i="53"/>
  <c r="L20" i="53"/>
  <c r="L24" i="53"/>
  <c r="L25" i="53"/>
  <c r="L35" i="53"/>
  <c r="I41" i="53"/>
  <c r="K41" i="53" s="1"/>
  <c r="L48" i="53"/>
  <c r="I57" i="53"/>
  <c r="K57" i="53" s="1"/>
  <c r="L64" i="53"/>
  <c r="I73" i="53"/>
  <c r="K73" i="53" s="1"/>
  <c r="L73" i="53" s="1"/>
  <c r="L80" i="53"/>
  <c r="I89" i="53"/>
  <c r="K89" i="53" s="1"/>
  <c r="L96" i="53"/>
  <c r="K164" i="53"/>
  <c r="L164" i="53" s="1"/>
  <c r="K168" i="53"/>
  <c r="L168" i="53" s="1"/>
  <c r="K172" i="53"/>
  <c r="L172" i="53" s="1"/>
  <c r="K176" i="53"/>
  <c r="L176" i="53" s="1"/>
  <c r="K180" i="53"/>
  <c r="L180" i="53" s="1"/>
  <c r="K184" i="53"/>
  <c r="L184" i="53" s="1"/>
  <c r="K188" i="53"/>
  <c r="L188" i="53"/>
  <c r="K192" i="53"/>
  <c r="L192" i="53" s="1"/>
  <c r="K196" i="53"/>
  <c r="L196" i="53" s="1"/>
  <c r="K200" i="53"/>
  <c r="L200" i="53" s="1"/>
  <c r="K204" i="53"/>
  <c r="L204" i="53" s="1"/>
  <c r="K208" i="53"/>
  <c r="L208" i="53" s="1"/>
  <c r="K212" i="53"/>
  <c r="L212" i="53" s="1"/>
  <c r="L105" i="53"/>
  <c r="L109" i="53"/>
  <c r="L113" i="53"/>
  <c r="L117" i="53"/>
  <c r="L121" i="53"/>
  <c r="L125" i="53"/>
  <c r="L129" i="53"/>
  <c r="L133" i="53"/>
  <c r="L137" i="53"/>
  <c r="L141" i="53"/>
  <c r="L145" i="53"/>
  <c r="L149" i="53"/>
  <c r="L153" i="53"/>
  <c r="L157" i="53"/>
  <c r="L161" i="53"/>
  <c r="I165" i="53"/>
  <c r="K165" i="53" s="1"/>
  <c r="I169" i="53"/>
  <c r="K169" i="53" s="1"/>
  <c r="I173" i="53"/>
  <c r="K173" i="53" s="1"/>
  <c r="I177" i="53"/>
  <c r="K177" i="53" s="1"/>
  <c r="I181" i="53"/>
  <c r="K181" i="53" s="1"/>
  <c r="I185" i="53"/>
  <c r="K185" i="53" s="1"/>
  <c r="I189" i="53"/>
  <c r="K189" i="53" s="1"/>
  <c r="I193" i="53"/>
  <c r="K193" i="53" s="1"/>
  <c r="I197" i="53"/>
  <c r="K197" i="53" s="1"/>
  <c r="I201" i="53"/>
  <c r="K201" i="53" s="1"/>
  <c r="I205" i="53"/>
  <c r="K205" i="53" s="1"/>
  <c r="I209" i="53"/>
  <c r="K209" i="53" s="1"/>
  <c r="I213" i="53"/>
  <c r="K213" i="53" s="1"/>
  <c r="K216" i="53"/>
  <c r="L216" i="53" s="1"/>
  <c r="I217" i="53"/>
  <c r="K217" i="53" s="1"/>
  <c r="L215" i="53"/>
  <c r="L219" i="53"/>
  <c r="L223" i="53"/>
  <c r="L226" i="53"/>
  <c r="L230" i="53"/>
  <c r="L234" i="53"/>
  <c r="L238" i="53"/>
  <c r="L242" i="53"/>
  <c r="L246" i="53"/>
  <c r="L250" i="53"/>
  <c r="L254" i="53"/>
  <c r="L258" i="53"/>
  <c r="L262" i="53"/>
  <c r="L266" i="53"/>
  <c r="L270" i="53"/>
  <c r="L274" i="53"/>
  <c r="L278" i="53"/>
  <c r="K282" i="53"/>
  <c r="L282" i="53" s="1"/>
  <c r="K286" i="53"/>
  <c r="L286" i="53" s="1"/>
  <c r="K290" i="53"/>
  <c r="L290" i="53" s="1"/>
  <c r="K294" i="53"/>
  <c r="L294" i="53" s="1"/>
  <c r="K298" i="53"/>
  <c r="L298" i="53" s="1"/>
  <c r="L220" i="53"/>
  <c r="L224" i="53"/>
  <c r="L227" i="53"/>
  <c r="L228" i="53"/>
  <c r="L231" i="53"/>
  <c r="L232" i="53"/>
  <c r="L235" i="53"/>
  <c r="L236" i="53"/>
  <c r="L239" i="53"/>
  <c r="L240" i="53"/>
  <c r="L243" i="53"/>
  <c r="L244" i="53"/>
  <c r="L247" i="53"/>
  <c r="L248" i="53"/>
  <c r="L251" i="53"/>
  <c r="L252" i="53"/>
  <c r="L255" i="53"/>
  <c r="L256" i="53"/>
  <c r="L259" i="53"/>
  <c r="L260" i="53"/>
  <c r="L263" i="53"/>
  <c r="L264" i="53"/>
  <c r="L267" i="53"/>
  <c r="L268" i="53"/>
  <c r="L271" i="53"/>
  <c r="L272" i="53"/>
  <c r="L275" i="53"/>
  <c r="L276" i="53"/>
  <c r="I279" i="53"/>
  <c r="K279" i="53" s="1"/>
  <c r="L281" i="53"/>
  <c r="I283" i="53"/>
  <c r="K283" i="53" s="1"/>
  <c r="L285" i="53"/>
  <c r="I287" i="53"/>
  <c r="K287" i="53" s="1"/>
  <c r="L289" i="53"/>
  <c r="I291" i="53"/>
  <c r="K291" i="53" s="1"/>
  <c r="L293" i="53"/>
  <c r="L295" i="53"/>
  <c r="I295" i="53"/>
  <c r="K295" i="53" s="1"/>
  <c r="L297" i="53"/>
  <c r="I299" i="53"/>
  <c r="K299" i="53" s="1"/>
  <c r="I5" i="54"/>
  <c r="I9" i="54"/>
  <c r="K9" i="54" s="1"/>
  <c r="I13" i="54"/>
  <c r="K13" i="54" s="1"/>
  <c r="I17" i="54"/>
  <c r="K17" i="54" s="1"/>
  <c r="I21" i="54"/>
  <c r="K21" i="54" s="1"/>
  <c r="I25" i="54"/>
  <c r="K25" i="54" s="1"/>
  <c r="L31" i="54"/>
  <c r="K32" i="54"/>
  <c r="L32" i="54" s="1"/>
  <c r="L35" i="54"/>
  <c r="K36" i="54"/>
  <c r="L36" i="54" s="1"/>
  <c r="L39" i="54"/>
  <c r="K40" i="54"/>
  <c r="L40" i="54" s="1"/>
  <c r="L43" i="54"/>
  <c r="K44" i="54"/>
  <c r="L44" i="54" s="1"/>
  <c r="L47" i="54"/>
  <c r="K48" i="54"/>
  <c r="L48" i="54" s="1"/>
  <c r="L51" i="54"/>
  <c r="K52" i="54"/>
  <c r="L52" i="54" s="1"/>
  <c r="L55" i="54"/>
  <c r="K56" i="54"/>
  <c r="L56" i="54" s="1"/>
  <c r="L59" i="54"/>
  <c r="K60" i="54"/>
  <c r="L60" i="54" s="1"/>
  <c r="L63" i="54"/>
  <c r="K64" i="54"/>
  <c r="L64" i="54" s="1"/>
  <c r="L67" i="54"/>
  <c r="K68" i="54"/>
  <c r="L68" i="54" s="1"/>
  <c r="L71" i="54"/>
  <c r="K72" i="54"/>
  <c r="L72" i="54" s="1"/>
  <c r="L75" i="54"/>
  <c r="K76" i="54"/>
  <c r="L76" i="54" s="1"/>
  <c r="L79" i="54"/>
  <c r="K80" i="54"/>
  <c r="L80" i="54" s="1"/>
  <c r="L83" i="54"/>
  <c r="K84" i="54"/>
  <c r="L84" i="54" s="1"/>
  <c r="L87" i="54"/>
  <c r="K88" i="54"/>
  <c r="L88" i="54" s="1"/>
  <c r="L91" i="54"/>
  <c r="K92" i="54"/>
  <c r="L92" i="54" s="1"/>
  <c r="L95" i="54"/>
  <c r="K96" i="54"/>
  <c r="L96" i="54" s="1"/>
  <c r="L99" i="54"/>
  <c r="K100" i="54"/>
  <c r="L100" i="54" s="1"/>
  <c r="L103" i="54"/>
  <c r="K104" i="54"/>
  <c r="L104" i="54" s="1"/>
  <c r="L107" i="54"/>
  <c r="K108" i="54"/>
  <c r="L108" i="54" s="1"/>
  <c r="L111" i="54"/>
  <c r="K112" i="54"/>
  <c r="L112" i="54" s="1"/>
  <c r="L115" i="54"/>
  <c r="K116" i="54"/>
  <c r="L116" i="54" s="1"/>
  <c r="L119" i="54"/>
  <c r="K120" i="54"/>
  <c r="L120" i="54" s="1"/>
  <c r="L123" i="54"/>
  <c r="K124" i="54"/>
  <c r="L124" i="54" s="1"/>
  <c r="L127" i="54"/>
  <c r="K128" i="54"/>
  <c r="L128" i="54" s="1"/>
  <c r="L131" i="54"/>
  <c r="K132" i="54"/>
  <c r="L132" i="54" s="1"/>
  <c r="L135" i="54"/>
  <c r="K136" i="54"/>
  <c r="L136" i="54" s="1"/>
  <c r="L137" i="54"/>
  <c r="L139" i="54"/>
  <c r="I140" i="54"/>
  <c r="K140" i="54" s="1"/>
  <c r="L141" i="54"/>
  <c r="L143" i="54"/>
  <c r="I144" i="54"/>
  <c r="K144" i="54" s="1"/>
  <c r="L145" i="54"/>
  <c r="L147" i="54"/>
  <c r="I148" i="54"/>
  <c r="K148" i="54" s="1"/>
  <c r="L149" i="54"/>
  <c r="L151" i="54"/>
  <c r="I152" i="54"/>
  <c r="K152" i="54" s="1"/>
  <c r="L153" i="54"/>
  <c r="L155" i="54"/>
  <c r="I156" i="54"/>
  <c r="K156" i="54" s="1"/>
  <c r="L157" i="54"/>
  <c r="L159" i="54"/>
  <c r="I160" i="54"/>
  <c r="K160" i="54" s="1"/>
  <c r="L161" i="54"/>
  <c r="L163" i="54"/>
  <c r="I164" i="54"/>
  <c r="K164" i="54" s="1"/>
  <c r="L165" i="54"/>
  <c r="L167" i="54"/>
  <c r="I168" i="54"/>
  <c r="K168" i="54" s="1"/>
  <c r="L169" i="54"/>
  <c r="L171" i="54"/>
  <c r="I172" i="54"/>
  <c r="K172" i="54" s="1"/>
  <c r="L173" i="54"/>
  <c r="L175" i="54"/>
  <c r="I176" i="54"/>
  <c r="K176" i="54" s="1"/>
  <c r="I179" i="54"/>
  <c r="K179" i="54" s="1"/>
  <c r="K185" i="54"/>
  <c r="L185" i="54" s="1"/>
  <c r="L197" i="54"/>
  <c r="L201" i="54"/>
  <c r="L193" i="54"/>
  <c r="L29" i="54"/>
  <c r="L33" i="54"/>
  <c r="L37" i="54"/>
  <c r="L41" i="54"/>
  <c r="L45" i="54"/>
  <c r="L49" i="54"/>
  <c r="L53" i="54"/>
  <c r="L57" i="54"/>
  <c r="L61" i="54"/>
  <c r="L65" i="54"/>
  <c r="L69" i="54"/>
  <c r="L73" i="54"/>
  <c r="L77" i="54"/>
  <c r="L81" i="54"/>
  <c r="L85" i="54"/>
  <c r="L89" i="54"/>
  <c r="L93" i="54"/>
  <c r="L97" i="54"/>
  <c r="L101" i="54"/>
  <c r="L105" i="54"/>
  <c r="L109" i="54"/>
  <c r="L113" i="54"/>
  <c r="L117" i="54"/>
  <c r="L121" i="54"/>
  <c r="L125" i="54"/>
  <c r="L129" i="54"/>
  <c r="L133" i="54"/>
  <c r="L138" i="54"/>
  <c r="L142" i="54"/>
  <c r="L146" i="54"/>
  <c r="L150" i="54"/>
  <c r="L154" i="54"/>
  <c r="L158" i="54"/>
  <c r="L162" i="54"/>
  <c r="L166" i="54"/>
  <c r="L170" i="54"/>
  <c r="L174" i="54"/>
  <c r="L178" i="54"/>
  <c r="L189" i="54"/>
  <c r="I239" i="54"/>
  <c r="K239" i="54" s="1"/>
  <c r="I255" i="54"/>
  <c r="K255" i="54" s="1"/>
  <c r="I271" i="54"/>
  <c r="K271" i="54" s="1"/>
  <c r="I287" i="54"/>
  <c r="K287" i="54" s="1"/>
  <c r="I220" i="54"/>
  <c r="K220" i="54" s="1"/>
  <c r="L222" i="54"/>
  <c r="I224" i="54"/>
  <c r="K224" i="54" s="1"/>
  <c r="L226" i="54"/>
  <c r="I228" i="54"/>
  <c r="K228" i="54" s="1"/>
  <c r="L230" i="54"/>
  <c r="I232" i="54"/>
  <c r="K232" i="54" s="1"/>
  <c r="I248" i="54"/>
  <c r="K248" i="54" s="1"/>
  <c r="I264" i="54"/>
  <c r="K264" i="54" s="1"/>
  <c r="I280" i="54"/>
  <c r="K280" i="54" s="1"/>
  <c r="I296" i="54"/>
  <c r="K296" i="54" s="1"/>
  <c r="L205" i="54"/>
  <c r="L209" i="54"/>
  <c r="L213" i="54"/>
  <c r="L217" i="54"/>
  <c r="I221" i="54"/>
  <c r="K221" i="54" s="1"/>
  <c r="I225" i="54"/>
  <c r="K225" i="54" s="1"/>
  <c r="I229" i="54"/>
  <c r="K229" i="54" s="1"/>
  <c r="L243" i="54"/>
  <c r="L259" i="54"/>
  <c r="L275" i="54"/>
  <c r="L291" i="54"/>
  <c r="L182" i="54"/>
  <c r="L186" i="54"/>
  <c r="L190" i="54"/>
  <c r="L194" i="54"/>
  <c r="L198" i="54"/>
  <c r="L202" i="54"/>
  <c r="L206" i="54"/>
  <c r="L210" i="54"/>
  <c r="L214" i="54"/>
  <c r="L218" i="54"/>
  <c r="I219" i="54"/>
  <c r="K219" i="54" s="1"/>
  <c r="I223" i="54"/>
  <c r="K223" i="54" s="1"/>
  <c r="I227" i="54"/>
  <c r="K227" i="54" s="1"/>
  <c r="I231" i="54"/>
  <c r="K231" i="54" s="1"/>
  <c r="I235" i="54"/>
  <c r="K235" i="54" s="1"/>
  <c r="L244" i="54"/>
  <c r="L247" i="54"/>
  <c r="I251" i="54"/>
  <c r="K251" i="54" s="1"/>
  <c r="L260" i="54"/>
  <c r="L263" i="54"/>
  <c r="I267" i="54"/>
  <c r="K267" i="54" s="1"/>
  <c r="L276" i="54"/>
  <c r="L279" i="54"/>
  <c r="I283" i="54"/>
  <c r="K283" i="54" s="1"/>
  <c r="L292" i="54"/>
  <c r="L295" i="54"/>
  <c r="I299" i="54"/>
  <c r="K299" i="54" s="1"/>
  <c r="L234" i="54"/>
  <c r="L238" i="54"/>
  <c r="L242" i="54"/>
  <c r="L246" i="54"/>
  <c r="L250" i="54"/>
  <c r="L254" i="54"/>
  <c r="L258" i="54"/>
  <c r="L262" i="54"/>
  <c r="L266" i="54"/>
  <c r="L270" i="54"/>
  <c r="L274" i="54"/>
  <c r="L278" i="54"/>
  <c r="L282" i="54"/>
  <c r="L286" i="54"/>
  <c r="L290" i="54"/>
  <c r="L294" i="54"/>
  <c r="L298" i="54"/>
  <c r="I124" i="20"/>
  <c r="K124" i="20" s="1"/>
  <c r="I200" i="20"/>
  <c r="K200" i="20" s="1"/>
  <c r="K229" i="20"/>
  <c r="L229" i="20" s="1"/>
  <c r="K237" i="20"/>
  <c r="L237" i="20" s="1"/>
  <c r="K253" i="20"/>
  <c r="L253" i="20" s="1"/>
  <c r="K269" i="20"/>
  <c r="L269" i="20" s="1"/>
  <c r="K5" i="20"/>
  <c r="L5" i="20" s="1"/>
  <c r="I6" i="20"/>
  <c r="K6" i="20" s="1"/>
  <c r="L8" i="20"/>
  <c r="K9" i="20"/>
  <c r="L9" i="20" s="1"/>
  <c r="I10" i="20"/>
  <c r="K10" i="20" s="1"/>
  <c r="L12" i="20"/>
  <c r="K13" i="20"/>
  <c r="L13" i="20" s="1"/>
  <c r="I14" i="20"/>
  <c r="K14" i="20" s="1"/>
  <c r="L16" i="20"/>
  <c r="K17" i="20"/>
  <c r="L17" i="20" s="1"/>
  <c r="I18" i="20"/>
  <c r="K18" i="20" s="1"/>
  <c r="L20" i="20"/>
  <c r="K21" i="20"/>
  <c r="L21" i="20" s="1"/>
  <c r="I22" i="20"/>
  <c r="K22" i="20" s="1"/>
  <c r="L24" i="20"/>
  <c r="K25" i="20"/>
  <c r="L25" i="20" s="1"/>
  <c r="I26" i="20"/>
  <c r="K26" i="20" s="1"/>
  <c r="L28" i="20"/>
  <c r="K29" i="20"/>
  <c r="L29" i="20" s="1"/>
  <c r="I30" i="20"/>
  <c r="K30" i="20" s="1"/>
  <c r="L32" i="20"/>
  <c r="K33" i="20"/>
  <c r="L33" i="20" s="1"/>
  <c r="I34" i="20"/>
  <c r="K34" i="20" s="1"/>
  <c r="L36" i="20"/>
  <c r="K37" i="20"/>
  <c r="L37" i="20" s="1"/>
  <c r="I38" i="20"/>
  <c r="K38" i="20" s="1"/>
  <c r="L40" i="20"/>
  <c r="K41" i="20"/>
  <c r="L41" i="20" s="1"/>
  <c r="I42" i="20"/>
  <c r="K42" i="20" s="1"/>
  <c r="L44" i="20"/>
  <c r="K45" i="20"/>
  <c r="L45" i="20" s="1"/>
  <c r="L48" i="20"/>
  <c r="K49" i="20"/>
  <c r="L49" i="20" s="1"/>
  <c r="L52" i="20"/>
  <c r="K53" i="20"/>
  <c r="L53" i="20" s="1"/>
  <c r="L56" i="20"/>
  <c r="K57" i="20"/>
  <c r="L57" i="20" s="1"/>
  <c r="L60" i="20"/>
  <c r="K61" i="20"/>
  <c r="L61" i="20" s="1"/>
  <c r="I64" i="20"/>
  <c r="K64" i="20" s="1"/>
  <c r="I68" i="20"/>
  <c r="K68" i="20" s="1"/>
  <c r="I72" i="20"/>
  <c r="K72" i="20" s="1"/>
  <c r="I76" i="20"/>
  <c r="K76" i="20" s="1"/>
  <c r="I80" i="20"/>
  <c r="K80" i="20" s="1"/>
  <c r="I84" i="20"/>
  <c r="K84" i="20" s="1"/>
  <c r="L84" i="20" s="1"/>
  <c r="I88" i="20"/>
  <c r="K88" i="20" s="1"/>
  <c r="I92" i="20"/>
  <c r="K92" i="20" s="1"/>
  <c r="I96" i="20"/>
  <c r="K96" i="20" s="1"/>
  <c r="I100" i="20"/>
  <c r="K100" i="20" s="1"/>
  <c r="I104" i="20"/>
  <c r="K104" i="20" s="1"/>
  <c r="L115" i="20"/>
  <c r="L119" i="20"/>
  <c r="L131" i="20"/>
  <c r="L136" i="20"/>
  <c r="I146" i="20"/>
  <c r="K146" i="20" s="1"/>
  <c r="I151" i="20"/>
  <c r="K151" i="20" s="1"/>
  <c r="L163" i="20"/>
  <c r="K171" i="20"/>
  <c r="L171" i="20" s="1"/>
  <c r="K179" i="20"/>
  <c r="L179" i="20" s="1"/>
  <c r="K187" i="20"/>
  <c r="L187" i="20" s="1"/>
  <c r="K195" i="20"/>
  <c r="L195" i="20" s="1"/>
  <c r="K209" i="20"/>
  <c r="L209" i="20" s="1"/>
  <c r="I126" i="20"/>
  <c r="K126" i="20" s="1"/>
  <c r="I176" i="20"/>
  <c r="K176" i="20" s="1"/>
  <c r="I184" i="20"/>
  <c r="K184" i="20" s="1"/>
  <c r="L184" i="20" s="1"/>
  <c r="I216" i="20"/>
  <c r="K216" i="20" s="1"/>
  <c r="K234" i="20"/>
  <c r="L234" i="20" s="1"/>
  <c r="K245" i="20"/>
  <c r="L245" i="20" s="1"/>
  <c r="K261" i="20"/>
  <c r="L261" i="20" s="1"/>
  <c r="I110" i="20"/>
  <c r="K110" i="20" s="1"/>
  <c r="I114" i="20"/>
  <c r="K114" i="20" s="1"/>
  <c r="I118" i="20"/>
  <c r="K118" i="20" s="1"/>
  <c r="I140" i="20"/>
  <c r="K140" i="20" s="1"/>
  <c r="L140" i="20" s="1"/>
  <c r="I142" i="20"/>
  <c r="K142" i="20" s="1"/>
  <c r="L142" i="20" s="1"/>
  <c r="K169" i="20"/>
  <c r="L169" i="20" s="1"/>
  <c r="K177" i="20"/>
  <c r="L177" i="20" s="1"/>
  <c r="K185" i="20"/>
  <c r="L185" i="20" s="1"/>
  <c r="K193" i="20"/>
  <c r="L193" i="20" s="1"/>
  <c r="K205" i="20"/>
  <c r="L205" i="20" s="1"/>
  <c r="I112" i="20"/>
  <c r="K112" i="20" s="1"/>
  <c r="I156" i="20"/>
  <c r="K156" i="20" s="1"/>
  <c r="L156" i="20" s="1"/>
  <c r="I158" i="20"/>
  <c r="K158" i="20" s="1"/>
  <c r="I168" i="20"/>
  <c r="K168" i="20" s="1"/>
  <c r="L168" i="20" s="1"/>
  <c r="I192" i="20"/>
  <c r="K192" i="20" s="1"/>
  <c r="K221" i="20"/>
  <c r="L221" i="20" s="1"/>
  <c r="K277" i="20"/>
  <c r="L277" i="20" s="1"/>
  <c r="G301" i="20"/>
  <c r="E36" i="10" s="1"/>
  <c r="L46" i="20"/>
  <c r="L50" i="20"/>
  <c r="L54" i="20"/>
  <c r="L58" i="20"/>
  <c r="L62" i="20"/>
  <c r="I63" i="20"/>
  <c r="K63" i="20" s="1"/>
  <c r="L66" i="20"/>
  <c r="I67" i="20"/>
  <c r="K67" i="20" s="1"/>
  <c r="L70" i="20"/>
  <c r="I71" i="20"/>
  <c r="K71" i="20" s="1"/>
  <c r="L74" i="20"/>
  <c r="I75" i="20"/>
  <c r="K75" i="20" s="1"/>
  <c r="L78" i="20"/>
  <c r="I79" i="20"/>
  <c r="K79" i="20" s="1"/>
  <c r="L82" i="20"/>
  <c r="I83" i="20"/>
  <c r="K83" i="20" s="1"/>
  <c r="L86" i="20"/>
  <c r="I87" i="20"/>
  <c r="K87" i="20" s="1"/>
  <c r="L90" i="20"/>
  <c r="I91" i="20"/>
  <c r="K91" i="20" s="1"/>
  <c r="L94" i="20"/>
  <c r="I95" i="20"/>
  <c r="K95" i="20" s="1"/>
  <c r="L98" i="20"/>
  <c r="I99" i="20"/>
  <c r="K99" i="20" s="1"/>
  <c r="L102" i="20"/>
  <c r="I103" i="20"/>
  <c r="K103" i="20" s="1"/>
  <c r="L106" i="20"/>
  <c r="I107" i="20"/>
  <c r="K107" i="20" s="1"/>
  <c r="L120" i="20"/>
  <c r="I130" i="20"/>
  <c r="K130" i="20" s="1"/>
  <c r="I135" i="20"/>
  <c r="K135" i="20" s="1"/>
  <c r="L147" i="20"/>
  <c r="L152" i="20"/>
  <c r="I162" i="20"/>
  <c r="K162" i="20" s="1"/>
  <c r="I170" i="20"/>
  <c r="K170" i="20" s="1"/>
  <c r="I178" i="20"/>
  <c r="K178" i="20" s="1"/>
  <c r="I186" i="20"/>
  <c r="K186" i="20" s="1"/>
  <c r="I194" i="20"/>
  <c r="K194" i="20" s="1"/>
  <c r="I212" i="20"/>
  <c r="K212" i="20" s="1"/>
  <c r="I223" i="20"/>
  <c r="K223" i="20" s="1"/>
  <c r="I231" i="20"/>
  <c r="K231" i="20" s="1"/>
  <c r="I239" i="20"/>
  <c r="K239" i="20" s="1"/>
  <c r="I247" i="20"/>
  <c r="K247" i="20" s="1"/>
  <c r="I255" i="20"/>
  <c r="K255" i="20" s="1"/>
  <c r="I263" i="20"/>
  <c r="K263" i="20" s="1"/>
  <c r="I271" i="20"/>
  <c r="K271" i="20" s="1"/>
  <c r="I279" i="20"/>
  <c r="K279" i="20" s="1"/>
  <c r="I134" i="20"/>
  <c r="K134" i="20" s="1"/>
  <c r="I150" i="20"/>
  <c r="K150" i="20" s="1"/>
  <c r="K165" i="20"/>
  <c r="L165" i="20" s="1"/>
  <c r="K173" i="20"/>
  <c r="L173" i="20" s="1"/>
  <c r="K181" i="20"/>
  <c r="L181" i="20" s="1"/>
  <c r="K189" i="20"/>
  <c r="L189" i="20" s="1"/>
  <c r="K197" i="20"/>
  <c r="L197" i="20" s="1"/>
  <c r="I204" i="20"/>
  <c r="K204" i="20" s="1"/>
  <c r="K213" i="20"/>
  <c r="L213" i="20" s="1"/>
  <c r="I219" i="20"/>
  <c r="K219" i="20" s="1"/>
  <c r="I227" i="20"/>
  <c r="K227" i="20" s="1"/>
  <c r="I235" i="20"/>
  <c r="K235" i="20" s="1"/>
  <c r="I243" i="20"/>
  <c r="K243" i="20" s="1"/>
  <c r="I251" i="20"/>
  <c r="K251" i="20" s="1"/>
  <c r="I259" i="20"/>
  <c r="K259" i="20" s="1"/>
  <c r="I267" i="20"/>
  <c r="K267" i="20" s="1"/>
  <c r="I275" i="20"/>
  <c r="K275" i="20" s="1"/>
  <c r="I122" i="20"/>
  <c r="K122" i="20" s="1"/>
  <c r="L123" i="20"/>
  <c r="L128" i="20"/>
  <c r="I138" i="20"/>
  <c r="K138" i="20" s="1"/>
  <c r="L139" i="20"/>
  <c r="L144" i="20"/>
  <c r="I154" i="20"/>
  <c r="K154" i="20" s="1"/>
  <c r="L155" i="20"/>
  <c r="L160" i="20"/>
  <c r="I164" i="20"/>
  <c r="K164" i="20" s="1"/>
  <c r="I166" i="20"/>
  <c r="K166" i="20" s="1"/>
  <c r="I172" i="20"/>
  <c r="K172" i="20" s="1"/>
  <c r="I174" i="20"/>
  <c r="K174" i="20" s="1"/>
  <c r="I180" i="20"/>
  <c r="K180" i="20" s="1"/>
  <c r="I182" i="20"/>
  <c r="K182" i="20" s="1"/>
  <c r="I188" i="20"/>
  <c r="K188" i="20" s="1"/>
  <c r="I190" i="20"/>
  <c r="K190" i="20" s="1"/>
  <c r="I196" i="20"/>
  <c r="K196" i="20" s="1"/>
  <c r="I198" i="20"/>
  <c r="K198" i="20" s="1"/>
  <c r="K201" i="20"/>
  <c r="L201" i="20" s="1"/>
  <c r="I208" i="20"/>
  <c r="K208" i="20" s="1"/>
  <c r="K217" i="20"/>
  <c r="L217" i="20" s="1"/>
  <c r="K225" i="20"/>
  <c r="L225" i="20" s="1"/>
  <c r="K233" i="20"/>
  <c r="L233" i="20" s="1"/>
  <c r="K241" i="20"/>
  <c r="L241" i="20" s="1"/>
  <c r="K249" i="20"/>
  <c r="L249" i="20" s="1"/>
  <c r="K257" i="20"/>
  <c r="L257" i="20"/>
  <c r="K265" i="20"/>
  <c r="L265" i="20" s="1"/>
  <c r="K273" i="20"/>
  <c r="L273" i="20" s="1"/>
  <c r="I202" i="20"/>
  <c r="K202" i="20" s="1"/>
  <c r="I206" i="20"/>
  <c r="K206" i="20" s="1"/>
  <c r="I210" i="20"/>
  <c r="K210" i="20" s="1"/>
  <c r="I214" i="20"/>
  <c r="K214" i="20" s="1"/>
  <c r="K250" i="20"/>
  <c r="L250" i="20" s="1"/>
  <c r="K254" i="20"/>
  <c r="L254" i="20" s="1"/>
  <c r="K258" i="20"/>
  <c r="L258" i="20" s="1"/>
  <c r="K262" i="20"/>
  <c r="L262" i="20" s="1"/>
  <c r="K266" i="20"/>
  <c r="L266" i="20" s="1"/>
  <c r="K270" i="20"/>
  <c r="L270" i="20" s="1"/>
  <c r="K274" i="20"/>
  <c r="L274" i="20" s="1"/>
  <c r="K278" i="20"/>
  <c r="L278" i="20" s="1"/>
  <c r="K282" i="20"/>
  <c r="L282" i="20" s="1"/>
  <c r="K286" i="20"/>
  <c r="L286" i="20" s="1"/>
  <c r="L290" i="20"/>
  <c r="K290" i="20"/>
  <c r="K294" i="20"/>
  <c r="L294" i="20" s="1"/>
  <c r="K298" i="20"/>
  <c r="L298" i="20" s="1"/>
  <c r="L218" i="20"/>
  <c r="L222" i="20"/>
  <c r="L226" i="20"/>
  <c r="L230" i="20"/>
  <c r="L238" i="20"/>
  <c r="L242" i="20"/>
  <c r="L246" i="20"/>
  <c r="L281" i="20"/>
  <c r="I283" i="20"/>
  <c r="K283" i="20" s="1"/>
  <c r="L285" i="20"/>
  <c r="I287" i="20"/>
  <c r="K287" i="20" s="1"/>
  <c r="L289" i="20"/>
  <c r="I291" i="20"/>
  <c r="K291" i="20" s="1"/>
  <c r="L293" i="20"/>
  <c r="I295" i="20"/>
  <c r="K295" i="20" s="1"/>
  <c r="L297" i="20"/>
  <c r="I299" i="20"/>
  <c r="K299" i="20" s="1"/>
  <c r="I164" i="36"/>
  <c r="K164" i="36" s="1"/>
  <c r="I168" i="36"/>
  <c r="K168" i="36" s="1"/>
  <c r="K244" i="36"/>
  <c r="L244" i="36" s="1"/>
  <c r="K5" i="36"/>
  <c r="L5" i="36" s="1"/>
  <c r="I6" i="36"/>
  <c r="K6" i="36" s="1"/>
  <c r="L8" i="36"/>
  <c r="K9" i="36"/>
  <c r="L9" i="36" s="1"/>
  <c r="I10" i="36"/>
  <c r="K10" i="36" s="1"/>
  <c r="L12" i="36"/>
  <c r="K13" i="36"/>
  <c r="L13" i="36" s="1"/>
  <c r="I14" i="36"/>
  <c r="K14" i="36" s="1"/>
  <c r="L16" i="36"/>
  <c r="K17" i="36"/>
  <c r="L17" i="36" s="1"/>
  <c r="I18" i="36"/>
  <c r="K18" i="36" s="1"/>
  <c r="L20" i="36"/>
  <c r="K21" i="36"/>
  <c r="L21" i="36" s="1"/>
  <c r="I22" i="36"/>
  <c r="K22" i="36" s="1"/>
  <c r="L24" i="36"/>
  <c r="K25" i="36"/>
  <c r="L25" i="36" s="1"/>
  <c r="I26" i="36"/>
  <c r="K26" i="36" s="1"/>
  <c r="L28" i="36"/>
  <c r="K29" i="36"/>
  <c r="L29" i="36" s="1"/>
  <c r="L32" i="36"/>
  <c r="K33" i="36"/>
  <c r="L33" i="36" s="1"/>
  <c r="L36" i="36"/>
  <c r="K37" i="36"/>
  <c r="L37" i="36" s="1"/>
  <c r="L40" i="36"/>
  <c r="K41" i="36"/>
  <c r="L41" i="36" s="1"/>
  <c r="L44" i="36"/>
  <c r="K45" i="36"/>
  <c r="L45" i="36" s="1"/>
  <c r="L48" i="36"/>
  <c r="K49" i="36"/>
  <c r="L49" i="36" s="1"/>
  <c r="L52" i="36"/>
  <c r="K53" i="36"/>
  <c r="L53" i="36" s="1"/>
  <c r="L56" i="36"/>
  <c r="K57" i="36"/>
  <c r="L57" i="36" s="1"/>
  <c r="L59" i="36"/>
  <c r="K61" i="36"/>
  <c r="L61" i="36" s="1"/>
  <c r="L63" i="36"/>
  <c r="K65" i="36"/>
  <c r="L65" i="36" s="1"/>
  <c r="L67" i="36"/>
  <c r="K69" i="36"/>
  <c r="L69" i="36" s="1"/>
  <c r="L71" i="36"/>
  <c r="K73" i="36"/>
  <c r="L73" i="36" s="1"/>
  <c r="L75" i="36"/>
  <c r="K77" i="36"/>
  <c r="L77" i="36" s="1"/>
  <c r="L79" i="36"/>
  <c r="K81" i="36"/>
  <c r="L81" i="36" s="1"/>
  <c r="L83" i="36"/>
  <c r="K85" i="36"/>
  <c r="L85" i="36" s="1"/>
  <c r="L87" i="36"/>
  <c r="K89" i="36"/>
  <c r="L89" i="36" s="1"/>
  <c r="L91" i="36"/>
  <c r="K93" i="36"/>
  <c r="L93" i="36" s="1"/>
  <c r="L95" i="36"/>
  <c r="K97" i="36"/>
  <c r="L97" i="36" s="1"/>
  <c r="K161" i="36"/>
  <c r="L161" i="36" s="1"/>
  <c r="L170" i="36"/>
  <c r="I172" i="36"/>
  <c r="K172" i="36" s="1"/>
  <c r="K193" i="36"/>
  <c r="L193" i="36" s="1"/>
  <c r="K157" i="36"/>
  <c r="L157" i="36" s="1"/>
  <c r="I174" i="36"/>
  <c r="K174" i="36" s="1"/>
  <c r="L174" i="36"/>
  <c r="K228" i="36"/>
  <c r="L228" i="36" s="1"/>
  <c r="I156" i="36"/>
  <c r="K156" i="36" s="1"/>
  <c r="K165" i="36"/>
  <c r="L165" i="36" s="1"/>
  <c r="I181" i="36"/>
  <c r="K181" i="36" s="1"/>
  <c r="K209" i="36"/>
  <c r="L209" i="36" s="1"/>
  <c r="K220" i="36"/>
  <c r="L220" i="36" s="1"/>
  <c r="K236" i="36"/>
  <c r="L236" i="36" s="1"/>
  <c r="K252" i="36"/>
  <c r="L252" i="36" s="1"/>
  <c r="G301" i="36"/>
  <c r="E39" i="10" s="1"/>
  <c r="L30" i="36"/>
  <c r="L34" i="36"/>
  <c r="L38" i="36"/>
  <c r="L42" i="36"/>
  <c r="L46" i="36"/>
  <c r="L50" i="36"/>
  <c r="L54" i="36"/>
  <c r="L160" i="36"/>
  <c r="I160" i="36"/>
  <c r="K160" i="36" s="1"/>
  <c r="K278" i="36"/>
  <c r="L278" i="36" s="1"/>
  <c r="L58" i="36"/>
  <c r="L62" i="36"/>
  <c r="L66" i="36"/>
  <c r="L70" i="36"/>
  <c r="L74" i="36"/>
  <c r="L78" i="36"/>
  <c r="L82" i="36"/>
  <c r="L86" i="36"/>
  <c r="L90" i="36"/>
  <c r="L94" i="36"/>
  <c r="L98" i="36"/>
  <c r="L102" i="36"/>
  <c r="L106" i="36"/>
  <c r="L110" i="36"/>
  <c r="L114" i="36"/>
  <c r="L118" i="36"/>
  <c r="L122" i="36"/>
  <c r="L126" i="36"/>
  <c r="L130" i="36"/>
  <c r="L134" i="36"/>
  <c r="L138" i="36"/>
  <c r="L142" i="36"/>
  <c r="L146" i="36"/>
  <c r="L150" i="36"/>
  <c r="L154" i="36"/>
  <c r="L167" i="36"/>
  <c r="I176" i="36"/>
  <c r="K176" i="36" s="1"/>
  <c r="L183" i="36"/>
  <c r="L197" i="36"/>
  <c r="L199" i="36"/>
  <c r="L213" i="36"/>
  <c r="L215" i="36"/>
  <c r="I158" i="36"/>
  <c r="K158" i="36" s="1"/>
  <c r="L158" i="36"/>
  <c r="I162" i="36"/>
  <c r="K162" i="36" s="1"/>
  <c r="L162" i="36" s="1"/>
  <c r="L171" i="36"/>
  <c r="I180" i="36"/>
  <c r="K180" i="36" s="1"/>
  <c r="L187" i="36"/>
  <c r="L203" i="36"/>
  <c r="I219" i="36"/>
  <c r="K219" i="36" s="1"/>
  <c r="I221" i="36"/>
  <c r="K221" i="36" s="1"/>
  <c r="I227" i="36"/>
  <c r="K227" i="36" s="1"/>
  <c r="I229" i="36"/>
  <c r="K229" i="36" s="1"/>
  <c r="I235" i="36"/>
  <c r="K235" i="36" s="1"/>
  <c r="I237" i="36"/>
  <c r="K237" i="36" s="1"/>
  <c r="I243" i="36"/>
  <c r="K243" i="36" s="1"/>
  <c r="I245" i="36"/>
  <c r="K245" i="36" s="1"/>
  <c r="I251" i="36"/>
  <c r="K251" i="36" s="1"/>
  <c r="I253" i="36"/>
  <c r="K253" i="36" s="1"/>
  <c r="L275" i="36"/>
  <c r="I275" i="36"/>
  <c r="K275" i="36" s="1"/>
  <c r="K294" i="36"/>
  <c r="L294" i="36" s="1"/>
  <c r="K224" i="36"/>
  <c r="L224" i="36" s="1"/>
  <c r="K232" i="36"/>
  <c r="L232" i="36" s="1"/>
  <c r="K240" i="36"/>
  <c r="L240" i="36" s="1"/>
  <c r="K248" i="36"/>
  <c r="L248" i="36" s="1"/>
  <c r="K256" i="36"/>
  <c r="L256" i="36" s="1"/>
  <c r="K258" i="36"/>
  <c r="L258" i="36" s="1"/>
  <c r="K260" i="36"/>
  <c r="L260" i="36" s="1"/>
  <c r="K262" i="36"/>
  <c r="L262" i="36" s="1"/>
  <c r="I267" i="36"/>
  <c r="K267" i="36" s="1"/>
  <c r="I291" i="36"/>
  <c r="K291" i="36" s="1"/>
  <c r="I184" i="36"/>
  <c r="K184" i="36" s="1"/>
  <c r="I188" i="36"/>
  <c r="K188" i="36" s="1"/>
  <c r="I192" i="36"/>
  <c r="K192" i="36" s="1"/>
  <c r="I196" i="36"/>
  <c r="K196" i="36" s="1"/>
  <c r="I200" i="36"/>
  <c r="K200" i="36" s="1"/>
  <c r="I204" i="36"/>
  <c r="K204" i="36" s="1"/>
  <c r="I208" i="36"/>
  <c r="K208" i="36" s="1"/>
  <c r="I212" i="36"/>
  <c r="K212" i="36" s="1"/>
  <c r="I216" i="36"/>
  <c r="K216" i="36" s="1"/>
  <c r="I223" i="36"/>
  <c r="K223" i="36" s="1"/>
  <c r="I225" i="36"/>
  <c r="K225" i="36" s="1"/>
  <c r="I231" i="36"/>
  <c r="K231" i="36" s="1"/>
  <c r="I233" i="36"/>
  <c r="K233" i="36" s="1"/>
  <c r="I239" i="36"/>
  <c r="K239" i="36" s="1"/>
  <c r="I241" i="36"/>
  <c r="K241" i="36" s="1"/>
  <c r="I247" i="36"/>
  <c r="K247" i="36" s="1"/>
  <c r="I249" i="36"/>
  <c r="K249" i="36" s="1"/>
  <c r="I255" i="36"/>
  <c r="K255" i="36" s="1"/>
  <c r="I257" i="36"/>
  <c r="K257" i="36" s="1"/>
  <c r="L259" i="36"/>
  <c r="I259" i="36"/>
  <c r="K259" i="36" s="1"/>
  <c r="I261" i="36"/>
  <c r="K261" i="36" s="1"/>
  <c r="I263" i="36"/>
  <c r="K263" i="36" s="1"/>
  <c r="K266" i="36"/>
  <c r="L266" i="36" s="1"/>
  <c r="I279" i="36"/>
  <c r="K279" i="36" s="1"/>
  <c r="K282" i="36"/>
  <c r="L282" i="36" s="1"/>
  <c r="I295" i="36"/>
  <c r="K295" i="36" s="1"/>
  <c r="K298" i="36"/>
  <c r="L298" i="36" s="1"/>
  <c r="K270" i="36"/>
  <c r="L270" i="36" s="1"/>
  <c r="I283" i="36"/>
  <c r="K283" i="36" s="1"/>
  <c r="K286" i="36"/>
  <c r="L286" i="36" s="1"/>
  <c r="I299" i="36"/>
  <c r="K299" i="36" s="1"/>
  <c r="I271" i="36"/>
  <c r="K271" i="36" s="1"/>
  <c r="K274" i="36"/>
  <c r="L274" i="36" s="1"/>
  <c r="I287" i="36"/>
  <c r="K287" i="36" s="1"/>
  <c r="K290" i="36"/>
  <c r="L290" i="36" s="1"/>
  <c r="L265" i="36"/>
  <c r="L269" i="36"/>
  <c r="L273" i="36"/>
  <c r="L277" i="36"/>
  <c r="L281" i="36"/>
  <c r="L285" i="36"/>
  <c r="L289" i="36"/>
  <c r="L293" i="36"/>
  <c r="L297" i="36"/>
  <c r="L6" i="55"/>
  <c r="K6" i="55"/>
  <c r="K9" i="55"/>
  <c r="L9" i="55" s="1"/>
  <c r="L22" i="55"/>
  <c r="K22" i="55"/>
  <c r="K25" i="55"/>
  <c r="L25" i="55" s="1"/>
  <c r="K10" i="55"/>
  <c r="L10" i="55" s="1"/>
  <c r="K13" i="55"/>
  <c r="L13" i="55" s="1"/>
  <c r="K26" i="55"/>
  <c r="L26" i="55" s="1"/>
  <c r="K14" i="55"/>
  <c r="L14" i="55" s="1"/>
  <c r="K17" i="55"/>
  <c r="L17" i="55" s="1"/>
  <c r="K5" i="55"/>
  <c r="L5" i="55" s="1"/>
  <c r="K18" i="55"/>
  <c r="L18" i="55" s="1"/>
  <c r="K21" i="55"/>
  <c r="L21" i="55" s="1"/>
  <c r="L7" i="55"/>
  <c r="L11" i="55"/>
  <c r="L15" i="55"/>
  <c r="L19" i="55"/>
  <c r="L23" i="55"/>
  <c r="L27" i="55"/>
  <c r="I31" i="55"/>
  <c r="K31" i="55" s="1"/>
  <c r="I35" i="55"/>
  <c r="K35" i="55" s="1"/>
  <c r="I39" i="55"/>
  <c r="K39" i="55" s="1"/>
  <c r="I43" i="55"/>
  <c r="K43" i="55" s="1"/>
  <c r="I47" i="55"/>
  <c r="K47" i="55" s="1"/>
  <c r="I51" i="55"/>
  <c r="K51" i="55" s="1"/>
  <c r="K52" i="55"/>
  <c r="L52" i="55" s="1"/>
  <c r="K56" i="55"/>
  <c r="L56" i="55" s="1"/>
  <c r="K60" i="55"/>
  <c r="L60" i="55" s="1"/>
  <c r="K64" i="55"/>
  <c r="L64" i="55" s="1"/>
  <c r="K68" i="55"/>
  <c r="L68" i="55" s="1"/>
  <c r="K72" i="55"/>
  <c r="L72" i="55" s="1"/>
  <c r="K76" i="55"/>
  <c r="L76" i="55" s="1"/>
  <c r="I128" i="55"/>
  <c r="K128" i="55" s="1"/>
  <c r="I139" i="55"/>
  <c r="K139" i="55" s="1"/>
  <c r="L8" i="55"/>
  <c r="L12" i="55"/>
  <c r="L16" i="55"/>
  <c r="L20" i="55"/>
  <c r="L24" i="55"/>
  <c r="L28" i="55"/>
  <c r="L32" i="55"/>
  <c r="L36" i="55"/>
  <c r="L40" i="55"/>
  <c r="L44" i="55"/>
  <c r="L48" i="55"/>
  <c r="L54" i="55"/>
  <c r="L55" i="55"/>
  <c r="L58" i="55"/>
  <c r="L59" i="55"/>
  <c r="L62" i="55"/>
  <c r="L63" i="55"/>
  <c r="L66" i="55"/>
  <c r="L67" i="55"/>
  <c r="L70" i="55"/>
  <c r="L71" i="55"/>
  <c r="L74" i="55"/>
  <c r="L75" i="55"/>
  <c r="L78" i="55"/>
  <c r="L79" i="55"/>
  <c r="K81" i="55"/>
  <c r="L81" i="55" s="1"/>
  <c r="K85" i="55"/>
  <c r="L85" i="55" s="1"/>
  <c r="K89" i="55"/>
  <c r="L89" i="55" s="1"/>
  <c r="K93" i="55"/>
  <c r="L93" i="55" s="1"/>
  <c r="K97" i="55"/>
  <c r="L97" i="55" s="1"/>
  <c r="K101" i="55"/>
  <c r="L101" i="55" s="1"/>
  <c r="K105" i="55"/>
  <c r="L105" i="55" s="1"/>
  <c r="K109" i="55"/>
  <c r="L109" i="55" s="1"/>
  <c r="K113" i="55"/>
  <c r="L113" i="55" s="1"/>
  <c r="K115" i="55"/>
  <c r="L115" i="55" s="1"/>
  <c r="K117" i="55"/>
  <c r="L117" i="55" s="1"/>
  <c r="K119" i="55"/>
  <c r="L119" i="55" s="1"/>
  <c r="K121" i="55"/>
  <c r="L121" i="55" s="1"/>
  <c r="K123" i="55"/>
  <c r="L123" i="55" s="1"/>
  <c r="I144" i="55"/>
  <c r="K144" i="55" s="1"/>
  <c r="I155" i="55"/>
  <c r="K155" i="55" s="1"/>
  <c r="G301" i="55"/>
  <c r="E45" i="10" s="1"/>
  <c r="L30" i="55"/>
  <c r="L34" i="55"/>
  <c r="L38" i="55"/>
  <c r="L42" i="55"/>
  <c r="L46" i="55"/>
  <c r="L50" i="55"/>
  <c r="L53" i="55"/>
  <c r="L57" i="55"/>
  <c r="L61" i="55"/>
  <c r="L65" i="55"/>
  <c r="L69" i="55"/>
  <c r="L73" i="55"/>
  <c r="L77" i="55"/>
  <c r="L80" i="55"/>
  <c r="I82" i="55"/>
  <c r="K82" i="55" s="1"/>
  <c r="L82" i="55"/>
  <c r="L84" i="55"/>
  <c r="I86" i="55"/>
  <c r="K86" i="55" s="1"/>
  <c r="L88" i="55"/>
  <c r="I90" i="55"/>
  <c r="K90" i="55" s="1"/>
  <c r="L92" i="55"/>
  <c r="I94" i="55"/>
  <c r="K94" i="55" s="1"/>
  <c r="L96" i="55"/>
  <c r="I98" i="55"/>
  <c r="K98" i="55" s="1"/>
  <c r="L100" i="55"/>
  <c r="I102" i="55"/>
  <c r="K102" i="55" s="1"/>
  <c r="L104" i="55"/>
  <c r="I106" i="55"/>
  <c r="K106" i="55" s="1"/>
  <c r="L108" i="55"/>
  <c r="I110" i="55"/>
  <c r="K110" i="55" s="1"/>
  <c r="L112" i="55"/>
  <c r="L126" i="55"/>
  <c r="L132" i="55"/>
  <c r="L142" i="55"/>
  <c r="L148" i="55"/>
  <c r="L158" i="55"/>
  <c r="L164" i="55"/>
  <c r="L174" i="55"/>
  <c r="L180" i="55"/>
  <c r="L190" i="55"/>
  <c r="L196" i="55"/>
  <c r="I200" i="55"/>
  <c r="K200" i="55" s="1"/>
  <c r="L210" i="55"/>
  <c r="I216" i="55"/>
  <c r="K216" i="55" s="1"/>
  <c r="K219" i="55"/>
  <c r="L219" i="55" s="1"/>
  <c r="I233" i="55"/>
  <c r="K233" i="55" s="1"/>
  <c r="I241" i="55"/>
  <c r="K241" i="55" s="1"/>
  <c r="I249" i="55"/>
  <c r="K249" i="55" s="1"/>
  <c r="L114" i="55"/>
  <c r="L118" i="55"/>
  <c r="L122" i="55"/>
  <c r="L130" i="55"/>
  <c r="I131" i="55"/>
  <c r="K131" i="55" s="1"/>
  <c r="L135" i="55"/>
  <c r="L136" i="55"/>
  <c r="L146" i="55"/>
  <c r="I147" i="55"/>
  <c r="K147" i="55" s="1"/>
  <c r="L151" i="55"/>
  <c r="L152" i="55"/>
  <c r="L162" i="55"/>
  <c r="I163" i="55"/>
  <c r="K163" i="55" s="1"/>
  <c r="L167" i="55"/>
  <c r="L168" i="55"/>
  <c r="L178" i="55"/>
  <c r="I179" i="55"/>
  <c r="K179" i="55" s="1"/>
  <c r="L183" i="55"/>
  <c r="L184" i="55"/>
  <c r="L194" i="55"/>
  <c r="I195" i="55"/>
  <c r="K195" i="55" s="1"/>
  <c r="L199" i="55"/>
  <c r="L203" i="55"/>
  <c r="L206" i="55"/>
  <c r="I212" i="55"/>
  <c r="K212" i="55" s="1"/>
  <c r="K231" i="55"/>
  <c r="L231" i="55" s="1"/>
  <c r="K239" i="55"/>
  <c r="L239" i="55" s="1"/>
  <c r="K247" i="55"/>
  <c r="L247" i="55" s="1"/>
  <c r="L166" i="55"/>
  <c r="L182" i="55"/>
  <c r="L198" i="55"/>
  <c r="I208" i="55"/>
  <c r="K208" i="55" s="1"/>
  <c r="I229" i="55"/>
  <c r="K229" i="55" s="1"/>
  <c r="I237" i="55"/>
  <c r="K237" i="55" s="1"/>
  <c r="I245" i="55"/>
  <c r="K245" i="55" s="1"/>
  <c r="L127" i="55"/>
  <c r="L138" i="55"/>
  <c r="L143" i="55"/>
  <c r="L154" i="55"/>
  <c r="L159" i="55"/>
  <c r="L160" i="55"/>
  <c r="L170" i="55"/>
  <c r="I171" i="55"/>
  <c r="K171" i="55" s="1"/>
  <c r="L175" i="55"/>
  <c r="L176" i="55"/>
  <c r="L186" i="55"/>
  <c r="I187" i="55"/>
  <c r="K187" i="55" s="1"/>
  <c r="L191" i="55"/>
  <c r="L192" i="55"/>
  <c r="I204" i="55"/>
  <c r="K204" i="55" s="1"/>
  <c r="L227" i="55"/>
  <c r="K227" i="55"/>
  <c r="K235" i="55"/>
  <c r="L235" i="55" s="1"/>
  <c r="K243" i="55"/>
  <c r="L243" i="55" s="1"/>
  <c r="L217" i="55"/>
  <c r="K251" i="55"/>
  <c r="L251" i="55" s="1"/>
  <c r="I257" i="55"/>
  <c r="K257" i="55" s="1"/>
  <c r="L262" i="55"/>
  <c r="K278" i="55"/>
  <c r="L278" i="55" s="1"/>
  <c r="K294" i="55"/>
  <c r="L294" i="55" s="1"/>
  <c r="L221" i="55"/>
  <c r="L228" i="55"/>
  <c r="L232" i="55"/>
  <c r="L236" i="55"/>
  <c r="L240" i="55"/>
  <c r="L244" i="55"/>
  <c r="L248" i="55"/>
  <c r="L252" i="55"/>
  <c r="I261" i="55"/>
  <c r="K261" i="55" s="1"/>
  <c r="L266" i="55"/>
  <c r="L268" i="55"/>
  <c r="K274" i="55"/>
  <c r="L274" i="55" s="1"/>
  <c r="L276" i="55"/>
  <c r="K290" i="55"/>
  <c r="L290" i="55" s="1"/>
  <c r="L292" i="55"/>
  <c r="L220" i="55"/>
  <c r="L225" i="55"/>
  <c r="L256" i="55"/>
  <c r="I265" i="55"/>
  <c r="K265" i="55" s="1"/>
  <c r="L272" i="55"/>
  <c r="K286" i="55"/>
  <c r="L286" i="55" s="1"/>
  <c r="L288" i="55"/>
  <c r="I253" i="55"/>
  <c r="K253" i="55" s="1"/>
  <c r="I269" i="55"/>
  <c r="K269" i="55" s="1"/>
  <c r="K282" i="55"/>
  <c r="L282" i="55" s="1"/>
  <c r="K298" i="55"/>
  <c r="L298" i="55" s="1"/>
  <c r="L273" i="55"/>
  <c r="L277" i="55"/>
  <c r="L281" i="55"/>
  <c r="L285" i="55"/>
  <c r="L289" i="55"/>
  <c r="L293" i="55"/>
  <c r="L297" i="55"/>
  <c r="K258" i="56"/>
  <c r="L258" i="56" s="1"/>
  <c r="K6" i="56"/>
  <c r="L6" i="56" s="1"/>
  <c r="L9" i="56"/>
  <c r="K10" i="56"/>
  <c r="L10" i="56" s="1"/>
  <c r="L13" i="56"/>
  <c r="K14" i="56"/>
  <c r="L14" i="56" s="1"/>
  <c r="L17" i="56"/>
  <c r="K18" i="56"/>
  <c r="L18" i="56" s="1"/>
  <c r="L21" i="56"/>
  <c r="K22" i="56"/>
  <c r="L22" i="56" s="1"/>
  <c r="L25" i="56"/>
  <c r="K26" i="56"/>
  <c r="L26" i="56" s="1"/>
  <c r="L29" i="56"/>
  <c r="K30" i="56"/>
  <c r="L30" i="56" s="1"/>
  <c r="L33" i="56"/>
  <c r="K34" i="56"/>
  <c r="L34" i="56" s="1"/>
  <c r="L37" i="56"/>
  <c r="K38" i="56"/>
  <c r="L38" i="56" s="1"/>
  <c r="L41" i="56"/>
  <c r="K42" i="56"/>
  <c r="L42" i="56" s="1"/>
  <c r="L45" i="56"/>
  <c r="K46" i="56"/>
  <c r="L46" i="56" s="1"/>
  <c r="L49" i="56"/>
  <c r="K50" i="56"/>
  <c r="L50" i="56" s="1"/>
  <c r="L53" i="56"/>
  <c r="K54" i="56"/>
  <c r="L54" i="56" s="1"/>
  <c r="L57" i="56"/>
  <c r="K58" i="56"/>
  <c r="L58" i="56" s="1"/>
  <c r="L61" i="56"/>
  <c r="K62" i="56"/>
  <c r="L62" i="56" s="1"/>
  <c r="L65" i="56"/>
  <c r="K66" i="56"/>
  <c r="L66" i="56" s="1"/>
  <c r="L69" i="56"/>
  <c r="K70" i="56"/>
  <c r="L70" i="56" s="1"/>
  <c r="L73" i="56"/>
  <c r="K74" i="56"/>
  <c r="L74" i="56" s="1"/>
  <c r="L77" i="56"/>
  <c r="K78" i="56"/>
  <c r="L78" i="56" s="1"/>
  <c r="L81" i="56"/>
  <c r="K82" i="56"/>
  <c r="L82" i="56" s="1"/>
  <c r="L85" i="56"/>
  <c r="K86" i="56"/>
  <c r="L86" i="56" s="1"/>
  <c r="L89" i="56"/>
  <c r="K90" i="56"/>
  <c r="L90" i="56" s="1"/>
  <c r="L94" i="56"/>
  <c r="L98" i="56"/>
  <c r="L102" i="56"/>
  <c r="L106" i="56"/>
  <c r="L110" i="56"/>
  <c r="L114" i="56"/>
  <c r="L118" i="56"/>
  <c r="L122" i="56"/>
  <c r="L126" i="56"/>
  <c r="I127" i="56"/>
  <c r="K127" i="56" s="1"/>
  <c r="L130" i="56"/>
  <c r="I131" i="56"/>
  <c r="K131" i="56" s="1"/>
  <c r="L134" i="56"/>
  <c r="I135" i="56"/>
  <c r="K135" i="56" s="1"/>
  <c r="L138" i="56"/>
  <c r="I139" i="56"/>
  <c r="K139" i="56" s="1"/>
  <c r="L142" i="56"/>
  <c r="K145" i="56"/>
  <c r="L145" i="56" s="1"/>
  <c r="I147" i="56"/>
  <c r="K147" i="56" s="1"/>
  <c r="K149" i="56"/>
  <c r="L149" i="56" s="1"/>
  <c r="K153" i="56"/>
  <c r="L153" i="56" s="1"/>
  <c r="K157" i="56"/>
  <c r="L157" i="56" s="1"/>
  <c r="I159" i="56"/>
  <c r="K159" i="56" s="1"/>
  <c r="K161" i="56"/>
  <c r="L161" i="56" s="1"/>
  <c r="K165" i="56"/>
  <c r="L165" i="56" s="1"/>
  <c r="L169" i="56"/>
  <c r="K169" i="56"/>
  <c r="K173" i="56"/>
  <c r="L173" i="56" s="1"/>
  <c r="K177" i="56"/>
  <c r="L177" i="56" s="1"/>
  <c r="K181" i="56"/>
  <c r="L181" i="56" s="1"/>
  <c r="K185" i="56"/>
  <c r="L185" i="56" s="1"/>
  <c r="K189" i="56"/>
  <c r="L189" i="56" s="1"/>
  <c r="K193" i="56"/>
  <c r="L193" i="56" s="1"/>
  <c r="K197" i="56"/>
  <c r="L197" i="56" s="1"/>
  <c r="L201" i="56"/>
  <c r="K201" i="56"/>
  <c r="K205" i="56"/>
  <c r="L205" i="56" s="1"/>
  <c r="K209" i="56"/>
  <c r="L209" i="56" s="1"/>
  <c r="K213" i="56"/>
  <c r="L213" i="56" s="1"/>
  <c r="K217" i="56"/>
  <c r="L217" i="56" s="1"/>
  <c r="L222" i="56"/>
  <c r="I241" i="56"/>
  <c r="K241" i="56" s="1"/>
  <c r="I249" i="56"/>
  <c r="K249" i="56" s="1"/>
  <c r="K278" i="56"/>
  <c r="L278" i="56" s="1"/>
  <c r="L95" i="56"/>
  <c r="L99" i="56"/>
  <c r="L111" i="56"/>
  <c r="L163" i="56"/>
  <c r="I243" i="56"/>
  <c r="K243" i="56" s="1"/>
  <c r="I144" i="56"/>
  <c r="K144" i="56" s="1"/>
  <c r="I148" i="56"/>
  <c r="K148" i="56" s="1"/>
  <c r="I152" i="56"/>
  <c r="K152" i="56" s="1"/>
  <c r="L152" i="56" s="1"/>
  <c r="I156" i="56"/>
  <c r="K156" i="56" s="1"/>
  <c r="I160" i="56"/>
  <c r="K160" i="56" s="1"/>
  <c r="I164" i="56"/>
  <c r="K164" i="56" s="1"/>
  <c r="I239" i="56"/>
  <c r="K239" i="56" s="1"/>
  <c r="I247" i="56"/>
  <c r="K247" i="56" s="1"/>
  <c r="I265" i="56"/>
  <c r="K265" i="56" s="1"/>
  <c r="L103" i="56"/>
  <c r="L107" i="56"/>
  <c r="L115" i="56"/>
  <c r="L119" i="56"/>
  <c r="L123" i="56"/>
  <c r="L143" i="56"/>
  <c r="L151" i="56"/>
  <c r="L155" i="56"/>
  <c r="I221" i="56"/>
  <c r="K221" i="56" s="1"/>
  <c r="G301" i="56"/>
  <c r="E44" i="10" s="1"/>
  <c r="I5" i="56"/>
  <c r="L7" i="56"/>
  <c r="L11" i="56"/>
  <c r="L15" i="56"/>
  <c r="L19" i="56"/>
  <c r="L23" i="56"/>
  <c r="L27" i="56"/>
  <c r="L31" i="56"/>
  <c r="L35" i="56"/>
  <c r="L39" i="56"/>
  <c r="L43" i="56"/>
  <c r="L47" i="56"/>
  <c r="L51" i="56"/>
  <c r="L55" i="56"/>
  <c r="L59" i="56"/>
  <c r="L63" i="56"/>
  <c r="L67" i="56"/>
  <c r="L71" i="56"/>
  <c r="L75" i="56"/>
  <c r="L79" i="56"/>
  <c r="L83" i="56"/>
  <c r="L87" i="56"/>
  <c r="L91" i="56"/>
  <c r="I92" i="56"/>
  <c r="K92" i="56" s="1"/>
  <c r="I96" i="56"/>
  <c r="K96" i="56" s="1"/>
  <c r="I100" i="56"/>
  <c r="K100" i="56" s="1"/>
  <c r="I104" i="56"/>
  <c r="K104" i="56" s="1"/>
  <c r="I108" i="56"/>
  <c r="K108" i="56" s="1"/>
  <c r="I112" i="56"/>
  <c r="K112" i="56" s="1"/>
  <c r="I116" i="56"/>
  <c r="K116" i="56" s="1"/>
  <c r="I120" i="56"/>
  <c r="K120" i="56" s="1"/>
  <c r="I124" i="56"/>
  <c r="K124" i="56" s="1"/>
  <c r="I128" i="56"/>
  <c r="K128" i="56" s="1"/>
  <c r="I132" i="56"/>
  <c r="K132" i="56" s="1"/>
  <c r="I136" i="56"/>
  <c r="K136" i="56" s="1"/>
  <c r="I140" i="56"/>
  <c r="K140" i="56" s="1"/>
  <c r="I146" i="56"/>
  <c r="K146" i="56" s="1"/>
  <c r="I150" i="56"/>
  <c r="K150" i="56" s="1"/>
  <c r="I154" i="56"/>
  <c r="K154" i="56" s="1"/>
  <c r="I158" i="56"/>
  <c r="K158" i="56" s="1"/>
  <c r="I162" i="56"/>
  <c r="K162" i="56" s="1"/>
  <c r="I225" i="56"/>
  <c r="K225" i="56" s="1"/>
  <c r="I229" i="56"/>
  <c r="K229" i="56" s="1"/>
  <c r="I237" i="56"/>
  <c r="K237" i="56" s="1"/>
  <c r="I245" i="56"/>
  <c r="K245" i="56" s="1"/>
  <c r="L245" i="56" s="1"/>
  <c r="L168" i="56"/>
  <c r="L172" i="56"/>
  <c r="L176" i="56"/>
  <c r="L180" i="56"/>
  <c r="L184" i="56"/>
  <c r="L188" i="56"/>
  <c r="L192" i="56"/>
  <c r="L196" i="56"/>
  <c r="L200" i="56"/>
  <c r="L204" i="56"/>
  <c r="L208" i="56"/>
  <c r="L212" i="56"/>
  <c r="L216" i="56"/>
  <c r="L232" i="56"/>
  <c r="K254" i="56"/>
  <c r="L254" i="56" s="1"/>
  <c r="I261" i="56"/>
  <c r="K261" i="56" s="1"/>
  <c r="K270" i="56"/>
  <c r="L270" i="56" s="1"/>
  <c r="I275" i="56"/>
  <c r="K275" i="56" s="1"/>
  <c r="K294" i="56"/>
  <c r="L294" i="56" s="1"/>
  <c r="L228" i="56"/>
  <c r="L236" i="56"/>
  <c r="K250" i="56"/>
  <c r="L250" i="56" s="1"/>
  <c r="I257" i="56"/>
  <c r="K257" i="56" s="1"/>
  <c r="L257" i="56" s="1"/>
  <c r="K266" i="56"/>
  <c r="L266" i="56" s="1"/>
  <c r="I273" i="56"/>
  <c r="K273" i="56" s="1"/>
  <c r="I291" i="56"/>
  <c r="K291" i="56" s="1"/>
  <c r="L166" i="56"/>
  <c r="L170" i="56"/>
  <c r="L174" i="56"/>
  <c r="L178" i="56"/>
  <c r="L182" i="56"/>
  <c r="L186" i="56"/>
  <c r="L190" i="56"/>
  <c r="L194" i="56"/>
  <c r="L198" i="56"/>
  <c r="L202" i="56"/>
  <c r="L206" i="56"/>
  <c r="L210" i="56"/>
  <c r="L214" i="56"/>
  <c r="K220" i="56"/>
  <c r="L220" i="56" s="1"/>
  <c r="K224" i="56"/>
  <c r="L224" i="56" s="1"/>
  <c r="I233" i="56"/>
  <c r="K233" i="56" s="1"/>
  <c r="K240" i="56"/>
  <c r="L240" i="56" s="1"/>
  <c r="K242" i="56"/>
  <c r="L242" i="56" s="1"/>
  <c r="K244" i="56"/>
  <c r="L244" i="56" s="1"/>
  <c r="K246" i="56"/>
  <c r="L246" i="56" s="1"/>
  <c r="I253" i="56"/>
  <c r="K253" i="56" s="1"/>
  <c r="K262" i="56"/>
  <c r="L262" i="56" s="1"/>
  <c r="I269" i="56"/>
  <c r="K269" i="56" s="1"/>
  <c r="I279" i="56"/>
  <c r="K279" i="56" s="1"/>
  <c r="K282" i="56"/>
  <c r="L282" i="56" s="1"/>
  <c r="I295" i="56"/>
  <c r="K295" i="56" s="1"/>
  <c r="K298" i="56"/>
  <c r="L298" i="56" s="1"/>
  <c r="I251" i="56"/>
  <c r="K251" i="56" s="1"/>
  <c r="I255" i="56"/>
  <c r="K255" i="56" s="1"/>
  <c r="I259" i="56"/>
  <c r="K259" i="56" s="1"/>
  <c r="I263" i="56"/>
  <c r="K263" i="56" s="1"/>
  <c r="I267" i="56"/>
  <c r="K267" i="56" s="1"/>
  <c r="I271" i="56"/>
  <c r="K271" i="56" s="1"/>
  <c r="I283" i="56"/>
  <c r="K283" i="56" s="1"/>
  <c r="K286" i="56"/>
  <c r="L286" i="56" s="1"/>
  <c r="I299" i="56"/>
  <c r="K299" i="56" s="1"/>
  <c r="L248" i="56"/>
  <c r="L252" i="56"/>
  <c r="L256" i="56"/>
  <c r="L260" i="56"/>
  <c r="L264" i="56"/>
  <c r="L268" i="56"/>
  <c r="L272" i="56"/>
  <c r="K274" i="56"/>
  <c r="L274" i="56" s="1"/>
  <c r="I287" i="56"/>
  <c r="K287" i="56" s="1"/>
  <c r="K290" i="56"/>
  <c r="L290" i="56" s="1"/>
  <c r="L277" i="56"/>
  <c r="L281" i="56"/>
  <c r="L285" i="56"/>
  <c r="L289" i="56"/>
  <c r="L293" i="56"/>
  <c r="L297" i="56"/>
  <c r="I6" i="57"/>
  <c r="I7" i="57"/>
  <c r="K7" i="57" s="1"/>
  <c r="I10" i="57"/>
  <c r="K10" i="57" s="1"/>
  <c r="I11" i="57"/>
  <c r="K11" i="57" s="1"/>
  <c r="I14" i="57"/>
  <c r="K14" i="57" s="1"/>
  <c r="I15" i="57"/>
  <c r="K15" i="57" s="1"/>
  <c r="I18" i="57"/>
  <c r="K18" i="57" s="1"/>
  <c r="I19" i="57"/>
  <c r="K19" i="57" s="1"/>
  <c r="I22" i="57"/>
  <c r="K22" i="57" s="1"/>
  <c r="I23" i="57"/>
  <c r="K23" i="57" s="1"/>
  <c r="I26" i="57"/>
  <c r="K26" i="57" s="1"/>
  <c r="I27" i="57"/>
  <c r="K27" i="57" s="1"/>
  <c r="I30" i="57"/>
  <c r="K30" i="57" s="1"/>
  <c r="I31" i="57"/>
  <c r="K31" i="57" s="1"/>
  <c r="I34" i="57"/>
  <c r="K34" i="57" s="1"/>
  <c r="I35" i="57"/>
  <c r="K35" i="57" s="1"/>
  <c r="I38" i="57"/>
  <c r="K38" i="57" s="1"/>
  <c r="I39" i="57"/>
  <c r="K39" i="57" s="1"/>
  <c r="I42" i="57"/>
  <c r="K42" i="57" s="1"/>
  <c r="I43" i="57"/>
  <c r="K43" i="57" s="1"/>
  <c r="I46" i="57"/>
  <c r="K46" i="57" s="1"/>
  <c r="I47" i="57"/>
  <c r="K47" i="57" s="1"/>
  <c r="I50" i="57"/>
  <c r="K50" i="57" s="1"/>
  <c r="I51" i="57"/>
  <c r="K51" i="57" s="1"/>
  <c r="I54" i="57"/>
  <c r="K54" i="57" s="1"/>
  <c r="I55" i="57"/>
  <c r="K55" i="57" s="1"/>
  <c r="I58" i="57"/>
  <c r="K58" i="57" s="1"/>
  <c r="I59" i="57"/>
  <c r="K59" i="57" s="1"/>
  <c r="I62" i="57"/>
  <c r="K62" i="57" s="1"/>
  <c r="I63" i="57"/>
  <c r="K63" i="57" s="1"/>
  <c r="I66" i="57"/>
  <c r="K66" i="57" s="1"/>
  <c r="I67" i="57"/>
  <c r="K67" i="57" s="1"/>
  <c r="I70" i="57"/>
  <c r="K70" i="57" s="1"/>
  <c r="I71" i="57"/>
  <c r="K71" i="57" s="1"/>
  <c r="I74" i="57"/>
  <c r="K74" i="57" s="1"/>
  <c r="I75" i="57"/>
  <c r="K75" i="57" s="1"/>
  <c r="I78" i="57"/>
  <c r="K78" i="57" s="1"/>
  <c r="I79" i="57"/>
  <c r="K79" i="57" s="1"/>
  <c r="I82" i="57"/>
  <c r="K82" i="57" s="1"/>
  <c r="I83" i="57"/>
  <c r="K83" i="57" s="1"/>
  <c r="L132" i="57"/>
  <c r="L136" i="57"/>
  <c r="L140" i="57"/>
  <c r="L144" i="57"/>
  <c r="L148" i="57"/>
  <c r="L152" i="57"/>
  <c r="L156" i="57"/>
  <c r="L160" i="57"/>
  <c r="L164" i="57"/>
  <c r="L168" i="57"/>
  <c r="L172" i="57"/>
  <c r="L176" i="57"/>
  <c r="L180" i="57"/>
  <c r="L184" i="57"/>
  <c r="L188" i="57"/>
  <c r="L192" i="57"/>
  <c r="L196" i="57"/>
  <c r="L200" i="57"/>
  <c r="L204" i="57"/>
  <c r="L208" i="57"/>
  <c r="L212" i="57"/>
  <c r="L216" i="57"/>
  <c r="K220" i="57"/>
  <c r="L220" i="57" s="1"/>
  <c r="K224" i="57"/>
  <c r="L224" i="57" s="1"/>
  <c r="K228" i="57"/>
  <c r="L228" i="57" s="1"/>
  <c r="K232" i="57"/>
  <c r="L232" i="57" s="1"/>
  <c r="K236" i="57"/>
  <c r="L236" i="57" s="1"/>
  <c r="K240" i="57"/>
  <c r="L240" i="57" s="1"/>
  <c r="K244" i="57"/>
  <c r="L244" i="57" s="1"/>
  <c r="K248" i="57"/>
  <c r="L248" i="57" s="1"/>
  <c r="K252" i="57"/>
  <c r="L252" i="57" s="1"/>
  <c r="K256" i="57"/>
  <c r="L256" i="57" s="1"/>
  <c r="K260" i="57"/>
  <c r="L260" i="57" s="1"/>
  <c r="K264" i="57"/>
  <c r="L264" i="57" s="1"/>
  <c r="K268" i="57"/>
  <c r="L268" i="57" s="1"/>
  <c r="K272" i="57"/>
  <c r="L272" i="57" s="1"/>
  <c r="K276" i="57"/>
  <c r="L276" i="57" s="1"/>
  <c r="K280" i="57"/>
  <c r="L280" i="57" s="1"/>
  <c r="K284" i="57"/>
  <c r="L284" i="57" s="1"/>
  <c r="K288" i="57"/>
  <c r="L288" i="57" s="1"/>
  <c r="K292" i="57"/>
  <c r="L292" i="57" s="1"/>
  <c r="K296" i="57"/>
  <c r="L296" i="57" s="1"/>
  <c r="K300" i="57"/>
  <c r="L300" i="57" s="1"/>
  <c r="L8" i="57"/>
  <c r="L12" i="57"/>
  <c r="L16" i="57"/>
  <c r="L20" i="57"/>
  <c r="L24" i="57"/>
  <c r="L28" i="57"/>
  <c r="L32" i="57"/>
  <c r="L36" i="57"/>
  <c r="L40" i="57"/>
  <c r="L44" i="57"/>
  <c r="L48" i="57"/>
  <c r="L52" i="57"/>
  <c r="L56" i="57"/>
  <c r="L60" i="57"/>
  <c r="L64" i="57"/>
  <c r="L68" i="57"/>
  <c r="L72" i="57"/>
  <c r="L76" i="57"/>
  <c r="L80" i="57"/>
  <c r="L84" i="57"/>
  <c r="L134" i="57"/>
  <c r="L138" i="57"/>
  <c r="L142" i="57"/>
  <c r="L146" i="57"/>
  <c r="L150" i="57"/>
  <c r="L154" i="57"/>
  <c r="L158" i="57"/>
  <c r="L162" i="57"/>
  <c r="L166" i="57"/>
  <c r="L170" i="57"/>
  <c r="L174" i="57"/>
  <c r="L178" i="57"/>
  <c r="L182" i="57"/>
  <c r="L186" i="57"/>
  <c r="L190" i="57"/>
  <c r="L194" i="57"/>
  <c r="L198" i="57"/>
  <c r="L202" i="57"/>
  <c r="L206" i="57"/>
  <c r="L210" i="57"/>
  <c r="L214" i="57"/>
  <c r="G301" i="57"/>
  <c r="E43" i="10" s="1"/>
  <c r="L87" i="57"/>
  <c r="L91" i="57"/>
  <c r="L95" i="57"/>
  <c r="L99" i="57"/>
  <c r="L103" i="57"/>
  <c r="L107" i="57"/>
  <c r="L111" i="57"/>
  <c r="L115" i="57"/>
  <c r="L119" i="57"/>
  <c r="L123" i="57"/>
  <c r="L127" i="57"/>
  <c r="L131" i="57"/>
  <c r="L135" i="57"/>
  <c r="L139" i="57"/>
  <c r="L143" i="57"/>
  <c r="L147" i="57"/>
  <c r="L151" i="57"/>
  <c r="L155" i="57"/>
  <c r="L159" i="57"/>
  <c r="L163" i="57"/>
  <c r="L167" i="57"/>
  <c r="L171" i="57"/>
  <c r="L175" i="57"/>
  <c r="L179" i="57"/>
  <c r="L183" i="57"/>
  <c r="L187" i="57"/>
  <c r="L191" i="57"/>
  <c r="L195" i="57"/>
  <c r="L199" i="57"/>
  <c r="L203" i="57"/>
  <c r="L207" i="57"/>
  <c r="L211" i="57"/>
  <c r="L215" i="57"/>
  <c r="L221" i="57"/>
  <c r="L225" i="57"/>
  <c r="L229" i="57"/>
  <c r="L233" i="57"/>
  <c r="L237" i="57"/>
  <c r="L241" i="57"/>
  <c r="L245" i="57"/>
  <c r="L249" i="57"/>
  <c r="L253" i="57"/>
  <c r="L257" i="57"/>
  <c r="L261" i="57"/>
  <c r="L265" i="57"/>
  <c r="L269" i="57"/>
  <c r="L273" i="57"/>
  <c r="L277" i="57"/>
  <c r="L281" i="57"/>
  <c r="L285" i="57"/>
  <c r="L289" i="57"/>
  <c r="L293" i="57"/>
  <c r="L297" i="57"/>
  <c r="K7" i="58"/>
  <c r="L7" i="58" s="1"/>
  <c r="K23" i="58"/>
  <c r="L23" i="58" s="1"/>
  <c r="I36" i="58"/>
  <c r="K36" i="58" s="1"/>
  <c r="K39" i="58"/>
  <c r="L39" i="58" s="1"/>
  <c r="I8" i="58"/>
  <c r="K8" i="58" s="1"/>
  <c r="K11" i="58"/>
  <c r="I24" i="58"/>
  <c r="K24" i="58" s="1"/>
  <c r="K27" i="58"/>
  <c r="L27" i="58" s="1"/>
  <c r="I40" i="58"/>
  <c r="K40" i="58" s="1"/>
  <c r="K43" i="58"/>
  <c r="L43" i="58" s="1"/>
  <c r="I56" i="58"/>
  <c r="K56" i="58" s="1"/>
  <c r="K59" i="58"/>
  <c r="L59" i="58" s="1"/>
  <c r="L66" i="58"/>
  <c r="L82" i="58"/>
  <c r="L98" i="58"/>
  <c r="L114" i="58"/>
  <c r="L130" i="58"/>
  <c r="L146" i="58"/>
  <c r="I52" i="58"/>
  <c r="K52" i="58" s="1"/>
  <c r="I12" i="58"/>
  <c r="K12" i="58" s="1"/>
  <c r="K15" i="58"/>
  <c r="L15" i="58" s="1"/>
  <c r="I28" i="58"/>
  <c r="K28" i="58" s="1"/>
  <c r="K31" i="58"/>
  <c r="L31" i="58" s="1"/>
  <c r="I44" i="58"/>
  <c r="K44" i="58" s="1"/>
  <c r="K47" i="58"/>
  <c r="L47" i="58" s="1"/>
  <c r="I60" i="58"/>
  <c r="K60" i="58" s="1"/>
  <c r="L20" i="58"/>
  <c r="I20" i="58"/>
  <c r="K20" i="58" s="1"/>
  <c r="K55" i="58"/>
  <c r="L55" i="58" s="1"/>
  <c r="I16" i="58"/>
  <c r="K16" i="58" s="1"/>
  <c r="K19" i="58"/>
  <c r="L19" i="58" s="1"/>
  <c r="I32" i="58"/>
  <c r="K32" i="58" s="1"/>
  <c r="K35" i="58"/>
  <c r="L35" i="58" s="1"/>
  <c r="I48" i="58"/>
  <c r="K48" i="58" s="1"/>
  <c r="K51" i="58"/>
  <c r="L51" i="58" s="1"/>
  <c r="I175" i="58"/>
  <c r="K175" i="58" s="1"/>
  <c r="G301" i="58"/>
  <c r="E42" i="10" s="1"/>
  <c r="L6" i="58"/>
  <c r="L10" i="58"/>
  <c r="L14" i="58"/>
  <c r="L18" i="58"/>
  <c r="L22" i="58"/>
  <c r="L26" i="58"/>
  <c r="L30" i="58"/>
  <c r="L34" i="58"/>
  <c r="L38" i="58"/>
  <c r="L42" i="58"/>
  <c r="L46" i="58"/>
  <c r="L50" i="58"/>
  <c r="L54" i="58"/>
  <c r="L58" i="58"/>
  <c r="L156" i="58"/>
  <c r="L161" i="58"/>
  <c r="L163" i="58"/>
  <c r="I163" i="58"/>
  <c r="K163" i="58" s="1"/>
  <c r="L168" i="58"/>
  <c r="L177" i="58"/>
  <c r="L179" i="58"/>
  <c r="I179" i="58"/>
  <c r="K179" i="58" s="1"/>
  <c r="L184" i="58"/>
  <c r="L193" i="58"/>
  <c r="L195" i="58"/>
  <c r="I195" i="58"/>
  <c r="K195" i="58" s="1"/>
  <c r="L200" i="58"/>
  <c r="L209" i="58"/>
  <c r="L211" i="58"/>
  <c r="I211" i="58"/>
  <c r="K211" i="58" s="1"/>
  <c r="L216" i="58"/>
  <c r="I239" i="58"/>
  <c r="K239" i="58" s="1"/>
  <c r="I251" i="58"/>
  <c r="K251" i="58" s="1"/>
  <c r="I159" i="58"/>
  <c r="K159" i="58" s="1"/>
  <c r="I221" i="58"/>
  <c r="K221" i="58" s="1"/>
  <c r="I243" i="58"/>
  <c r="K243" i="58" s="1"/>
  <c r="L243" i="58" s="1"/>
  <c r="L254" i="58"/>
  <c r="K254" i="58"/>
  <c r="L165" i="58"/>
  <c r="I167" i="58"/>
  <c r="L172" i="58"/>
  <c r="L181" i="58"/>
  <c r="I183" i="58"/>
  <c r="L188" i="58"/>
  <c r="L197" i="58"/>
  <c r="I199" i="58"/>
  <c r="L204" i="58"/>
  <c r="L213" i="58"/>
  <c r="I215" i="58"/>
  <c r="K258" i="58"/>
  <c r="L258" i="58" s="1"/>
  <c r="K262" i="58"/>
  <c r="L262" i="58" s="1"/>
  <c r="L155" i="58"/>
  <c r="I191" i="58"/>
  <c r="K191" i="58" s="1"/>
  <c r="I207" i="58"/>
  <c r="K207" i="58" s="1"/>
  <c r="K234" i="58"/>
  <c r="L234" i="58" s="1"/>
  <c r="I65" i="58"/>
  <c r="K65" i="58" s="1"/>
  <c r="I69" i="58"/>
  <c r="K69" i="58" s="1"/>
  <c r="I73" i="58"/>
  <c r="K73" i="58" s="1"/>
  <c r="I77" i="58"/>
  <c r="K77" i="58" s="1"/>
  <c r="I81" i="58"/>
  <c r="K81" i="58" s="1"/>
  <c r="I85" i="58"/>
  <c r="K85" i="58" s="1"/>
  <c r="I89" i="58"/>
  <c r="K89" i="58" s="1"/>
  <c r="I93" i="58"/>
  <c r="K93" i="58" s="1"/>
  <c r="I97" i="58"/>
  <c r="K97" i="58" s="1"/>
  <c r="I101" i="58"/>
  <c r="K101" i="58" s="1"/>
  <c r="I105" i="58"/>
  <c r="K105" i="58" s="1"/>
  <c r="I109" i="58"/>
  <c r="K109" i="58" s="1"/>
  <c r="I113" i="58"/>
  <c r="K113" i="58" s="1"/>
  <c r="I117" i="58"/>
  <c r="K117" i="58" s="1"/>
  <c r="I121" i="58"/>
  <c r="K121" i="58" s="1"/>
  <c r="I125" i="58"/>
  <c r="K125" i="58" s="1"/>
  <c r="I129" i="58"/>
  <c r="K129" i="58" s="1"/>
  <c r="I133" i="58"/>
  <c r="K133" i="58" s="1"/>
  <c r="I137" i="58"/>
  <c r="K137" i="58" s="1"/>
  <c r="I141" i="58"/>
  <c r="K141" i="58" s="1"/>
  <c r="I145" i="58"/>
  <c r="K145" i="58" s="1"/>
  <c r="I149" i="58"/>
  <c r="K149" i="58" s="1"/>
  <c r="K154" i="58"/>
  <c r="L154" i="58" s="1"/>
  <c r="L160" i="58"/>
  <c r="L162" i="58"/>
  <c r="L169" i="58"/>
  <c r="I171" i="58"/>
  <c r="K171" i="58" s="1"/>
  <c r="L176" i="58"/>
  <c r="L178" i="58"/>
  <c r="L185" i="58"/>
  <c r="I187" i="58"/>
  <c r="K187" i="58" s="1"/>
  <c r="L192" i="58"/>
  <c r="L194" i="58"/>
  <c r="L201" i="58"/>
  <c r="I203" i="58"/>
  <c r="K203" i="58" s="1"/>
  <c r="L208" i="58"/>
  <c r="L210" i="58"/>
  <c r="L217" i="58"/>
  <c r="I233" i="58"/>
  <c r="K233" i="58" s="1"/>
  <c r="I255" i="58"/>
  <c r="L259" i="58"/>
  <c r="I259" i="58"/>
  <c r="K259" i="58" s="1"/>
  <c r="I267" i="58"/>
  <c r="L270" i="58"/>
  <c r="K270" i="58"/>
  <c r="K274" i="58"/>
  <c r="L274" i="58" s="1"/>
  <c r="K278" i="58"/>
  <c r="L278" i="58" s="1"/>
  <c r="I229" i="58"/>
  <c r="K229" i="58" s="1"/>
  <c r="I271" i="58"/>
  <c r="K271" i="58" s="1"/>
  <c r="I275" i="58"/>
  <c r="K275" i="58" s="1"/>
  <c r="I283" i="58"/>
  <c r="K283" i="58" s="1"/>
  <c r="L283" i="58" s="1"/>
  <c r="K286" i="58"/>
  <c r="L286" i="58" s="1"/>
  <c r="K290" i="58"/>
  <c r="L290" i="58" s="1"/>
  <c r="K294" i="58"/>
  <c r="L294" i="58" s="1"/>
  <c r="I225" i="58"/>
  <c r="K225" i="58" s="1"/>
  <c r="L226" i="58"/>
  <c r="K238" i="58"/>
  <c r="L238" i="58" s="1"/>
  <c r="K242" i="58"/>
  <c r="L242" i="58" s="1"/>
  <c r="K246" i="58"/>
  <c r="L246" i="58" s="1"/>
  <c r="I287" i="58"/>
  <c r="K287" i="58" s="1"/>
  <c r="I291" i="58"/>
  <c r="K291" i="58" s="1"/>
  <c r="I299" i="58"/>
  <c r="K299" i="58" s="1"/>
  <c r="I219" i="58"/>
  <c r="K219" i="58" s="1"/>
  <c r="I223" i="58"/>
  <c r="K223" i="58" s="1"/>
  <c r="I227" i="58"/>
  <c r="K227" i="58" s="1"/>
  <c r="I231" i="58"/>
  <c r="K231" i="58" s="1"/>
  <c r="I235" i="58"/>
  <c r="K235" i="58" s="1"/>
  <c r="I247" i="58"/>
  <c r="K247" i="58" s="1"/>
  <c r="K250" i="58"/>
  <c r="L250" i="58" s="1"/>
  <c r="I263" i="58"/>
  <c r="K263" i="58" s="1"/>
  <c r="K266" i="58"/>
  <c r="L266" i="58" s="1"/>
  <c r="I279" i="58"/>
  <c r="K279" i="58" s="1"/>
  <c r="K282" i="58"/>
  <c r="L282" i="58" s="1"/>
  <c r="I295" i="58"/>
  <c r="K295" i="58" s="1"/>
  <c r="K298" i="58"/>
  <c r="L298" i="58" s="1"/>
  <c r="L237" i="58"/>
  <c r="L241" i="58"/>
  <c r="L245" i="58"/>
  <c r="L249" i="58"/>
  <c r="L253" i="58"/>
  <c r="L257" i="58"/>
  <c r="L261" i="58"/>
  <c r="L265" i="58"/>
  <c r="L269" i="58"/>
  <c r="L273" i="58"/>
  <c r="L277" i="58"/>
  <c r="L281" i="58"/>
  <c r="L285" i="58"/>
  <c r="L289" i="58"/>
  <c r="L293" i="58"/>
  <c r="L297" i="58"/>
  <c r="I21" i="26"/>
  <c r="K21" i="26" s="1"/>
  <c r="K24" i="26"/>
  <c r="L24" i="26" s="1"/>
  <c r="I37" i="26"/>
  <c r="K37" i="26" s="1"/>
  <c r="K40" i="26"/>
  <c r="L40" i="26" s="1"/>
  <c r="I53" i="26"/>
  <c r="K53" i="26" s="1"/>
  <c r="K56" i="26"/>
  <c r="L56" i="26" s="1"/>
  <c r="I69" i="26"/>
  <c r="K69" i="26" s="1"/>
  <c r="K88" i="26"/>
  <c r="L88" i="26" s="1"/>
  <c r="K264" i="26"/>
  <c r="L264" i="26" s="1"/>
  <c r="G301" i="26"/>
  <c r="E38" i="10" s="1"/>
  <c r="I5" i="26"/>
  <c r="I9" i="26"/>
  <c r="K9" i="26" s="1"/>
  <c r="I13" i="26"/>
  <c r="K13" i="26" s="1"/>
  <c r="I17" i="26"/>
  <c r="K17" i="26" s="1"/>
  <c r="I25" i="26"/>
  <c r="K25" i="26" s="1"/>
  <c r="K28" i="26"/>
  <c r="L28" i="26" s="1"/>
  <c r="I41" i="26"/>
  <c r="K41" i="26" s="1"/>
  <c r="K44" i="26"/>
  <c r="L44" i="26" s="1"/>
  <c r="I57" i="26"/>
  <c r="K57" i="26" s="1"/>
  <c r="L60" i="26"/>
  <c r="K60" i="26"/>
  <c r="I73" i="26"/>
  <c r="K73" i="26" s="1"/>
  <c r="K76" i="26"/>
  <c r="L76" i="26" s="1"/>
  <c r="I89" i="26"/>
  <c r="K89" i="26" s="1"/>
  <c r="K216" i="26"/>
  <c r="L216" i="26" s="1"/>
  <c r="I255" i="26"/>
  <c r="K255" i="26" s="1"/>
  <c r="K280" i="26"/>
  <c r="L280" i="26" s="1"/>
  <c r="K72" i="26"/>
  <c r="L72" i="26" s="1"/>
  <c r="I239" i="26"/>
  <c r="K239" i="26" s="1"/>
  <c r="I29" i="26"/>
  <c r="K29" i="26" s="1"/>
  <c r="K32" i="26"/>
  <c r="L32" i="26" s="1"/>
  <c r="I45" i="26"/>
  <c r="K45" i="26" s="1"/>
  <c r="K48" i="26"/>
  <c r="L48" i="26" s="1"/>
  <c r="I61" i="26"/>
  <c r="K61" i="26" s="1"/>
  <c r="K64" i="26"/>
  <c r="L64" i="26" s="1"/>
  <c r="I77" i="26"/>
  <c r="K77" i="26" s="1"/>
  <c r="K80" i="26"/>
  <c r="L80" i="26" s="1"/>
  <c r="I213" i="26"/>
  <c r="K213" i="26" s="1"/>
  <c r="K232" i="26"/>
  <c r="L232" i="26" s="1"/>
  <c r="I271" i="26"/>
  <c r="K271" i="26" s="1"/>
  <c r="K296" i="26"/>
  <c r="L296" i="26" s="1"/>
  <c r="I85" i="26"/>
  <c r="K85" i="26" s="1"/>
  <c r="I7" i="26"/>
  <c r="K7" i="26" s="1"/>
  <c r="I11" i="26"/>
  <c r="I15" i="26"/>
  <c r="K15" i="26" s="1"/>
  <c r="I19" i="26"/>
  <c r="K19" i="26" s="1"/>
  <c r="K20" i="26"/>
  <c r="L20" i="26" s="1"/>
  <c r="I33" i="26"/>
  <c r="K33" i="26" s="1"/>
  <c r="K36" i="26"/>
  <c r="L36" i="26" s="1"/>
  <c r="I49" i="26"/>
  <c r="K49" i="26" s="1"/>
  <c r="L52" i="26"/>
  <c r="K52" i="26"/>
  <c r="I65" i="26"/>
  <c r="K65" i="26" s="1"/>
  <c r="K68" i="26"/>
  <c r="L68" i="26" s="1"/>
  <c r="I81" i="26"/>
  <c r="K81" i="26" s="1"/>
  <c r="K84" i="26"/>
  <c r="L84" i="26" s="1"/>
  <c r="I223" i="26"/>
  <c r="K223" i="26" s="1"/>
  <c r="K248" i="26"/>
  <c r="L248" i="26" s="1"/>
  <c r="I287" i="26"/>
  <c r="K287" i="26" s="1"/>
  <c r="L23" i="26"/>
  <c r="L27" i="26"/>
  <c r="L31" i="26"/>
  <c r="L35" i="26"/>
  <c r="L39" i="26"/>
  <c r="L43" i="26"/>
  <c r="L47" i="26"/>
  <c r="L51" i="26"/>
  <c r="L55" i="26"/>
  <c r="L59" i="26"/>
  <c r="L63" i="26"/>
  <c r="L67" i="26"/>
  <c r="L71" i="26"/>
  <c r="L75" i="26"/>
  <c r="L79" i="26"/>
  <c r="L83" i="26"/>
  <c r="L87" i="26"/>
  <c r="L91" i="26"/>
  <c r="L95" i="26"/>
  <c r="L99" i="26"/>
  <c r="L103" i="26"/>
  <c r="L107" i="26"/>
  <c r="L111" i="26"/>
  <c r="L115" i="26"/>
  <c r="L119" i="26"/>
  <c r="I121" i="26"/>
  <c r="K121" i="26" s="1"/>
  <c r="I125" i="26"/>
  <c r="K125" i="26" s="1"/>
  <c r="I129" i="26"/>
  <c r="K129" i="26" s="1"/>
  <c r="I133" i="26"/>
  <c r="K133" i="26" s="1"/>
  <c r="L137" i="26"/>
  <c r="I137" i="26"/>
  <c r="K137" i="26" s="1"/>
  <c r="I141" i="26"/>
  <c r="K141" i="26" s="1"/>
  <c r="I145" i="26"/>
  <c r="K145" i="26" s="1"/>
  <c r="I149" i="26"/>
  <c r="K149" i="26" s="1"/>
  <c r="I153" i="26"/>
  <c r="K153" i="26" s="1"/>
  <c r="I157" i="26"/>
  <c r="K157" i="26" s="1"/>
  <c r="I161" i="26"/>
  <c r="K161" i="26" s="1"/>
  <c r="I165" i="26"/>
  <c r="K165" i="26" s="1"/>
  <c r="I169" i="26"/>
  <c r="K169" i="26" s="1"/>
  <c r="I173" i="26"/>
  <c r="K173" i="26" s="1"/>
  <c r="I177" i="26"/>
  <c r="K177" i="26" s="1"/>
  <c r="I181" i="26"/>
  <c r="K181" i="26" s="1"/>
  <c r="I185" i="26"/>
  <c r="K185" i="26" s="1"/>
  <c r="I189" i="26"/>
  <c r="K189" i="26" s="1"/>
  <c r="I193" i="26"/>
  <c r="K193" i="26" s="1"/>
  <c r="I197" i="26"/>
  <c r="K197" i="26" s="1"/>
  <c r="I201" i="26"/>
  <c r="K201" i="26" s="1"/>
  <c r="I205" i="26"/>
  <c r="K205" i="26" s="1"/>
  <c r="I209" i="26"/>
  <c r="K209" i="26" s="1"/>
  <c r="I217" i="26"/>
  <c r="K217" i="26" s="1"/>
  <c r="I219" i="26"/>
  <c r="K219" i="26" s="1"/>
  <c r="K228" i="26"/>
  <c r="L228" i="26" s="1"/>
  <c r="I235" i="26"/>
  <c r="K235" i="26" s="1"/>
  <c r="L235" i="26" s="1"/>
  <c r="K244" i="26"/>
  <c r="L244" i="26" s="1"/>
  <c r="I251" i="26"/>
  <c r="K251" i="26" s="1"/>
  <c r="K260" i="26"/>
  <c r="L260" i="26" s="1"/>
  <c r="I267" i="26"/>
  <c r="K267" i="26" s="1"/>
  <c r="K276" i="26"/>
  <c r="L276" i="26"/>
  <c r="I283" i="26"/>
  <c r="K283" i="26" s="1"/>
  <c r="K292" i="26"/>
  <c r="L292" i="26" s="1"/>
  <c r="I299" i="26"/>
  <c r="K299" i="26" s="1"/>
  <c r="K224" i="26"/>
  <c r="L224" i="26" s="1"/>
  <c r="I231" i="26"/>
  <c r="K231" i="26" s="1"/>
  <c r="K240" i="26"/>
  <c r="L240" i="26" s="1"/>
  <c r="I247" i="26"/>
  <c r="K247" i="26" s="1"/>
  <c r="K256" i="26"/>
  <c r="L256" i="26" s="1"/>
  <c r="I263" i="26"/>
  <c r="K263" i="26" s="1"/>
  <c r="K272" i="26"/>
  <c r="L272" i="26" s="1"/>
  <c r="I279" i="26"/>
  <c r="K279" i="26" s="1"/>
  <c r="K288" i="26"/>
  <c r="L288" i="26"/>
  <c r="I295" i="26"/>
  <c r="K295" i="26" s="1"/>
  <c r="L92" i="26"/>
  <c r="L96" i="26"/>
  <c r="L100" i="26"/>
  <c r="L104" i="26"/>
  <c r="L108" i="26"/>
  <c r="L112" i="26"/>
  <c r="L116" i="26"/>
  <c r="L120" i="26"/>
  <c r="I123" i="26"/>
  <c r="K123" i="26" s="1"/>
  <c r="I127" i="26"/>
  <c r="K127" i="26" s="1"/>
  <c r="I131" i="26"/>
  <c r="K131" i="26" s="1"/>
  <c r="I135" i="26"/>
  <c r="K135" i="26" s="1"/>
  <c r="I139" i="26"/>
  <c r="K139" i="26" s="1"/>
  <c r="I143" i="26"/>
  <c r="K143" i="26" s="1"/>
  <c r="I147" i="26"/>
  <c r="K147" i="26" s="1"/>
  <c r="I151" i="26"/>
  <c r="K151" i="26" s="1"/>
  <c r="I155" i="26"/>
  <c r="K155" i="26" s="1"/>
  <c r="I159" i="26"/>
  <c r="K159" i="26" s="1"/>
  <c r="I163" i="26"/>
  <c r="K163" i="26" s="1"/>
  <c r="I167" i="26"/>
  <c r="K167" i="26" s="1"/>
  <c r="I171" i="26"/>
  <c r="K171" i="26" s="1"/>
  <c r="I175" i="26"/>
  <c r="K175" i="26" s="1"/>
  <c r="I179" i="26"/>
  <c r="K179" i="26" s="1"/>
  <c r="I183" i="26"/>
  <c r="K183" i="26" s="1"/>
  <c r="I187" i="26"/>
  <c r="K187" i="26" s="1"/>
  <c r="I191" i="26"/>
  <c r="K191" i="26" s="1"/>
  <c r="I195" i="26"/>
  <c r="K195" i="26" s="1"/>
  <c r="I199" i="26"/>
  <c r="K199" i="26" s="1"/>
  <c r="I203" i="26"/>
  <c r="K203" i="26" s="1"/>
  <c r="I207" i="26"/>
  <c r="K207" i="26" s="1"/>
  <c r="I211" i="26"/>
  <c r="K211" i="26" s="1"/>
  <c r="K212" i="26"/>
  <c r="L212" i="26" s="1"/>
  <c r="K220" i="26"/>
  <c r="L220" i="26" s="1"/>
  <c r="I227" i="26"/>
  <c r="K227" i="26" s="1"/>
  <c r="K236" i="26"/>
  <c r="L236" i="26" s="1"/>
  <c r="I243" i="26"/>
  <c r="K243" i="26" s="1"/>
  <c r="K252" i="26"/>
  <c r="L252" i="26" s="1"/>
  <c r="I259" i="26"/>
  <c r="K259" i="26" s="1"/>
  <c r="K268" i="26"/>
  <c r="L268" i="26" s="1"/>
  <c r="I275" i="26"/>
  <c r="K275" i="26" s="1"/>
  <c r="K284" i="26"/>
  <c r="L284" i="26"/>
  <c r="I291" i="26"/>
  <c r="K291" i="26" s="1"/>
  <c r="K300" i="26"/>
  <c r="L300" i="26" s="1"/>
  <c r="L215" i="26"/>
  <c r="I221" i="26"/>
  <c r="K221" i="26" s="1"/>
  <c r="I225" i="26"/>
  <c r="K225" i="26" s="1"/>
  <c r="I229" i="26"/>
  <c r="K229" i="26" s="1"/>
  <c r="I233" i="26"/>
  <c r="K233" i="26" s="1"/>
  <c r="I237" i="26"/>
  <c r="K237" i="26" s="1"/>
  <c r="I241" i="26"/>
  <c r="K241" i="26" s="1"/>
  <c r="I245" i="26"/>
  <c r="K245" i="26" s="1"/>
  <c r="I249" i="26"/>
  <c r="K249" i="26" s="1"/>
  <c r="I253" i="26"/>
  <c r="K253" i="26" s="1"/>
  <c r="I257" i="26"/>
  <c r="K257" i="26" s="1"/>
  <c r="I261" i="26"/>
  <c r="K261" i="26" s="1"/>
  <c r="I265" i="26"/>
  <c r="K265" i="26" s="1"/>
  <c r="I269" i="26"/>
  <c r="K269" i="26" s="1"/>
  <c r="L269" i="26" s="1"/>
  <c r="I273" i="26"/>
  <c r="K273" i="26" s="1"/>
  <c r="I277" i="26"/>
  <c r="K277" i="26" s="1"/>
  <c r="I281" i="26"/>
  <c r="K281" i="26" s="1"/>
  <c r="I285" i="26"/>
  <c r="K285" i="26" s="1"/>
  <c r="I289" i="26"/>
  <c r="K289" i="26" s="1"/>
  <c r="I293" i="26"/>
  <c r="K293" i="26" s="1"/>
  <c r="I297" i="26"/>
  <c r="K297" i="26" s="1"/>
  <c r="L218" i="26"/>
  <c r="L222" i="26"/>
  <c r="L226" i="26"/>
  <c r="L230" i="26"/>
  <c r="L234" i="26"/>
  <c r="L238" i="26"/>
  <c r="L242" i="26"/>
  <c r="L246" i="26"/>
  <c r="L250" i="26"/>
  <c r="L254" i="26"/>
  <c r="L258" i="26"/>
  <c r="L262" i="26"/>
  <c r="L266" i="26"/>
  <c r="L270" i="26"/>
  <c r="L274" i="26"/>
  <c r="L278" i="26"/>
  <c r="L282" i="26"/>
  <c r="L286" i="26"/>
  <c r="L290" i="26"/>
  <c r="L294" i="26"/>
  <c r="L298" i="26"/>
  <c r="K21" i="50"/>
  <c r="L21" i="50" s="1"/>
  <c r="K17" i="50"/>
  <c r="L17" i="50" s="1"/>
  <c r="L19" i="50"/>
  <c r="K13" i="50"/>
  <c r="L13" i="50" s="1"/>
  <c r="L15" i="50"/>
  <c r="K29" i="50"/>
  <c r="L29" i="50" s="1"/>
  <c r="L31" i="50"/>
  <c r="K9" i="50"/>
  <c r="L9" i="50" s="1"/>
  <c r="K25" i="50"/>
  <c r="L25" i="50" s="1"/>
  <c r="G301" i="50"/>
  <c r="E37" i="10" s="1"/>
  <c r="I8" i="50"/>
  <c r="K8" i="50" s="1"/>
  <c r="I12" i="50"/>
  <c r="K12" i="50" s="1"/>
  <c r="I16" i="50"/>
  <c r="K16" i="50" s="1"/>
  <c r="I20" i="50"/>
  <c r="K20" i="50" s="1"/>
  <c r="I24" i="50"/>
  <c r="K24" i="50" s="1"/>
  <c r="I28" i="50"/>
  <c r="K28" i="50" s="1"/>
  <c r="I32" i="50"/>
  <c r="K32" i="50" s="1"/>
  <c r="I34" i="50"/>
  <c r="K34" i="50" s="1"/>
  <c r="I38" i="50"/>
  <c r="K38" i="50" s="1"/>
  <c r="L40" i="50"/>
  <c r="L44" i="50"/>
  <c r="L48" i="50"/>
  <c r="L52" i="50"/>
  <c r="L56" i="50"/>
  <c r="L60" i="50"/>
  <c r="L64" i="50"/>
  <c r="I69" i="50"/>
  <c r="K69" i="50" s="1"/>
  <c r="I73" i="50"/>
  <c r="K73" i="50" s="1"/>
  <c r="I77" i="50"/>
  <c r="K77" i="50" s="1"/>
  <c r="I81" i="50"/>
  <c r="K81" i="50" s="1"/>
  <c r="I85" i="50"/>
  <c r="K85" i="50" s="1"/>
  <c r="I89" i="50"/>
  <c r="K89" i="50" s="1"/>
  <c r="I93" i="50"/>
  <c r="K93" i="50" s="1"/>
  <c r="I97" i="50"/>
  <c r="K97" i="50" s="1"/>
  <c r="I101" i="50"/>
  <c r="K101" i="50" s="1"/>
  <c r="I105" i="50"/>
  <c r="K105" i="50" s="1"/>
  <c r="I109" i="50"/>
  <c r="K109" i="50" s="1"/>
  <c r="I125" i="50"/>
  <c r="K125" i="50" s="1"/>
  <c r="I141" i="50"/>
  <c r="K141" i="50" s="1"/>
  <c r="I157" i="50"/>
  <c r="K157" i="50" s="1"/>
  <c r="I5" i="50"/>
  <c r="L35" i="50"/>
  <c r="K36" i="50"/>
  <c r="L36" i="50" s="1"/>
  <c r="L41" i="50"/>
  <c r="I42" i="50"/>
  <c r="K42" i="50" s="1"/>
  <c r="L45" i="50"/>
  <c r="I46" i="50"/>
  <c r="K46" i="50" s="1"/>
  <c r="K58" i="50"/>
  <c r="L58" i="50" s="1"/>
  <c r="K62" i="50"/>
  <c r="L62" i="50" s="1"/>
  <c r="K66" i="50"/>
  <c r="L66" i="50" s="1"/>
  <c r="L71" i="50"/>
  <c r="L75" i="50"/>
  <c r="L79" i="50"/>
  <c r="L83" i="50"/>
  <c r="L87" i="50"/>
  <c r="L91" i="50"/>
  <c r="L95" i="50"/>
  <c r="L99" i="50"/>
  <c r="L103" i="50"/>
  <c r="L107" i="50"/>
  <c r="I121" i="50"/>
  <c r="K121" i="50" s="1"/>
  <c r="L137" i="50"/>
  <c r="I137" i="50"/>
  <c r="K137" i="50" s="1"/>
  <c r="I153" i="50"/>
  <c r="K153" i="50" s="1"/>
  <c r="I117" i="50"/>
  <c r="K117" i="50" s="1"/>
  <c r="I133" i="50"/>
  <c r="K133" i="50" s="1"/>
  <c r="I149" i="50"/>
  <c r="K149" i="50" s="1"/>
  <c r="I175" i="50"/>
  <c r="K175" i="50" s="1"/>
  <c r="I191" i="50"/>
  <c r="K191" i="50" s="1"/>
  <c r="I207" i="50"/>
  <c r="K207" i="50" s="1"/>
  <c r="L33" i="50"/>
  <c r="L37" i="50"/>
  <c r="I39" i="50"/>
  <c r="K39" i="50" s="1"/>
  <c r="I43" i="50"/>
  <c r="K43" i="50" s="1"/>
  <c r="L68" i="50"/>
  <c r="K68" i="50"/>
  <c r="K72" i="50"/>
  <c r="L72" i="50" s="1"/>
  <c r="K76" i="50"/>
  <c r="L76" i="50" s="1"/>
  <c r="K80" i="50"/>
  <c r="L80" i="50" s="1"/>
  <c r="K84" i="50"/>
  <c r="L84" i="50" s="1"/>
  <c r="K88" i="50"/>
  <c r="L88" i="50" s="1"/>
  <c r="K92" i="50"/>
  <c r="L92" i="50" s="1"/>
  <c r="K96" i="50"/>
  <c r="L96" i="50" s="1"/>
  <c r="L100" i="50"/>
  <c r="K100" i="50"/>
  <c r="K104" i="50"/>
  <c r="L104" i="50" s="1"/>
  <c r="K108" i="50"/>
  <c r="L108" i="50" s="1"/>
  <c r="I113" i="50"/>
  <c r="K113" i="50" s="1"/>
  <c r="I129" i="50"/>
  <c r="K129" i="50" s="1"/>
  <c r="I145" i="50"/>
  <c r="K145" i="50" s="1"/>
  <c r="I161" i="50"/>
  <c r="K161" i="50" s="1"/>
  <c r="I172" i="50"/>
  <c r="K172" i="50" s="1"/>
  <c r="I188" i="50"/>
  <c r="K188" i="50" s="1"/>
  <c r="I204" i="50"/>
  <c r="K204" i="50" s="1"/>
  <c r="K224" i="50"/>
  <c r="L224" i="50" s="1"/>
  <c r="K232" i="50"/>
  <c r="L232" i="50" s="1"/>
  <c r="K240" i="50"/>
  <c r="L240" i="50" s="1"/>
  <c r="K248" i="50"/>
  <c r="L248" i="50" s="1"/>
  <c r="L49" i="50"/>
  <c r="L53" i="50"/>
  <c r="L57" i="50"/>
  <c r="L61" i="50"/>
  <c r="L65" i="50"/>
  <c r="I163" i="50"/>
  <c r="K163" i="50" s="1"/>
  <c r="I179" i="50"/>
  <c r="K179" i="50" s="1"/>
  <c r="I195" i="50"/>
  <c r="K195" i="50" s="1"/>
  <c r="I211" i="50"/>
  <c r="K211" i="50" s="1"/>
  <c r="I278" i="50"/>
  <c r="K278" i="50" s="1"/>
  <c r="I167" i="50"/>
  <c r="K167" i="50" s="1"/>
  <c r="I183" i="50"/>
  <c r="K183" i="50" s="1"/>
  <c r="L183" i="50" s="1"/>
  <c r="I199" i="50"/>
  <c r="K199" i="50" s="1"/>
  <c r="I215" i="50"/>
  <c r="K215" i="50" s="1"/>
  <c r="K220" i="50"/>
  <c r="L220" i="50" s="1"/>
  <c r="K228" i="50"/>
  <c r="L228" i="50" s="1"/>
  <c r="K236" i="50"/>
  <c r="L236" i="50" s="1"/>
  <c r="K244" i="50"/>
  <c r="L244" i="50" s="1"/>
  <c r="K252" i="50"/>
  <c r="L252" i="50" s="1"/>
  <c r="I262" i="50"/>
  <c r="K262" i="50" s="1"/>
  <c r="I274" i="50"/>
  <c r="K274" i="50" s="1"/>
  <c r="L47" i="50"/>
  <c r="L51" i="50"/>
  <c r="L55" i="50"/>
  <c r="K112" i="50"/>
  <c r="L112" i="50" s="1"/>
  <c r="K116" i="50"/>
  <c r="L116" i="50" s="1"/>
  <c r="K120" i="50"/>
  <c r="L120" i="50" s="1"/>
  <c r="K124" i="50"/>
  <c r="L124" i="50" s="1"/>
  <c r="K128" i="50"/>
  <c r="L128" i="50" s="1"/>
  <c r="K132" i="50"/>
  <c r="L132" i="50" s="1"/>
  <c r="K136" i="50"/>
  <c r="L136" i="50" s="1"/>
  <c r="K140" i="50"/>
  <c r="L140" i="50" s="1"/>
  <c r="K144" i="50"/>
  <c r="L144" i="50" s="1"/>
  <c r="K148" i="50"/>
  <c r="L148" i="50" s="1"/>
  <c r="K152" i="50"/>
  <c r="L152" i="50" s="1"/>
  <c r="K156" i="50"/>
  <c r="L156" i="50" s="1"/>
  <c r="K160" i="50"/>
  <c r="L160" i="50" s="1"/>
  <c r="L164" i="50"/>
  <c r="I171" i="50"/>
  <c r="K171" i="50" s="1"/>
  <c r="L180" i="50"/>
  <c r="I187" i="50"/>
  <c r="K187" i="50" s="1"/>
  <c r="L196" i="50"/>
  <c r="I203" i="50"/>
  <c r="K203" i="50" s="1"/>
  <c r="L212" i="50"/>
  <c r="L258" i="50"/>
  <c r="I258" i="50"/>
  <c r="K258" i="50" s="1"/>
  <c r="L174" i="50"/>
  <c r="L186" i="50"/>
  <c r="L194" i="50"/>
  <c r="L198" i="50"/>
  <c r="I291" i="50"/>
  <c r="K291" i="50" s="1"/>
  <c r="L166" i="50"/>
  <c r="L170" i="50"/>
  <c r="L178" i="50"/>
  <c r="L182" i="50"/>
  <c r="L190" i="50"/>
  <c r="L202" i="50"/>
  <c r="L206" i="50"/>
  <c r="L210" i="50"/>
  <c r="L214" i="50"/>
  <c r="L257" i="50"/>
  <c r="L263" i="50"/>
  <c r="L273" i="50"/>
  <c r="L279" i="50"/>
  <c r="I267" i="50"/>
  <c r="K267" i="50" s="1"/>
  <c r="L267" i="50" s="1"/>
  <c r="L269" i="50"/>
  <c r="I283" i="50"/>
  <c r="K283" i="50" s="1"/>
  <c r="L285" i="50"/>
  <c r="I287" i="50"/>
  <c r="K287" i="50" s="1"/>
  <c r="L261" i="50"/>
  <c r="L277" i="50"/>
  <c r="L293" i="50"/>
  <c r="I299" i="50"/>
  <c r="K299" i="50" s="1"/>
  <c r="L221" i="50"/>
  <c r="L225" i="50"/>
  <c r="L229" i="50"/>
  <c r="L233" i="50"/>
  <c r="L237" i="50"/>
  <c r="L241" i="50"/>
  <c r="L245" i="50"/>
  <c r="L249" i="50"/>
  <c r="L253" i="50"/>
  <c r="L254" i="50"/>
  <c r="L255" i="50"/>
  <c r="L265" i="50"/>
  <c r="I266" i="50"/>
  <c r="K266" i="50" s="1"/>
  <c r="L270" i="50"/>
  <c r="L271" i="50"/>
  <c r="L281" i="50"/>
  <c r="I282" i="50"/>
  <c r="K282" i="50" s="1"/>
  <c r="L286" i="50"/>
  <c r="L289" i="50"/>
  <c r="I295" i="50"/>
  <c r="K295" i="50" s="1"/>
  <c r="L298" i="50"/>
  <c r="K15" i="27"/>
  <c r="L15" i="27" s="1"/>
  <c r="K31" i="27"/>
  <c r="L31" i="27" s="1"/>
  <c r="K11" i="27"/>
  <c r="L11" i="27" s="1"/>
  <c r="L13" i="27"/>
  <c r="K27" i="27"/>
  <c r="L27" i="27" s="1"/>
  <c r="L29" i="27"/>
  <c r="K7" i="27"/>
  <c r="L7" i="27" s="1"/>
  <c r="K23" i="27"/>
  <c r="L23" i="27" s="1"/>
  <c r="K39" i="27"/>
  <c r="L39" i="27" s="1"/>
  <c r="K19" i="27"/>
  <c r="L19" i="27" s="1"/>
  <c r="K35" i="27"/>
  <c r="L35" i="27" s="1"/>
  <c r="I120" i="27"/>
  <c r="K120" i="27" s="1"/>
  <c r="I124" i="27"/>
  <c r="K124" i="27" s="1"/>
  <c r="I128" i="27"/>
  <c r="K128" i="27" s="1"/>
  <c r="L128" i="27" s="1"/>
  <c r="I132" i="27"/>
  <c r="K132" i="27" s="1"/>
  <c r="L132" i="27" s="1"/>
  <c r="I136" i="27"/>
  <c r="K136" i="27" s="1"/>
  <c r="I140" i="27"/>
  <c r="K140" i="27" s="1"/>
  <c r="I144" i="27"/>
  <c r="K144" i="27" s="1"/>
  <c r="I148" i="27"/>
  <c r="K148" i="27" s="1"/>
  <c r="I152" i="27"/>
  <c r="K152" i="27" s="1"/>
  <c r="I156" i="27"/>
  <c r="K156" i="27" s="1"/>
  <c r="K5" i="27"/>
  <c r="L5" i="27" s="1"/>
  <c r="I6" i="27"/>
  <c r="K6" i="27" s="1"/>
  <c r="I10" i="27"/>
  <c r="K10" i="27" s="1"/>
  <c r="I14" i="27"/>
  <c r="K14" i="27" s="1"/>
  <c r="I18" i="27"/>
  <c r="K18" i="27" s="1"/>
  <c r="I22" i="27"/>
  <c r="K22" i="27" s="1"/>
  <c r="I26" i="27"/>
  <c r="K26" i="27" s="1"/>
  <c r="I30" i="27"/>
  <c r="K30" i="27" s="1"/>
  <c r="I34" i="27"/>
  <c r="K34" i="27" s="1"/>
  <c r="I38" i="27"/>
  <c r="K38" i="27" s="1"/>
  <c r="I42" i="27"/>
  <c r="K42" i="27" s="1"/>
  <c r="L45" i="27"/>
  <c r="L49" i="27"/>
  <c r="L53" i="27"/>
  <c r="L57" i="27"/>
  <c r="L61" i="27"/>
  <c r="L65" i="27"/>
  <c r="L69" i="27"/>
  <c r="L73" i="27"/>
  <c r="L77" i="27"/>
  <c r="L81" i="27"/>
  <c r="L85" i="27"/>
  <c r="L89" i="27"/>
  <c r="L93" i="27"/>
  <c r="L97" i="27"/>
  <c r="L101" i="27"/>
  <c r="L105" i="27"/>
  <c r="L109" i="27"/>
  <c r="L113" i="27"/>
  <c r="L117" i="27"/>
  <c r="K122" i="27"/>
  <c r="L122" i="27" s="1"/>
  <c r="K126" i="27"/>
  <c r="L126" i="27" s="1"/>
  <c r="K130" i="27"/>
  <c r="L130" i="27" s="1"/>
  <c r="K134" i="27"/>
  <c r="L134" i="27" s="1"/>
  <c r="K138" i="27"/>
  <c r="L138" i="27" s="1"/>
  <c r="K142" i="27"/>
  <c r="L142" i="27" s="1"/>
  <c r="K146" i="27"/>
  <c r="L146" i="27" s="1"/>
  <c r="K150" i="27"/>
  <c r="L150" i="27" s="1"/>
  <c r="K154" i="27"/>
  <c r="L154" i="27" s="1"/>
  <c r="I174" i="27"/>
  <c r="K174" i="27" s="1"/>
  <c r="I44" i="27"/>
  <c r="K44" i="27" s="1"/>
  <c r="I48" i="27"/>
  <c r="K48" i="27" s="1"/>
  <c r="I52" i="27"/>
  <c r="K52" i="27" s="1"/>
  <c r="I56" i="27"/>
  <c r="K56" i="27" s="1"/>
  <c r="I60" i="27"/>
  <c r="K60" i="27" s="1"/>
  <c r="I64" i="27"/>
  <c r="K64" i="27" s="1"/>
  <c r="I68" i="27"/>
  <c r="K68" i="27" s="1"/>
  <c r="I72" i="27"/>
  <c r="K72" i="27" s="1"/>
  <c r="I76" i="27"/>
  <c r="K76" i="27" s="1"/>
  <c r="I80" i="27"/>
  <c r="K80" i="27" s="1"/>
  <c r="I84" i="27"/>
  <c r="K84" i="27" s="1"/>
  <c r="I88" i="27"/>
  <c r="K88" i="27" s="1"/>
  <c r="I92" i="27"/>
  <c r="K92" i="27" s="1"/>
  <c r="I96" i="27"/>
  <c r="K96" i="27" s="1"/>
  <c r="I100" i="27"/>
  <c r="K100" i="27" s="1"/>
  <c r="I104" i="27"/>
  <c r="K104" i="27" s="1"/>
  <c r="I108" i="27"/>
  <c r="K108" i="27" s="1"/>
  <c r="I112" i="27"/>
  <c r="K112" i="27" s="1"/>
  <c r="I116" i="27"/>
  <c r="K116" i="27" s="1"/>
  <c r="I170" i="27"/>
  <c r="K170" i="27" s="1"/>
  <c r="G301" i="27"/>
  <c r="E47" i="10" s="1"/>
  <c r="L47" i="27"/>
  <c r="L51" i="27"/>
  <c r="L55" i="27"/>
  <c r="L59" i="27"/>
  <c r="L63" i="27"/>
  <c r="L67" i="27"/>
  <c r="L71" i="27"/>
  <c r="L75" i="27"/>
  <c r="L79" i="27"/>
  <c r="L83" i="27"/>
  <c r="L87" i="27"/>
  <c r="L91" i="27"/>
  <c r="L95" i="27"/>
  <c r="L99" i="27"/>
  <c r="L103" i="27"/>
  <c r="L107" i="27"/>
  <c r="L111" i="27"/>
  <c r="L115" i="27"/>
  <c r="K119" i="27"/>
  <c r="L119" i="27" s="1"/>
  <c r="K123" i="27"/>
  <c r="L123" i="27" s="1"/>
  <c r="K127" i="27"/>
  <c r="L127" i="27" s="1"/>
  <c r="K131" i="27"/>
  <c r="L131" i="27" s="1"/>
  <c r="K135" i="27"/>
  <c r="L135" i="27" s="1"/>
  <c r="K139" i="27"/>
  <c r="L139" i="27" s="1"/>
  <c r="K143" i="27"/>
  <c r="L143" i="27" s="1"/>
  <c r="K147" i="27"/>
  <c r="L147" i="27" s="1"/>
  <c r="K151" i="27"/>
  <c r="L151" i="27" s="1"/>
  <c r="K155" i="27"/>
  <c r="L155" i="27" s="1"/>
  <c r="I158" i="27"/>
  <c r="K158" i="27" s="1"/>
  <c r="I162" i="27"/>
  <c r="K162" i="27" s="1"/>
  <c r="I166" i="27"/>
  <c r="K166" i="27" s="1"/>
  <c r="I224" i="27"/>
  <c r="K224" i="27" s="1"/>
  <c r="I226" i="27"/>
  <c r="K226" i="27" s="1"/>
  <c r="L234" i="27"/>
  <c r="L159" i="27"/>
  <c r="L163" i="27"/>
  <c r="L167" i="27"/>
  <c r="L172" i="27"/>
  <c r="L176" i="27"/>
  <c r="L180" i="27"/>
  <c r="L184" i="27"/>
  <c r="L188" i="27"/>
  <c r="L192" i="27"/>
  <c r="L196" i="27"/>
  <c r="L200" i="27"/>
  <c r="L204" i="27"/>
  <c r="L208" i="27"/>
  <c r="L212" i="27"/>
  <c r="L216" i="27"/>
  <c r="I221" i="27"/>
  <c r="K221" i="27" s="1"/>
  <c r="I228" i="27"/>
  <c r="K228" i="27" s="1"/>
  <c r="I238" i="27"/>
  <c r="K238" i="27" s="1"/>
  <c r="L248" i="27"/>
  <c r="L250" i="27"/>
  <c r="K254" i="27"/>
  <c r="L254" i="27" s="1"/>
  <c r="L264" i="27"/>
  <c r="L266" i="27"/>
  <c r="K270" i="27"/>
  <c r="L270" i="27" s="1"/>
  <c r="I218" i="27"/>
  <c r="K218" i="27" s="1"/>
  <c r="L218" i="27"/>
  <c r="I225" i="27"/>
  <c r="K225" i="27" s="1"/>
  <c r="I233" i="27"/>
  <c r="K233" i="27" s="1"/>
  <c r="K286" i="27"/>
  <c r="L286" i="27" s="1"/>
  <c r="L157" i="27"/>
  <c r="L161" i="27"/>
  <c r="L165" i="27"/>
  <c r="L169" i="27"/>
  <c r="L173" i="27"/>
  <c r="L177" i="27"/>
  <c r="L178" i="27"/>
  <c r="L181" i="27"/>
  <c r="L182" i="27"/>
  <c r="L185" i="27"/>
  <c r="L186" i="27"/>
  <c r="L189" i="27"/>
  <c r="L190" i="27"/>
  <c r="L193" i="27"/>
  <c r="L194" i="27"/>
  <c r="L197" i="27"/>
  <c r="L198" i="27"/>
  <c r="L201" i="27"/>
  <c r="L202" i="27"/>
  <c r="L205" i="27"/>
  <c r="L206" i="27"/>
  <c r="L209" i="27"/>
  <c r="L210" i="27"/>
  <c r="L213" i="27"/>
  <c r="L214" i="27"/>
  <c r="L217" i="27"/>
  <c r="I220" i="27"/>
  <c r="K220" i="27" s="1"/>
  <c r="I222" i="27"/>
  <c r="K222" i="27" s="1"/>
  <c r="I229" i="27"/>
  <c r="K229" i="27" s="1"/>
  <c r="I241" i="27"/>
  <c r="K241" i="27" s="1"/>
  <c r="L241" i="27" s="1"/>
  <c r="I245" i="27"/>
  <c r="K245" i="27" s="1"/>
  <c r="I257" i="27"/>
  <c r="K257" i="27" s="1"/>
  <c r="I261" i="27"/>
  <c r="K261" i="27" s="1"/>
  <c r="I273" i="27"/>
  <c r="K273" i="27" s="1"/>
  <c r="L273" i="27"/>
  <c r="K282" i="27"/>
  <c r="L282" i="27" s="1"/>
  <c r="K298" i="27"/>
  <c r="L298" i="27" s="1"/>
  <c r="L232" i="27"/>
  <c r="I249" i="27"/>
  <c r="K249" i="27" s="1"/>
  <c r="I265" i="27"/>
  <c r="K265" i="27" s="1"/>
  <c r="K278" i="27"/>
  <c r="L278" i="27" s="1"/>
  <c r="K294" i="27"/>
  <c r="L294" i="27" s="1"/>
  <c r="L236" i="27"/>
  <c r="I237" i="27"/>
  <c r="K237" i="27" s="1"/>
  <c r="L242" i="27"/>
  <c r="L244" i="27"/>
  <c r="I253" i="27"/>
  <c r="K253" i="27" s="1"/>
  <c r="L258" i="27"/>
  <c r="L260" i="27"/>
  <c r="I269" i="27"/>
  <c r="K269" i="27" s="1"/>
  <c r="L274" i="27"/>
  <c r="L276" i="27"/>
  <c r="K290" i="27"/>
  <c r="L290" i="27" s="1"/>
  <c r="L292" i="27"/>
  <c r="L277" i="27"/>
  <c r="L281" i="27"/>
  <c r="L285" i="27"/>
  <c r="L289" i="27"/>
  <c r="L293" i="27"/>
  <c r="L297" i="27"/>
  <c r="K10" i="59"/>
  <c r="L10" i="59" s="1"/>
  <c r="K6" i="59"/>
  <c r="L6" i="59" s="1"/>
  <c r="L8" i="59"/>
  <c r="I78" i="59"/>
  <c r="K78" i="59" s="1"/>
  <c r="I89" i="59"/>
  <c r="K89" i="59" s="1"/>
  <c r="I121" i="59"/>
  <c r="K121" i="59" s="1"/>
  <c r="I139" i="59"/>
  <c r="K139" i="59" s="1"/>
  <c r="I5" i="59"/>
  <c r="I9" i="59"/>
  <c r="K9" i="59" s="1"/>
  <c r="I13" i="59"/>
  <c r="K13" i="59" s="1"/>
  <c r="I16" i="59"/>
  <c r="K16" i="59" s="1"/>
  <c r="I17" i="59"/>
  <c r="K17" i="59" s="1"/>
  <c r="I20" i="59"/>
  <c r="K20" i="59" s="1"/>
  <c r="I21" i="59"/>
  <c r="K21" i="59" s="1"/>
  <c r="I25" i="59"/>
  <c r="K25" i="59" s="1"/>
  <c r="I28" i="59"/>
  <c r="K28" i="59" s="1"/>
  <c r="I29" i="59"/>
  <c r="K29" i="59" s="1"/>
  <c r="I33" i="59"/>
  <c r="K33" i="59" s="1"/>
  <c r="L34" i="59"/>
  <c r="I45" i="59"/>
  <c r="K45" i="59" s="1"/>
  <c r="L50" i="59"/>
  <c r="I63" i="59"/>
  <c r="K63" i="59" s="1"/>
  <c r="I66" i="59"/>
  <c r="K66" i="59" s="1"/>
  <c r="I69" i="59"/>
  <c r="K69" i="59" s="1"/>
  <c r="I74" i="59"/>
  <c r="K74" i="59" s="1"/>
  <c r="I79" i="59"/>
  <c r="K79" i="59" s="1"/>
  <c r="L79" i="59"/>
  <c r="I85" i="59"/>
  <c r="K85" i="59" s="1"/>
  <c r="I90" i="59"/>
  <c r="K90" i="59" s="1"/>
  <c r="I95" i="59"/>
  <c r="K95" i="59" s="1"/>
  <c r="L95" i="59" s="1"/>
  <c r="I101" i="59"/>
  <c r="K101" i="59" s="1"/>
  <c r="I106" i="59"/>
  <c r="K106" i="59" s="1"/>
  <c r="I111" i="59"/>
  <c r="K111" i="59" s="1"/>
  <c r="I117" i="59"/>
  <c r="K117" i="59" s="1"/>
  <c r="I122" i="59"/>
  <c r="K122" i="59" s="1"/>
  <c r="I134" i="59"/>
  <c r="K134" i="59" s="1"/>
  <c r="K220" i="59"/>
  <c r="L220" i="59" s="1"/>
  <c r="K236" i="59"/>
  <c r="L236" i="59"/>
  <c r="I259" i="59"/>
  <c r="K259" i="59" s="1"/>
  <c r="L24" i="59"/>
  <c r="L32" i="59"/>
  <c r="L61" i="59"/>
  <c r="I73" i="59"/>
  <c r="K73" i="59" s="1"/>
  <c r="I94" i="59"/>
  <c r="K94" i="59" s="1"/>
  <c r="I105" i="59"/>
  <c r="K105" i="59" s="1"/>
  <c r="I110" i="59"/>
  <c r="K110" i="59" s="1"/>
  <c r="L14" i="59"/>
  <c r="K15" i="59"/>
  <c r="L15" i="59" s="1"/>
  <c r="L18" i="59"/>
  <c r="K19" i="59"/>
  <c r="L19" i="59" s="1"/>
  <c r="L22" i="59"/>
  <c r="K23" i="59"/>
  <c r="L23" i="59" s="1"/>
  <c r="L26" i="59"/>
  <c r="K27" i="59"/>
  <c r="L27" i="59" s="1"/>
  <c r="L30" i="59"/>
  <c r="K31" i="59"/>
  <c r="L31" i="59" s="1"/>
  <c r="L37" i="59"/>
  <c r="L38" i="59"/>
  <c r="L48" i="59"/>
  <c r="I49" i="59"/>
  <c r="K49" i="59" s="1"/>
  <c r="L53" i="59"/>
  <c r="L54" i="59"/>
  <c r="I70" i="59"/>
  <c r="K70" i="59" s="1"/>
  <c r="I75" i="59"/>
  <c r="K75" i="59" s="1"/>
  <c r="I81" i="59"/>
  <c r="K81" i="59" s="1"/>
  <c r="L81" i="59" s="1"/>
  <c r="L86" i="59"/>
  <c r="I86" i="59"/>
  <c r="K86" i="59" s="1"/>
  <c r="I91" i="59"/>
  <c r="K91" i="59" s="1"/>
  <c r="I97" i="59"/>
  <c r="K97" i="59" s="1"/>
  <c r="I102" i="59"/>
  <c r="K102" i="59" s="1"/>
  <c r="L102" i="59" s="1"/>
  <c r="I107" i="59"/>
  <c r="K107" i="59" s="1"/>
  <c r="I113" i="59"/>
  <c r="K113" i="59" s="1"/>
  <c r="I118" i="59"/>
  <c r="K118" i="59" s="1"/>
  <c r="I123" i="59"/>
  <c r="K123" i="59" s="1"/>
  <c r="I155" i="59"/>
  <c r="K155" i="59" s="1"/>
  <c r="L40" i="59"/>
  <c r="L56" i="59"/>
  <c r="I83" i="59"/>
  <c r="K83" i="59" s="1"/>
  <c r="I99" i="59"/>
  <c r="K99" i="59" s="1"/>
  <c r="I115" i="59"/>
  <c r="K115" i="59" s="1"/>
  <c r="L36" i="59"/>
  <c r="L41" i="59"/>
  <c r="L52" i="59"/>
  <c r="L57" i="59"/>
  <c r="I62" i="59"/>
  <c r="K62" i="59" s="1"/>
  <c r="I65" i="59"/>
  <c r="K65" i="59" s="1"/>
  <c r="I67" i="59"/>
  <c r="K67" i="59" s="1"/>
  <c r="I71" i="59"/>
  <c r="K71" i="59" s="1"/>
  <c r="L71" i="59"/>
  <c r="I77" i="59"/>
  <c r="K77" i="59" s="1"/>
  <c r="I82" i="59"/>
  <c r="K82" i="59" s="1"/>
  <c r="I87" i="59"/>
  <c r="K87" i="59" s="1"/>
  <c r="L87" i="59"/>
  <c r="I93" i="59"/>
  <c r="K93" i="59" s="1"/>
  <c r="I98" i="59"/>
  <c r="K98" i="59" s="1"/>
  <c r="I103" i="59"/>
  <c r="K103" i="59" s="1"/>
  <c r="L103" i="59" s="1"/>
  <c r="I109" i="59"/>
  <c r="K109" i="59" s="1"/>
  <c r="I114" i="59"/>
  <c r="K114" i="59" s="1"/>
  <c r="I119" i="59"/>
  <c r="K119" i="59" s="1"/>
  <c r="L119" i="59"/>
  <c r="I150" i="59"/>
  <c r="K150" i="59" s="1"/>
  <c r="K228" i="59"/>
  <c r="L228" i="59" s="1"/>
  <c r="K244" i="59"/>
  <c r="L244" i="59" s="1"/>
  <c r="L133" i="59"/>
  <c r="L138" i="59"/>
  <c r="L149" i="59"/>
  <c r="L154" i="59"/>
  <c r="I255" i="59"/>
  <c r="K255" i="59" s="1"/>
  <c r="K270" i="59"/>
  <c r="L270" i="59" s="1"/>
  <c r="L126" i="59"/>
  <c r="L137" i="59"/>
  <c r="L142" i="59"/>
  <c r="L153" i="59"/>
  <c r="L158" i="59"/>
  <c r="I267" i="59"/>
  <c r="K267" i="59" s="1"/>
  <c r="L125" i="59"/>
  <c r="L130" i="59"/>
  <c r="L141" i="59"/>
  <c r="L146" i="59"/>
  <c r="L157" i="59"/>
  <c r="L163" i="59"/>
  <c r="L167" i="59"/>
  <c r="L171" i="59"/>
  <c r="L175" i="59"/>
  <c r="L179" i="59"/>
  <c r="L183" i="59"/>
  <c r="L187" i="59"/>
  <c r="L191" i="59"/>
  <c r="L195" i="59"/>
  <c r="L199" i="59"/>
  <c r="L203" i="59"/>
  <c r="L207" i="59"/>
  <c r="L211" i="59"/>
  <c r="L215" i="59"/>
  <c r="K274" i="59"/>
  <c r="L274" i="59" s="1"/>
  <c r="K278" i="59"/>
  <c r="L278" i="59" s="1"/>
  <c r="I219" i="59"/>
  <c r="K219" i="59" s="1"/>
  <c r="I221" i="59"/>
  <c r="K221" i="59" s="1"/>
  <c r="I227" i="59"/>
  <c r="K227" i="59" s="1"/>
  <c r="I229" i="59"/>
  <c r="K229" i="59" s="1"/>
  <c r="I235" i="59"/>
  <c r="K235" i="59" s="1"/>
  <c r="I237" i="59"/>
  <c r="K237" i="59" s="1"/>
  <c r="L237" i="59"/>
  <c r="I243" i="59"/>
  <c r="K243" i="59" s="1"/>
  <c r="I245" i="59"/>
  <c r="K245" i="59" s="1"/>
  <c r="L245" i="59" s="1"/>
  <c r="I271" i="59"/>
  <c r="K271" i="59" s="1"/>
  <c r="I275" i="59"/>
  <c r="K275" i="59" s="1"/>
  <c r="I283" i="59"/>
  <c r="K283" i="59" s="1"/>
  <c r="K286" i="59"/>
  <c r="L286" i="59" s="1"/>
  <c r="K290" i="59"/>
  <c r="L290" i="59" s="1"/>
  <c r="K294" i="59"/>
  <c r="L294" i="59" s="1"/>
  <c r="L164" i="59"/>
  <c r="L168" i="59"/>
  <c r="L172" i="59"/>
  <c r="L176" i="59"/>
  <c r="L180" i="59"/>
  <c r="L184" i="59"/>
  <c r="L188" i="59"/>
  <c r="L192" i="59"/>
  <c r="L196" i="59"/>
  <c r="L200" i="59"/>
  <c r="L204" i="59"/>
  <c r="L208" i="59"/>
  <c r="L212" i="59"/>
  <c r="L216" i="59"/>
  <c r="K224" i="59"/>
  <c r="L224" i="59" s="1"/>
  <c r="K232" i="59"/>
  <c r="L232" i="59" s="1"/>
  <c r="K240" i="59"/>
  <c r="L240" i="59"/>
  <c r="I287" i="59"/>
  <c r="K287" i="59" s="1"/>
  <c r="I291" i="59"/>
  <c r="K291" i="59" s="1"/>
  <c r="I299" i="59"/>
  <c r="K299" i="59" s="1"/>
  <c r="I223" i="59"/>
  <c r="K223" i="59" s="1"/>
  <c r="I225" i="59"/>
  <c r="K225" i="59" s="1"/>
  <c r="I231" i="59"/>
  <c r="K231" i="59" s="1"/>
  <c r="I233" i="59"/>
  <c r="K233" i="59" s="1"/>
  <c r="L233" i="59" s="1"/>
  <c r="I239" i="59"/>
  <c r="K239" i="59" s="1"/>
  <c r="I241" i="59"/>
  <c r="K241" i="59" s="1"/>
  <c r="L241" i="59" s="1"/>
  <c r="I247" i="59"/>
  <c r="K247" i="59" s="1"/>
  <c r="I251" i="59"/>
  <c r="K251" i="59" s="1"/>
  <c r="K254" i="59"/>
  <c r="L254" i="59" s="1"/>
  <c r="K258" i="59"/>
  <c r="L258" i="59" s="1"/>
  <c r="K262" i="59"/>
  <c r="L262" i="59" s="1"/>
  <c r="K250" i="59"/>
  <c r="L250" i="59" s="1"/>
  <c r="I263" i="59"/>
  <c r="K263" i="59" s="1"/>
  <c r="K266" i="59"/>
  <c r="L266" i="59" s="1"/>
  <c r="I279" i="59"/>
  <c r="K279" i="59" s="1"/>
  <c r="K282" i="59"/>
  <c r="L282" i="59" s="1"/>
  <c r="I295" i="59"/>
  <c r="K295" i="59" s="1"/>
  <c r="K298" i="59"/>
  <c r="L298" i="59" s="1"/>
  <c r="L249" i="59"/>
  <c r="L253" i="59"/>
  <c r="L257" i="59"/>
  <c r="L261" i="59"/>
  <c r="L265" i="59"/>
  <c r="L269" i="59"/>
  <c r="L273" i="59"/>
  <c r="L277" i="59"/>
  <c r="L281" i="59"/>
  <c r="L285" i="59"/>
  <c r="L289" i="59"/>
  <c r="L293" i="59"/>
  <c r="L297" i="59"/>
  <c r="G301" i="60"/>
  <c r="E40" i="10" s="1"/>
  <c r="L6" i="60"/>
  <c r="K7" i="60"/>
  <c r="L7" i="60" s="1"/>
  <c r="I8" i="60"/>
  <c r="K8" i="60" s="1"/>
  <c r="L10" i="60"/>
  <c r="K12" i="60"/>
  <c r="L12" i="60" s="1"/>
  <c r="L14" i="60"/>
  <c r="K16" i="60"/>
  <c r="L16" i="60" s="1"/>
  <c r="L18" i="60"/>
  <c r="K20" i="60"/>
  <c r="L20" i="60" s="1"/>
  <c r="L22" i="60"/>
  <c r="K24" i="60"/>
  <c r="L24" i="60" s="1"/>
  <c r="L26" i="60"/>
  <c r="K28" i="60"/>
  <c r="L28" i="60" s="1"/>
  <c r="L30" i="60"/>
  <c r="K32" i="60"/>
  <c r="L32" i="60" s="1"/>
  <c r="L34" i="60"/>
  <c r="K36" i="60"/>
  <c r="L36" i="60" s="1"/>
  <c r="L38" i="60"/>
  <c r="K40" i="60"/>
  <c r="L40" i="60" s="1"/>
  <c r="L42" i="60"/>
  <c r="K44" i="60"/>
  <c r="L44" i="60" s="1"/>
  <c r="L46" i="60"/>
  <c r="K48" i="60"/>
  <c r="L48" i="60" s="1"/>
  <c r="L50" i="60"/>
  <c r="K52" i="60"/>
  <c r="L52" i="60" s="1"/>
  <c r="L54" i="60"/>
  <c r="K56" i="60"/>
  <c r="L56" i="60" s="1"/>
  <c r="L58" i="60"/>
  <c r="K60" i="60"/>
  <c r="L60" i="60" s="1"/>
  <c r="L62" i="60"/>
  <c r="K64" i="60"/>
  <c r="L64" i="60" s="1"/>
  <c r="L66" i="60"/>
  <c r="K68" i="60"/>
  <c r="L68" i="60" s="1"/>
  <c r="L70" i="60"/>
  <c r="K72" i="60"/>
  <c r="L72" i="60" s="1"/>
  <c r="L74" i="60"/>
  <c r="K76" i="60"/>
  <c r="L76" i="60" s="1"/>
  <c r="L78" i="60"/>
  <c r="K80" i="60"/>
  <c r="L80" i="60" s="1"/>
  <c r="L82" i="60"/>
  <c r="K84" i="60"/>
  <c r="L84" i="60" s="1"/>
  <c r="L86" i="60"/>
  <c r="K88" i="60"/>
  <c r="L88" i="60" s="1"/>
  <c r="L90" i="60"/>
  <c r="K92" i="60"/>
  <c r="L92" i="60" s="1"/>
  <c r="L94" i="60"/>
  <c r="K96" i="60"/>
  <c r="L96" i="60" s="1"/>
  <c r="L98" i="60"/>
  <c r="K100" i="60"/>
  <c r="L100" i="60" s="1"/>
  <c r="L102" i="60"/>
  <c r="K104" i="60"/>
  <c r="L104" i="60" s="1"/>
  <c r="L106" i="60"/>
  <c r="K108" i="60"/>
  <c r="L108" i="60" s="1"/>
  <c r="L110" i="60"/>
  <c r="K112" i="60"/>
  <c r="L112" i="60" s="1"/>
  <c r="L114" i="60"/>
  <c r="K116" i="60"/>
  <c r="L116" i="60" s="1"/>
  <c r="L118" i="60"/>
  <c r="K120" i="60"/>
  <c r="L120" i="60" s="1"/>
  <c r="L122" i="60"/>
  <c r="K124" i="60"/>
  <c r="L124" i="60" s="1"/>
  <c r="L126" i="60"/>
  <c r="K128" i="60"/>
  <c r="L128" i="60" s="1"/>
  <c r="L130" i="60"/>
  <c r="K132" i="60"/>
  <c r="L132" i="60" s="1"/>
  <c r="L134" i="60"/>
  <c r="K136" i="60"/>
  <c r="L136" i="60" s="1"/>
  <c r="L138" i="60"/>
  <c r="K140" i="60"/>
  <c r="L140" i="60" s="1"/>
  <c r="K144" i="60"/>
  <c r="L144" i="60" s="1"/>
  <c r="K148" i="60"/>
  <c r="L148" i="60" s="1"/>
  <c r="K152" i="60"/>
  <c r="L152" i="60" s="1"/>
  <c r="K156" i="60"/>
  <c r="L156" i="60" s="1"/>
  <c r="K278" i="60"/>
  <c r="L278" i="60" s="1"/>
  <c r="L145" i="60"/>
  <c r="L149" i="60"/>
  <c r="L157" i="60"/>
  <c r="L153" i="60"/>
  <c r="K216" i="60"/>
  <c r="L216" i="60" s="1"/>
  <c r="K5" i="60"/>
  <c r="L13" i="60"/>
  <c r="L17" i="60"/>
  <c r="L21" i="60"/>
  <c r="L25" i="60"/>
  <c r="L29" i="60"/>
  <c r="L33" i="60"/>
  <c r="L37" i="60"/>
  <c r="L41" i="60"/>
  <c r="L45" i="60"/>
  <c r="L49" i="60"/>
  <c r="L53" i="60"/>
  <c r="L57" i="60"/>
  <c r="L61" i="60"/>
  <c r="L65" i="60"/>
  <c r="L69" i="60"/>
  <c r="L73" i="60"/>
  <c r="L77" i="60"/>
  <c r="L81" i="60"/>
  <c r="L85" i="60"/>
  <c r="L89" i="60"/>
  <c r="L93" i="60"/>
  <c r="L97" i="60"/>
  <c r="L101" i="60"/>
  <c r="L105" i="60"/>
  <c r="L109" i="60"/>
  <c r="L113" i="60"/>
  <c r="L117" i="60"/>
  <c r="L121" i="60"/>
  <c r="L125" i="60"/>
  <c r="L129" i="60"/>
  <c r="L133" i="60"/>
  <c r="L137" i="60"/>
  <c r="L141" i="60"/>
  <c r="I142" i="60"/>
  <c r="K142" i="60" s="1"/>
  <c r="I146" i="60"/>
  <c r="K146" i="60" s="1"/>
  <c r="I150" i="60"/>
  <c r="K150" i="60" s="1"/>
  <c r="I154" i="60"/>
  <c r="K154" i="60" s="1"/>
  <c r="I207" i="60"/>
  <c r="K207" i="60" s="1"/>
  <c r="I221" i="60"/>
  <c r="K221" i="60" s="1"/>
  <c r="I225" i="60"/>
  <c r="K225" i="60" s="1"/>
  <c r="I229" i="60"/>
  <c r="K229" i="60" s="1"/>
  <c r="I233" i="60"/>
  <c r="K233" i="60" s="1"/>
  <c r="I237" i="60"/>
  <c r="K237" i="60" s="1"/>
  <c r="I241" i="60"/>
  <c r="K241" i="60" s="1"/>
  <c r="I245" i="60"/>
  <c r="K245" i="60" s="1"/>
  <c r="I211" i="60"/>
  <c r="K211" i="60" s="1"/>
  <c r="I259" i="60"/>
  <c r="K259" i="60" s="1"/>
  <c r="K294" i="60"/>
  <c r="L294" i="60" s="1"/>
  <c r="L158" i="60"/>
  <c r="K161" i="60"/>
  <c r="L161" i="60" s="1"/>
  <c r="K173" i="60"/>
  <c r="L173" i="60" s="1"/>
  <c r="K177" i="60"/>
  <c r="L177" i="60" s="1"/>
  <c r="K181" i="60"/>
  <c r="L181" i="60" s="1"/>
  <c r="K185" i="60"/>
  <c r="L185" i="60" s="1"/>
  <c r="K197" i="60"/>
  <c r="L197" i="60" s="1"/>
  <c r="K201" i="60"/>
  <c r="L201" i="60" s="1"/>
  <c r="L204" i="60"/>
  <c r="L206" i="60"/>
  <c r="L213" i="60"/>
  <c r="I215" i="60"/>
  <c r="K215" i="60" s="1"/>
  <c r="K222" i="60"/>
  <c r="L222" i="60"/>
  <c r="K226" i="60"/>
  <c r="L226" i="60" s="1"/>
  <c r="K230" i="60"/>
  <c r="L230" i="60" s="1"/>
  <c r="K234" i="60"/>
  <c r="L234" i="60" s="1"/>
  <c r="K238" i="60"/>
  <c r="L238" i="60"/>
  <c r="K242" i="60"/>
  <c r="L242" i="60" s="1"/>
  <c r="K246" i="60"/>
  <c r="L246" i="60" s="1"/>
  <c r="I275" i="60"/>
  <c r="K275" i="60" s="1"/>
  <c r="L166" i="60"/>
  <c r="L170" i="60"/>
  <c r="L174" i="60"/>
  <c r="L178" i="60"/>
  <c r="L182" i="60"/>
  <c r="L186" i="60"/>
  <c r="L190" i="60"/>
  <c r="L194" i="60"/>
  <c r="L198" i="60"/>
  <c r="L202" i="60"/>
  <c r="L210" i="60"/>
  <c r="L217" i="60"/>
  <c r="K262" i="60"/>
  <c r="L262" i="60" s="1"/>
  <c r="I291" i="60"/>
  <c r="K291" i="60" s="1"/>
  <c r="I247" i="60"/>
  <c r="K247" i="60" s="1"/>
  <c r="K250" i="60"/>
  <c r="L250" i="60" s="1"/>
  <c r="I263" i="60"/>
  <c r="K263" i="60" s="1"/>
  <c r="K266" i="60"/>
  <c r="L266" i="60" s="1"/>
  <c r="I279" i="60"/>
  <c r="K279" i="60" s="1"/>
  <c r="K282" i="60"/>
  <c r="L282" i="60" s="1"/>
  <c r="I295" i="60"/>
  <c r="K295" i="60" s="1"/>
  <c r="K298" i="60"/>
  <c r="L298" i="60" s="1"/>
  <c r="I219" i="60"/>
  <c r="K219" i="60" s="1"/>
  <c r="I223" i="60"/>
  <c r="K223" i="60" s="1"/>
  <c r="I227" i="60"/>
  <c r="K227" i="60" s="1"/>
  <c r="I231" i="60"/>
  <c r="K231" i="60" s="1"/>
  <c r="I235" i="60"/>
  <c r="K235" i="60" s="1"/>
  <c r="I239" i="60"/>
  <c r="K239" i="60" s="1"/>
  <c r="I243" i="60"/>
  <c r="K243" i="60" s="1"/>
  <c r="I251" i="60"/>
  <c r="K251" i="60" s="1"/>
  <c r="K254" i="60"/>
  <c r="L254" i="60" s="1"/>
  <c r="I267" i="60"/>
  <c r="K267" i="60" s="1"/>
  <c r="K270" i="60"/>
  <c r="L270" i="60" s="1"/>
  <c r="I283" i="60"/>
  <c r="K283" i="60" s="1"/>
  <c r="K286" i="60"/>
  <c r="L286" i="60" s="1"/>
  <c r="I299" i="60"/>
  <c r="K299" i="60" s="1"/>
  <c r="I255" i="60"/>
  <c r="K255" i="60" s="1"/>
  <c r="K258" i="60"/>
  <c r="L258" i="60" s="1"/>
  <c r="I271" i="60"/>
  <c r="K271" i="60" s="1"/>
  <c r="K274" i="60"/>
  <c r="L274" i="60" s="1"/>
  <c r="I287" i="60"/>
  <c r="K287" i="60" s="1"/>
  <c r="K290" i="60"/>
  <c r="L290" i="60" s="1"/>
  <c r="L249" i="60"/>
  <c r="L253" i="60"/>
  <c r="L257" i="60"/>
  <c r="L261" i="60"/>
  <c r="L265" i="60"/>
  <c r="L269" i="60"/>
  <c r="L273" i="60"/>
  <c r="L277" i="60"/>
  <c r="L281" i="60"/>
  <c r="L285" i="60"/>
  <c r="L289" i="60"/>
  <c r="L293" i="60"/>
  <c r="L297" i="60"/>
  <c r="N5" i="49"/>
  <c r="K12" i="49"/>
  <c r="L12" i="49" s="1"/>
  <c r="K28" i="49"/>
  <c r="L28" i="49" s="1"/>
  <c r="K44" i="49"/>
  <c r="L44" i="49" s="1"/>
  <c r="K60" i="49"/>
  <c r="L60" i="49" s="1"/>
  <c r="K76" i="49"/>
  <c r="L76" i="49" s="1"/>
  <c r="K8" i="49"/>
  <c r="L8" i="49" s="1"/>
  <c r="L10" i="49"/>
  <c r="K24" i="49"/>
  <c r="L24" i="49" s="1"/>
  <c r="L26" i="49"/>
  <c r="K40" i="49"/>
  <c r="L40" i="49" s="1"/>
  <c r="L42" i="49"/>
  <c r="K56" i="49"/>
  <c r="L56" i="49" s="1"/>
  <c r="L58" i="49"/>
  <c r="K72" i="49"/>
  <c r="L72" i="49" s="1"/>
  <c r="L74" i="49"/>
  <c r="L6" i="49"/>
  <c r="K20" i="49"/>
  <c r="L20" i="49" s="1"/>
  <c r="L22" i="49"/>
  <c r="K36" i="49"/>
  <c r="L36" i="49" s="1"/>
  <c r="L38" i="49"/>
  <c r="K52" i="49"/>
  <c r="L52" i="49" s="1"/>
  <c r="L54" i="49"/>
  <c r="K68" i="49"/>
  <c r="L68" i="49" s="1"/>
  <c r="L70" i="49"/>
  <c r="L16" i="49"/>
  <c r="K16" i="49"/>
  <c r="K32" i="49"/>
  <c r="L32" i="49" s="1"/>
  <c r="K48" i="49"/>
  <c r="L48" i="49" s="1"/>
  <c r="K64" i="49"/>
  <c r="L64" i="49" s="1"/>
  <c r="K80" i="49"/>
  <c r="L80" i="49" s="1"/>
  <c r="I7" i="49"/>
  <c r="K7" i="49" s="1"/>
  <c r="I11" i="49"/>
  <c r="K11" i="49" s="1"/>
  <c r="I15" i="49"/>
  <c r="K15" i="49" s="1"/>
  <c r="I19" i="49"/>
  <c r="K19" i="49" s="1"/>
  <c r="I23" i="49"/>
  <c r="K23" i="49" s="1"/>
  <c r="I27" i="49"/>
  <c r="K27" i="49" s="1"/>
  <c r="I31" i="49"/>
  <c r="K31" i="49" s="1"/>
  <c r="I35" i="49"/>
  <c r="K35" i="49" s="1"/>
  <c r="I39" i="49"/>
  <c r="K39" i="49" s="1"/>
  <c r="I43" i="49"/>
  <c r="K43" i="49" s="1"/>
  <c r="I47" i="49"/>
  <c r="K47" i="49" s="1"/>
  <c r="I51" i="49"/>
  <c r="K51" i="49" s="1"/>
  <c r="I55" i="49"/>
  <c r="K55" i="49" s="1"/>
  <c r="I59" i="49"/>
  <c r="K59" i="49" s="1"/>
  <c r="I63" i="49"/>
  <c r="K63" i="49" s="1"/>
  <c r="I67" i="49"/>
  <c r="K67" i="49" s="1"/>
  <c r="I71" i="49"/>
  <c r="K71" i="49" s="1"/>
  <c r="I75" i="49"/>
  <c r="K75" i="49" s="1"/>
  <c r="I79" i="49"/>
  <c r="K79" i="49" s="1"/>
  <c r="L138" i="49"/>
  <c r="K138" i="49"/>
  <c r="K142" i="49"/>
  <c r="L142" i="49" s="1"/>
  <c r="K146" i="49"/>
  <c r="L146" i="49" s="1"/>
  <c r="K150" i="49"/>
  <c r="L150" i="49" s="1"/>
  <c r="K154" i="49"/>
  <c r="L154" i="49" s="1"/>
  <c r="K158" i="49"/>
  <c r="L158" i="49" s="1"/>
  <c r="I167" i="49"/>
  <c r="K167" i="49" s="1"/>
  <c r="I183" i="49"/>
  <c r="K183" i="49" s="1"/>
  <c r="K258" i="49"/>
  <c r="L258" i="49" s="1"/>
  <c r="G301" i="49"/>
  <c r="E46" i="10" s="1"/>
  <c r="L83" i="49"/>
  <c r="L87" i="49"/>
  <c r="L91" i="49"/>
  <c r="L95" i="49"/>
  <c r="L99" i="49"/>
  <c r="L103" i="49"/>
  <c r="I107" i="49"/>
  <c r="K107" i="49" s="1"/>
  <c r="I111" i="49"/>
  <c r="K111" i="49" s="1"/>
  <c r="I115" i="49"/>
  <c r="K115" i="49" s="1"/>
  <c r="I139" i="49"/>
  <c r="K139" i="49" s="1"/>
  <c r="I143" i="49"/>
  <c r="K143" i="49" s="1"/>
  <c r="I147" i="49"/>
  <c r="K147" i="49" s="1"/>
  <c r="I151" i="49"/>
  <c r="K151" i="49" s="1"/>
  <c r="L151" i="49" s="1"/>
  <c r="I155" i="49"/>
  <c r="K155" i="49" s="1"/>
  <c r="I159" i="49"/>
  <c r="K159" i="49" s="1"/>
  <c r="I163" i="49"/>
  <c r="K163" i="49" s="1"/>
  <c r="I179" i="49"/>
  <c r="K179" i="49" s="1"/>
  <c r="I195" i="49"/>
  <c r="K195" i="49" s="1"/>
  <c r="K205" i="49"/>
  <c r="L205" i="49"/>
  <c r="I219" i="49"/>
  <c r="K219" i="49" s="1"/>
  <c r="I221" i="49"/>
  <c r="K221" i="49" s="1"/>
  <c r="K290" i="49"/>
  <c r="L290" i="49" s="1"/>
  <c r="I109" i="49"/>
  <c r="K109" i="49" s="1"/>
  <c r="I113" i="49"/>
  <c r="K113" i="49" s="1"/>
  <c r="I117" i="49"/>
  <c r="K117" i="49" s="1"/>
  <c r="I175" i="49"/>
  <c r="K175" i="49" s="1"/>
  <c r="I191" i="49"/>
  <c r="K191" i="49" s="1"/>
  <c r="L108" i="49"/>
  <c r="L112" i="49"/>
  <c r="L116" i="49"/>
  <c r="I171" i="49"/>
  <c r="K171" i="49" s="1"/>
  <c r="I187" i="49"/>
  <c r="K187" i="49" s="1"/>
  <c r="K226" i="49"/>
  <c r="L226" i="49"/>
  <c r="L121" i="49"/>
  <c r="L125" i="49"/>
  <c r="L129" i="49"/>
  <c r="L133" i="49"/>
  <c r="K246" i="49"/>
  <c r="L246" i="49" s="1"/>
  <c r="K278" i="49"/>
  <c r="L278" i="49"/>
  <c r="L123" i="49"/>
  <c r="L127" i="49"/>
  <c r="L131" i="49"/>
  <c r="L135" i="49"/>
  <c r="K162" i="49"/>
  <c r="L162" i="49" s="1"/>
  <c r="K166" i="49"/>
  <c r="L166" i="49" s="1"/>
  <c r="K170" i="49"/>
  <c r="L170" i="49" s="1"/>
  <c r="K174" i="49"/>
  <c r="L174" i="49" s="1"/>
  <c r="K178" i="49"/>
  <c r="L178" i="49" s="1"/>
  <c r="K182" i="49"/>
  <c r="L182" i="49" s="1"/>
  <c r="K186" i="49"/>
  <c r="L186" i="49" s="1"/>
  <c r="K190" i="49"/>
  <c r="L190" i="49" s="1"/>
  <c r="K194" i="49"/>
  <c r="L194" i="49" s="1"/>
  <c r="L197" i="49"/>
  <c r="L213" i="49"/>
  <c r="K230" i="49"/>
  <c r="L230" i="49" s="1"/>
  <c r="L242" i="49"/>
  <c r="K262" i="49"/>
  <c r="L262" i="49" s="1"/>
  <c r="L274" i="49"/>
  <c r="K294" i="49"/>
  <c r="L294" i="49" s="1"/>
  <c r="I200" i="49"/>
  <c r="K200" i="49" s="1"/>
  <c r="I204" i="49"/>
  <c r="K204" i="49" s="1"/>
  <c r="I208" i="49"/>
  <c r="K208" i="49" s="1"/>
  <c r="I212" i="49"/>
  <c r="K212" i="49" s="1"/>
  <c r="I216" i="49"/>
  <c r="K216" i="49" s="1"/>
  <c r="L218" i="49"/>
  <c r="L223" i="49"/>
  <c r="L234" i="49"/>
  <c r="L250" i="49"/>
  <c r="L266" i="49"/>
  <c r="L282" i="49"/>
  <c r="L298" i="49"/>
  <c r="I225" i="49"/>
  <c r="K225" i="49" s="1"/>
  <c r="I229" i="49"/>
  <c r="K229" i="49" s="1"/>
  <c r="I233" i="49"/>
  <c r="K233" i="49" s="1"/>
  <c r="I237" i="49"/>
  <c r="K237" i="49" s="1"/>
  <c r="I241" i="49"/>
  <c r="K241" i="49" s="1"/>
  <c r="I245" i="49"/>
  <c r="K245" i="49" s="1"/>
  <c r="I249" i="49"/>
  <c r="K249" i="49" s="1"/>
  <c r="I253" i="49"/>
  <c r="K253" i="49" s="1"/>
  <c r="I257" i="49"/>
  <c r="K257" i="49" s="1"/>
  <c r="I261" i="49"/>
  <c r="K261" i="49" s="1"/>
  <c r="I265" i="49"/>
  <c r="K265" i="49" s="1"/>
  <c r="I269" i="49"/>
  <c r="K269" i="49" s="1"/>
  <c r="I273" i="49"/>
  <c r="K273" i="49" s="1"/>
  <c r="I277" i="49"/>
  <c r="K277" i="49" s="1"/>
  <c r="I281" i="49"/>
  <c r="K281" i="49" s="1"/>
  <c r="I285" i="49"/>
  <c r="K285" i="49" s="1"/>
  <c r="I289" i="49"/>
  <c r="K289" i="49" s="1"/>
  <c r="I293" i="49"/>
  <c r="K293" i="49" s="1"/>
  <c r="I297" i="49"/>
  <c r="K297" i="49" s="1"/>
  <c r="G301" i="29"/>
  <c r="E49" i="10" s="1"/>
  <c r="I5" i="29"/>
  <c r="L10" i="29"/>
  <c r="I12" i="29"/>
  <c r="K12" i="29" s="1"/>
  <c r="L17" i="29"/>
  <c r="L26" i="29"/>
  <c r="I28" i="29"/>
  <c r="K28" i="29" s="1"/>
  <c r="L33" i="29"/>
  <c r="I38" i="29"/>
  <c r="K38" i="29" s="1"/>
  <c r="I40" i="29"/>
  <c r="K40" i="29" s="1"/>
  <c r="I46" i="29"/>
  <c r="K46" i="29" s="1"/>
  <c r="I48" i="29"/>
  <c r="K48" i="29" s="1"/>
  <c r="I54" i="29"/>
  <c r="K54" i="29" s="1"/>
  <c r="I56" i="29"/>
  <c r="K56" i="29" s="1"/>
  <c r="I62" i="29"/>
  <c r="K62" i="29" s="1"/>
  <c r="L62" i="29" s="1"/>
  <c r="I64" i="29"/>
  <c r="K64" i="29" s="1"/>
  <c r="I70" i="29"/>
  <c r="K70" i="29" s="1"/>
  <c r="I72" i="29"/>
  <c r="K72" i="29" s="1"/>
  <c r="I78" i="29"/>
  <c r="K78" i="29" s="1"/>
  <c r="I80" i="29"/>
  <c r="K80" i="29" s="1"/>
  <c r="I86" i="29"/>
  <c r="K86" i="29" s="1"/>
  <c r="I88" i="29"/>
  <c r="K88" i="29" s="1"/>
  <c r="I94" i="29"/>
  <c r="K94" i="29" s="1"/>
  <c r="I96" i="29"/>
  <c r="K96" i="29" s="1"/>
  <c r="I102" i="29"/>
  <c r="K102" i="29" s="1"/>
  <c r="L102" i="29" s="1"/>
  <c r="I104" i="29"/>
  <c r="K104" i="29" s="1"/>
  <c r="K109" i="29"/>
  <c r="L109" i="29" s="1"/>
  <c r="I116" i="29"/>
  <c r="K116" i="29" s="1"/>
  <c r="K125" i="29"/>
  <c r="L125" i="29" s="1"/>
  <c r="K133" i="29"/>
  <c r="L133" i="29"/>
  <c r="K149" i="29"/>
  <c r="L149" i="29" s="1"/>
  <c r="K165" i="29"/>
  <c r="L165" i="29" s="1"/>
  <c r="K181" i="29"/>
  <c r="L181" i="29" s="1"/>
  <c r="K197" i="29"/>
  <c r="L197" i="29" s="1"/>
  <c r="K213" i="29"/>
  <c r="L213" i="29" s="1"/>
  <c r="I219" i="29"/>
  <c r="K219" i="29" s="1"/>
  <c r="L219" i="29"/>
  <c r="I227" i="29"/>
  <c r="K227" i="29" s="1"/>
  <c r="I235" i="29"/>
  <c r="K235" i="29" s="1"/>
  <c r="I243" i="29"/>
  <c r="K243" i="29" s="1"/>
  <c r="I251" i="29"/>
  <c r="K251" i="29" s="1"/>
  <c r="I259" i="29"/>
  <c r="K259" i="29" s="1"/>
  <c r="I267" i="29"/>
  <c r="K267" i="29" s="1"/>
  <c r="I275" i="29"/>
  <c r="K275" i="29" s="1"/>
  <c r="I283" i="29"/>
  <c r="K283" i="29" s="1"/>
  <c r="L283" i="29" s="1"/>
  <c r="I291" i="29"/>
  <c r="K291" i="29" s="1"/>
  <c r="I299" i="29"/>
  <c r="K299" i="29" s="1"/>
  <c r="I16" i="29"/>
  <c r="K16" i="29" s="1"/>
  <c r="I32" i="29"/>
  <c r="K32" i="29" s="1"/>
  <c r="I41" i="29"/>
  <c r="K41" i="29" s="1"/>
  <c r="I49" i="29"/>
  <c r="K49" i="29" s="1"/>
  <c r="I57" i="29"/>
  <c r="K57" i="29" s="1"/>
  <c r="I65" i="29"/>
  <c r="K65" i="29" s="1"/>
  <c r="I73" i="29"/>
  <c r="K73" i="29" s="1"/>
  <c r="I81" i="29"/>
  <c r="K81" i="29" s="1"/>
  <c r="I89" i="29"/>
  <c r="K89" i="29" s="1"/>
  <c r="I97" i="29"/>
  <c r="K97" i="29" s="1"/>
  <c r="I105" i="29"/>
  <c r="K105" i="29" s="1"/>
  <c r="I112" i="29"/>
  <c r="K112" i="29" s="1"/>
  <c r="K121" i="29"/>
  <c r="L121" i="29" s="1"/>
  <c r="I128" i="29"/>
  <c r="K128" i="29" s="1"/>
  <c r="K137" i="29"/>
  <c r="L137" i="29" s="1"/>
  <c r="K153" i="29"/>
  <c r="L153" i="29" s="1"/>
  <c r="K169" i="29"/>
  <c r="L169" i="29" s="1"/>
  <c r="K185" i="29"/>
  <c r="L185" i="29"/>
  <c r="K201" i="29"/>
  <c r="L201" i="29" s="1"/>
  <c r="K217" i="29"/>
  <c r="L217" i="29" s="1"/>
  <c r="I225" i="29"/>
  <c r="K225" i="29" s="1"/>
  <c r="I233" i="29"/>
  <c r="K233" i="29" s="1"/>
  <c r="I241" i="29"/>
  <c r="K241" i="29" s="1"/>
  <c r="I249" i="29"/>
  <c r="K249" i="29" s="1"/>
  <c r="I257" i="29"/>
  <c r="K257" i="29" s="1"/>
  <c r="I265" i="29"/>
  <c r="K265" i="29" s="1"/>
  <c r="I273" i="29"/>
  <c r="K273" i="29" s="1"/>
  <c r="I281" i="29"/>
  <c r="K281" i="29" s="1"/>
  <c r="I289" i="29"/>
  <c r="K289" i="29" s="1"/>
  <c r="I297" i="29"/>
  <c r="K297" i="29" s="1"/>
  <c r="L297" i="29" s="1"/>
  <c r="I8" i="29"/>
  <c r="K8" i="29" s="1"/>
  <c r="I24" i="29"/>
  <c r="K24" i="29" s="1"/>
  <c r="I37" i="29"/>
  <c r="K37" i="29" s="1"/>
  <c r="I45" i="29"/>
  <c r="K45" i="29" s="1"/>
  <c r="I53" i="29"/>
  <c r="K53" i="29" s="1"/>
  <c r="I61" i="29"/>
  <c r="K61" i="29" s="1"/>
  <c r="I69" i="29"/>
  <c r="K69" i="29" s="1"/>
  <c r="I77" i="29"/>
  <c r="K77" i="29" s="1"/>
  <c r="I85" i="29"/>
  <c r="K85" i="29" s="1"/>
  <c r="I93" i="29"/>
  <c r="K93" i="29" s="1"/>
  <c r="I101" i="29"/>
  <c r="K101" i="29" s="1"/>
  <c r="K113" i="29"/>
  <c r="L113" i="29" s="1"/>
  <c r="I120" i="29"/>
  <c r="K120" i="29" s="1"/>
  <c r="K129" i="29"/>
  <c r="L129" i="29"/>
  <c r="K145" i="29"/>
  <c r="L145" i="29" s="1"/>
  <c r="K161" i="29"/>
  <c r="L161" i="29"/>
  <c r="K177" i="29"/>
  <c r="L177" i="29" s="1"/>
  <c r="K193" i="29"/>
  <c r="L193" i="29" s="1"/>
  <c r="K209" i="29"/>
  <c r="L209" i="29" s="1"/>
  <c r="I221" i="29"/>
  <c r="K221" i="29" s="1"/>
  <c r="I229" i="29"/>
  <c r="K229" i="29" s="1"/>
  <c r="I237" i="29"/>
  <c r="K237" i="29" s="1"/>
  <c r="I245" i="29"/>
  <c r="K245" i="29" s="1"/>
  <c r="I253" i="29"/>
  <c r="K253" i="29" s="1"/>
  <c r="I261" i="29"/>
  <c r="K261" i="29" s="1"/>
  <c r="I269" i="29"/>
  <c r="K269" i="29" s="1"/>
  <c r="I277" i="29"/>
  <c r="K277" i="29" s="1"/>
  <c r="I285" i="29"/>
  <c r="K285" i="29" s="1"/>
  <c r="I293" i="29"/>
  <c r="K293" i="29" s="1"/>
  <c r="L9" i="29"/>
  <c r="L18" i="29"/>
  <c r="I20" i="29"/>
  <c r="K20" i="29" s="1"/>
  <c r="L25" i="29"/>
  <c r="L34" i="29"/>
  <c r="I36" i="29"/>
  <c r="K36" i="29" s="1"/>
  <c r="I42" i="29"/>
  <c r="K42" i="29" s="1"/>
  <c r="I44" i="29"/>
  <c r="K44" i="29" s="1"/>
  <c r="I50" i="29"/>
  <c r="K50" i="29" s="1"/>
  <c r="I52" i="29"/>
  <c r="K52" i="29" s="1"/>
  <c r="I58" i="29"/>
  <c r="K58" i="29" s="1"/>
  <c r="I60" i="29"/>
  <c r="K60" i="29" s="1"/>
  <c r="I66" i="29"/>
  <c r="K66" i="29" s="1"/>
  <c r="I68" i="29"/>
  <c r="K68" i="29" s="1"/>
  <c r="I74" i="29"/>
  <c r="K74" i="29" s="1"/>
  <c r="L74" i="29" s="1"/>
  <c r="I76" i="29"/>
  <c r="K76" i="29" s="1"/>
  <c r="I82" i="29"/>
  <c r="K82" i="29" s="1"/>
  <c r="I84" i="29"/>
  <c r="K84" i="29" s="1"/>
  <c r="I90" i="29"/>
  <c r="K90" i="29" s="1"/>
  <c r="I92" i="29"/>
  <c r="K92" i="29" s="1"/>
  <c r="I98" i="29"/>
  <c r="K98" i="29" s="1"/>
  <c r="I100" i="29"/>
  <c r="K100" i="29" s="1"/>
  <c r="I106" i="29"/>
  <c r="K106" i="29" s="1"/>
  <c r="I108" i="29"/>
  <c r="K108" i="29" s="1"/>
  <c r="K117" i="29"/>
  <c r="L117" i="29" s="1"/>
  <c r="I124" i="29"/>
  <c r="K124" i="29" s="1"/>
  <c r="K141" i="29"/>
  <c r="L141" i="29" s="1"/>
  <c r="K157" i="29"/>
  <c r="L157" i="29" s="1"/>
  <c r="K173" i="29"/>
  <c r="L173" i="29"/>
  <c r="K189" i="29"/>
  <c r="L189" i="29" s="1"/>
  <c r="K205" i="29"/>
  <c r="L205" i="29" s="1"/>
  <c r="I223" i="29"/>
  <c r="K223" i="29" s="1"/>
  <c r="I231" i="29"/>
  <c r="K231" i="29" s="1"/>
  <c r="I239" i="29"/>
  <c r="K239" i="29" s="1"/>
  <c r="I247" i="29"/>
  <c r="K247" i="29" s="1"/>
  <c r="I255" i="29"/>
  <c r="K255" i="29" s="1"/>
  <c r="I263" i="29"/>
  <c r="K263" i="29" s="1"/>
  <c r="L263" i="29"/>
  <c r="I271" i="29"/>
  <c r="K271" i="29" s="1"/>
  <c r="I279" i="29"/>
  <c r="K279" i="29" s="1"/>
  <c r="I287" i="29"/>
  <c r="K287" i="29" s="1"/>
  <c r="I295" i="29"/>
  <c r="K295" i="29" s="1"/>
  <c r="L131" i="29"/>
  <c r="L135" i="29"/>
  <c r="L139" i="29"/>
  <c r="L143" i="29"/>
  <c r="L147" i="29"/>
  <c r="L151" i="29"/>
  <c r="L155" i="29"/>
  <c r="L159" i="29"/>
  <c r="L163" i="29"/>
  <c r="L167" i="29"/>
  <c r="L171" i="29"/>
  <c r="L175" i="29"/>
  <c r="L179" i="29"/>
  <c r="L183" i="29"/>
  <c r="L187" i="29"/>
  <c r="L191" i="29"/>
  <c r="L195" i="29"/>
  <c r="L199" i="29"/>
  <c r="L203" i="29"/>
  <c r="L207" i="29"/>
  <c r="L211" i="29"/>
  <c r="L215" i="29"/>
  <c r="I110" i="29"/>
  <c r="K110" i="29" s="1"/>
  <c r="I114" i="29"/>
  <c r="K114" i="29" s="1"/>
  <c r="I118" i="29"/>
  <c r="K118" i="29" s="1"/>
  <c r="I122" i="29"/>
  <c r="K122" i="29" s="1"/>
  <c r="I126" i="29"/>
  <c r="K126" i="29" s="1"/>
  <c r="L111" i="29"/>
  <c r="L115" i="29"/>
  <c r="L119" i="29"/>
  <c r="L123" i="29"/>
  <c r="L127" i="29"/>
  <c r="K220" i="29"/>
  <c r="L220" i="29" s="1"/>
  <c r="K224" i="29"/>
  <c r="L224" i="29" s="1"/>
  <c r="K228" i="29"/>
  <c r="L228" i="29" s="1"/>
  <c r="K232" i="29"/>
  <c r="L232" i="29" s="1"/>
  <c r="L236" i="29"/>
  <c r="K236" i="29"/>
  <c r="K240" i="29"/>
  <c r="L240" i="29" s="1"/>
  <c r="K244" i="29"/>
  <c r="L244" i="29" s="1"/>
  <c r="K248" i="29"/>
  <c r="L248" i="29" s="1"/>
  <c r="K252" i="29"/>
  <c r="L252" i="29" s="1"/>
  <c r="K256" i="29"/>
  <c r="L256" i="29" s="1"/>
  <c r="K260" i="29"/>
  <c r="L260" i="29" s="1"/>
  <c r="K264" i="29"/>
  <c r="L264" i="29" s="1"/>
  <c r="L268" i="29"/>
  <c r="K268" i="29"/>
  <c r="K272" i="29"/>
  <c r="L272" i="29" s="1"/>
  <c r="K276" i="29"/>
  <c r="L276" i="29" s="1"/>
  <c r="K280" i="29"/>
  <c r="L280" i="29" s="1"/>
  <c r="K284" i="29"/>
  <c r="L284" i="29" s="1"/>
  <c r="K288" i="29"/>
  <c r="L288" i="29" s="1"/>
  <c r="K292" i="29"/>
  <c r="L292" i="29" s="1"/>
  <c r="K296" i="29"/>
  <c r="L296" i="29" s="1"/>
  <c r="K298" i="29"/>
  <c r="L298" i="29" s="1"/>
  <c r="L132" i="29"/>
  <c r="L136" i="29"/>
  <c r="L140" i="29"/>
  <c r="L144" i="29"/>
  <c r="L148" i="29"/>
  <c r="L152" i="29"/>
  <c r="L156" i="29"/>
  <c r="L160" i="29"/>
  <c r="L164" i="29"/>
  <c r="L168" i="29"/>
  <c r="L172" i="29"/>
  <c r="L176" i="29"/>
  <c r="L180" i="29"/>
  <c r="L184" i="29"/>
  <c r="L188" i="29"/>
  <c r="L192" i="29"/>
  <c r="L196" i="29"/>
  <c r="L200" i="29"/>
  <c r="L204" i="29"/>
  <c r="L208" i="29"/>
  <c r="L212" i="29"/>
  <c r="L216" i="29"/>
  <c r="K300" i="29"/>
  <c r="L300" i="29" s="1"/>
  <c r="L130" i="29"/>
  <c r="L134" i="29"/>
  <c r="L138" i="29"/>
  <c r="L142" i="29"/>
  <c r="L146" i="29"/>
  <c r="L150" i="29"/>
  <c r="L154" i="29"/>
  <c r="L158" i="29"/>
  <c r="L162" i="29"/>
  <c r="L166" i="29"/>
  <c r="L170" i="29"/>
  <c r="L174" i="29"/>
  <c r="L178" i="29"/>
  <c r="L182" i="29"/>
  <c r="L186" i="29"/>
  <c r="L190" i="29"/>
  <c r="L194" i="29"/>
  <c r="L198" i="29"/>
  <c r="L202" i="29"/>
  <c r="L206" i="29"/>
  <c r="L210" i="29"/>
  <c r="L214" i="29"/>
  <c r="L12" i="42"/>
  <c r="L20" i="42"/>
  <c r="L28" i="42"/>
  <c r="L36" i="42"/>
  <c r="L44" i="42"/>
  <c r="L52" i="42"/>
  <c r="L60" i="42"/>
  <c r="L68" i="42"/>
  <c r="L76" i="42"/>
  <c r="L84" i="42"/>
  <c r="L92" i="42"/>
  <c r="L100" i="42"/>
  <c r="G301" i="42"/>
  <c r="E35" i="10" s="1"/>
  <c r="I221" i="42"/>
  <c r="K221" i="42" s="1"/>
  <c r="I227" i="42"/>
  <c r="K227" i="42" s="1"/>
  <c r="I248" i="42"/>
  <c r="K248" i="42" s="1"/>
  <c r="I285" i="42"/>
  <c r="K285" i="42" s="1"/>
  <c r="I291" i="42"/>
  <c r="K291" i="42" s="1"/>
  <c r="I5" i="42"/>
  <c r="I9" i="42"/>
  <c r="K9" i="42" s="1"/>
  <c r="I13" i="42"/>
  <c r="K13" i="42" s="1"/>
  <c r="I17" i="42"/>
  <c r="K17" i="42" s="1"/>
  <c r="I21" i="42"/>
  <c r="K21" i="42" s="1"/>
  <c r="I25" i="42"/>
  <c r="K25" i="42" s="1"/>
  <c r="I29" i="42"/>
  <c r="K29" i="42" s="1"/>
  <c r="I33" i="42"/>
  <c r="K33" i="42" s="1"/>
  <c r="I37" i="42"/>
  <c r="K37" i="42" s="1"/>
  <c r="I41" i="42"/>
  <c r="K41" i="42" s="1"/>
  <c r="I45" i="42"/>
  <c r="K45" i="42" s="1"/>
  <c r="I49" i="42"/>
  <c r="K49" i="42" s="1"/>
  <c r="I53" i="42"/>
  <c r="K53" i="42" s="1"/>
  <c r="I57" i="42"/>
  <c r="K57" i="42" s="1"/>
  <c r="I61" i="42"/>
  <c r="K61" i="42" s="1"/>
  <c r="I65" i="42"/>
  <c r="K65" i="42" s="1"/>
  <c r="I69" i="42"/>
  <c r="K69" i="42" s="1"/>
  <c r="I73" i="42"/>
  <c r="K73" i="42" s="1"/>
  <c r="I77" i="42"/>
  <c r="K77" i="42" s="1"/>
  <c r="I81" i="42"/>
  <c r="K81" i="42" s="1"/>
  <c r="I85" i="42"/>
  <c r="K85" i="42" s="1"/>
  <c r="I89" i="42"/>
  <c r="K89" i="42" s="1"/>
  <c r="I93" i="42"/>
  <c r="K93" i="42" s="1"/>
  <c r="I97" i="42"/>
  <c r="K97" i="42" s="1"/>
  <c r="I101" i="42"/>
  <c r="K101" i="42" s="1"/>
  <c r="L105" i="42"/>
  <c r="L109" i="42"/>
  <c r="L113" i="42"/>
  <c r="L117" i="42"/>
  <c r="L121" i="42"/>
  <c r="L125" i="42"/>
  <c r="L129" i="42"/>
  <c r="L133" i="42"/>
  <c r="L137" i="42"/>
  <c r="L141" i="42"/>
  <c r="I142" i="42"/>
  <c r="K142" i="42" s="1"/>
  <c r="L146" i="42"/>
  <c r="L147" i="42"/>
  <c r="L157" i="42"/>
  <c r="I158" i="42"/>
  <c r="K158" i="42" s="1"/>
  <c r="L162" i="42"/>
  <c r="L163" i="42"/>
  <c r="L173" i="42"/>
  <c r="I174" i="42"/>
  <c r="K174" i="42" s="1"/>
  <c r="L178" i="42"/>
  <c r="L179" i="42"/>
  <c r="L189" i="42"/>
  <c r="I190" i="42"/>
  <c r="K190" i="42" s="1"/>
  <c r="L194" i="42"/>
  <c r="L195" i="42"/>
  <c r="K199" i="42"/>
  <c r="L199" i="42" s="1"/>
  <c r="K203" i="42"/>
  <c r="L203" i="42" s="1"/>
  <c r="K207" i="42"/>
  <c r="L207" i="42" s="1"/>
  <c r="K211" i="42"/>
  <c r="L211" i="42" s="1"/>
  <c r="K215" i="42"/>
  <c r="L215" i="42" s="1"/>
  <c r="I237" i="42"/>
  <c r="K237" i="42" s="1"/>
  <c r="L237" i="42"/>
  <c r="I243" i="42"/>
  <c r="K243" i="42" s="1"/>
  <c r="I264" i="42"/>
  <c r="K264" i="42" s="1"/>
  <c r="L145" i="42"/>
  <c r="L150" i="42"/>
  <c r="L161" i="42"/>
  <c r="L166" i="42"/>
  <c r="L177" i="42"/>
  <c r="L182" i="42"/>
  <c r="L193" i="42"/>
  <c r="I198" i="42"/>
  <c r="K198" i="42" s="1"/>
  <c r="L200" i="42"/>
  <c r="I253" i="42"/>
  <c r="K253" i="42" s="1"/>
  <c r="I259" i="42"/>
  <c r="K259" i="42" s="1"/>
  <c r="I280" i="42"/>
  <c r="K280" i="42" s="1"/>
  <c r="L149" i="42"/>
  <c r="L154" i="42"/>
  <c r="L165" i="42"/>
  <c r="L170" i="42"/>
  <c r="L181" i="42"/>
  <c r="L186" i="42"/>
  <c r="L197" i="42"/>
  <c r="I232" i="42"/>
  <c r="K232" i="42" s="1"/>
  <c r="I269" i="42"/>
  <c r="K269" i="42" s="1"/>
  <c r="I275" i="42"/>
  <c r="K275" i="42" s="1"/>
  <c r="I296" i="42"/>
  <c r="K296" i="42" s="1"/>
  <c r="L202" i="42"/>
  <c r="L206" i="42"/>
  <c r="L210" i="42"/>
  <c r="L214" i="42"/>
  <c r="L218" i="42"/>
  <c r="I231" i="42"/>
  <c r="K231" i="42" s="1"/>
  <c r="I247" i="42"/>
  <c r="K247" i="42" s="1"/>
  <c r="I263" i="42"/>
  <c r="K263" i="42" s="1"/>
  <c r="I279" i="42"/>
  <c r="K279" i="42" s="1"/>
  <c r="I295" i="42"/>
  <c r="K295" i="42" s="1"/>
  <c r="I219" i="42"/>
  <c r="K219" i="42" s="1"/>
  <c r="I235" i="42"/>
  <c r="K235" i="42" s="1"/>
  <c r="I251" i="42"/>
  <c r="K251" i="42" s="1"/>
  <c r="I267" i="42"/>
  <c r="K267" i="42" s="1"/>
  <c r="I283" i="42"/>
  <c r="K283" i="42" s="1"/>
  <c r="I299" i="42"/>
  <c r="K299" i="42" s="1"/>
  <c r="L204" i="42"/>
  <c r="L208" i="42"/>
  <c r="L212" i="42"/>
  <c r="L216" i="42"/>
  <c r="I223" i="42"/>
  <c r="K223" i="42" s="1"/>
  <c r="I239" i="42"/>
  <c r="K239" i="42" s="1"/>
  <c r="I255" i="42"/>
  <c r="K255" i="42" s="1"/>
  <c r="I271" i="42"/>
  <c r="K271" i="42" s="1"/>
  <c r="I287" i="42"/>
  <c r="K287" i="42" s="1"/>
  <c r="G301" i="74"/>
  <c r="E34" i="10" s="1"/>
  <c r="I5" i="74"/>
  <c r="I23" i="74"/>
  <c r="K23" i="74" s="1"/>
  <c r="I53" i="74"/>
  <c r="K53" i="74" s="1"/>
  <c r="I85" i="74"/>
  <c r="K85" i="74" s="1"/>
  <c r="I8" i="74"/>
  <c r="K8" i="74" s="1"/>
  <c r="L16" i="74"/>
  <c r="I16" i="74"/>
  <c r="K16" i="74" s="1"/>
  <c r="I24" i="74"/>
  <c r="K24" i="74" s="1"/>
  <c r="I32" i="74"/>
  <c r="K32" i="74" s="1"/>
  <c r="I40" i="74"/>
  <c r="K40" i="74" s="1"/>
  <c r="I48" i="74"/>
  <c r="K48" i="74" s="1"/>
  <c r="I56" i="74"/>
  <c r="K56" i="74" s="1"/>
  <c r="I64" i="74"/>
  <c r="K64" i="74" s="1"/>
  <c r="I72" i="74"/>
  <c r="K72" i="74" s="1"/>
  <c r="L80" i="74"/>
  <c r="I80" i="74"/>
  <c r="K80" i="74" s="1"/>
  <c r="I88" i="74"/>
  <c r="K88" i="74" s="1"/>
  <c r="K142" i="74"/>
  <c r="L142" i="74" s="1"/>
  <c r="I13" i="74"/>
  <c r="K13" i="74" s="1"/>
  <c r="I21" i="74"/>
  <c r="K21" i="74" s="1"/>
  <c r="I29" i="74"/>
  <c r="K29" i="74" s="1"/>
  <c r="I37" i="74"/>
  <c r="K37" i="74" s="1"/>
  <c r="L39" i="74"/>
  <c r="I39" i="74"/>
  <c r="K39" i="74" s="1"/>
  <c r="I47" i="74"/>
  <c r="K47" i="74" s="1"/>
  <c r="I55" i="74"/>
  <c r="K55" i="74" s="1"/>
  <c r="I63" i="74"/>
  <c r="K63" i="74" s="1"/>
  <c r="I69" i="74"/>
  <c r="K69" i="74" s="1"/>
  <c r="I77" i="74"/>
  <c r="K77" i="74" s="1"/>
  <c r="I79" i="74"/>
  <c r="K79" i="74" s="1"/>
  <c r="K138" i="74"/>
  <c r="L138" i="74" s="1"/>
  <c r="I211" i="74"/>
  <c r="K211" i="74" s="1"/>
  <c r="I9" i="74"/>
  <c r="K9" i="74" s="1"/>
  <c r="I11" i="74"/>
  <c r="K11" i="74" s="1"/>
  <c r="I17" i="74"/>
  <c r="K17" i="74" s="1"/>
  <c r="I19" i="74"/>
  <c r="K19" i="74" s="1"/>
  <c r="I25" i="74"/>
  <c r="K25" i="74" s="1"/>
  <c r="I27" i="74"/>
  <c r="K27" i="74" s="1"/>
  <c r="I33" i="74"/>
  <c r="K33" i="74" s="1"/>
  <c r="I35" i="74"/>
  <c r="K35" i="74" s="1"/>
  <c r="I41" i="74"/>
  <c r="K41" i="74" s="1"/>
  <c r="I43" i="74"/>
  <c r="K43" i="74" s="1"/>
  <c r="I49" i="74"/>
  <c r="K49" i="74" s="1"/>
  <c r="I51" i="74"/>
  <c r="K51" i="74" s="1"/>
  <c r="I57" i="74"/>
  <c r="K57" i="74" s="1"/>
  <c r="I59" i="74"/>
  <c r="K59" i="74" s="1"/>
  <c r="I65" i="74"/>
  <c r="K65" i="74" s="1"/>
  <c r="I67" i="74"/>
  <c r="K67" i="74" s="1"/>
  <c r="I73" i="74"/>
  <c r="K73" i="74" s="1"/>
  <c r="I75" i="74"/>
  <c r="K75" i="74" s="1"/>
  <c r="I81" i="74"/>
  <c r="K81" i="74" s="1"/>
  <c r="L83" i="74"/>
  <c r="I83" i="74"/>
  <c r="K83" i="74" s="1"/>
  <c r="I89" i="74"/>
  <c r="K89" i="74" s="1"/>
  <c r="K146" i="74"/>
  <c r="L146" i="74" s="1"/>
  <c r="K258" i="74"/>
  <c r="L258" i="74" s="1"/>
  <c r="I7" i="74"/>
  <c r="K7" i="74" s="1"/>
  <c r="I15" i="74"/>
  <c r="K15" i="74" s="1"/>
  <c r="I31" i="74"/>
  <c r="K31" i="74" s="1"/>
  <c r="I45" i="74"/>
  <c r="K45" i="74" s="1"/>
  <c r="I61" i="74"/>
  <c r="K61" i="74" s="1"/>
  <c r="I71" i="74"/>
  <c r="K71" i="74" s="1"/>
  <c r="I87" i="74"/>
  <c r="K87" i="74" s="1"/>
  <c r="K154" i="74"/>
  <c r="L154" i="74" s="1"/>
  <c r="I12" i="74"/>
  <c r="K12" i="74" s="1"/>
  <c r="L20" i="74"/>
  <c r="I20" i="74"/>
  <c r="K20" i="74" s="1"/>
  <c r="I28" i="74"/>
  <c r="K28" i="74" s="1"/>
  <c r="I36" i="74"/>
  <c r="K36" i="74" s="1"/>
  <c r="I44" i="74"/>
  <c r="K44" i="74" s="1"/>
  <c r="I52" i="74"/>
  <c r="K52" i="74" s="1"/>
  <c r="I60" i="74"/>
  <c r="K60" i="74" s="1"/>
  <c r="I68" i="74"/>
  <c r="K68" i="74" s="1"/>
  <c r="I76" i="74"/>
  <c r="K76" i="74" s="1"/>
  <c r="L84" i="74"/>
  <c r="I84" i="74"/>
  <c r="K84" i="74" s="1"/>
  <c r="K134" i="74"/>
  <c r="L134" i="74" s="1"/>
  <c r="K150" i="74"/>
  <c r="L150" i="74" s="1"/>
  <c r="L207" i="74"/>
  <c r="I207" i="74"/>
  <c r="K207" i="74" s="1"/>
  <c r="K216" i="74"/>
  <c r="L216" i="74" s="1"/>
  <c r="K220" i="74"/>
  <c r="L220" i="74" s="1"/>
  <c r="I249" i="74"/>
  <c r="K249" i="74" s="1"/>
  <c r="K278" i="74"/>
  <c r="L278" i="74" s="1"/>
  <c r="K212" i="74"/>
  <c r="L212" i="74" s="1"/>
  <c r="I265" i="74"/>
  <c r="K265" i="74" s="1"/>
  <c r="L136" i="74"/>
  <c r="L140" i="74"/>
  <c r="L144" i="74"/>
  <c r="L148" i="74"/>
  <c r="L152" i="74"/>
  <c r="K208" i="74"/>
  <c r="L208" i="74" s="1"/>
  <c r="I215" i="74"/>
  <c r="K215" i="74" s="1"/>
  <c r="K242" i="74"/>
  <c r="L242" i="74" s="1"/>
  <c r="L93" i="74"/>
  <c r="L97" i="74"/>
  <c r="L101" i="74"/>
  <c r="L105" i="74"/>
  <c r="L109" i="74"/>
  <c r="L113" i="74"/>
  <c r="L117" i="74"/>
  <c r="L121" i="74"/>
  <c r="L125" i="74"/>
  <c r="L129" i="74"/>
  <c r="L133" i="74"/>
  <c r="L137" i="74"/>
  <c r="L141" i="74"/>
  <c r="L145" i="74"/>
  <c r="L149" i="74"/>
  <c r="L153" i="74"/>
  <c r="L157" i="74"/>
  <c r="L161" i="74"/>
  <c r="L165" i="74"/>
  <c r="L169" i="74"/>
  <c r="L173" i="74"/>
  <c r="L177" i="74"/>
  <c r="L181" i="74"/>
  <c r="L185" i="74"/>
  <c r="L189" i="74"/>
  <c r="L193" i="74"/>
  <c r="L197" i="74"/>
  <c r="L201" i="74"/>
  <c r="L205" i="74"/>
  <c r="L218" i="74"/>
  <c r="L222" i="74"/>
  <c r="L226" i="74"/>
  <c r="L230" i="74"/>
  <c r="K238" i="74"/>
  <c r="L238" i="74" s="1"/>
  <c r="I245" i="74"/>
  <c r="K245" i="74" s="1"/>
  <c r="K254" i="74"/>
  <c r="L254" i="74" s="1"/>
  <c r="I261" i="74"/>
  <c r="K261" i="74" s="1"/>
  <c r="K270" i="74"/>
  <c r="L270" i="74" s="1"/>
  <c r="I275" i="74"/>
  <c r="K275" i="74" s="1"/>
  <c r="K294" i="74"/>
  <c r="L294" i="74" s="1"/>
  <c r="I209" i="74"/>
  <c r="K209" i="74" s="1"/>
  <c r="I213" i="74"/>
  <c r="K213" i="74" s="1"/>
  <c r="I217" i="74"/>
  <c r="K217" i="74" s="1"/>
  <c r="K224" i="74"/>
  <c r="L224" i="74" s="1"/>
  <c r="K228" i="74"/>
  <c r="L228" i="74" s="1"/>
  <c r="K232" i="74"/>
  <c r="L232" i="74" s="1"/>
  <c r="K234" i="74"/>
  <c r="L234" i="74" s="1"/>
  <c r="I241" i="74"/>
  <c r="K241" i="74" s="1"/>
  <c r="K250" i="74"/>
  <c r="L250" i="74" s="1"/>
  <c r="I257" i="74"/>
  <c r="K257" i="74" s="1"/>
  <c r="K266" i="74"/>
  <c r="L266" i="74" s="1"/>
  <c r="I291" i="74"/>
  <c r="K291" i="74" s="1"/>
  <c r="L158" i="74"/>
  <c r="L162" i="74"/>
  <c r="L166" i="74"/>
  <c r="L170" i="74"/>
  <c r="L174" i="74"/>
  <c r="L178" i="74"/>
  <c r="L182" i="74"/>
  <c r="L186" i="74"/>
  <c r="L190" i="74"/>
  <c r="L194" i="74"/>
  <c r="L198" i="74"/>
  <c r="L202" i="74"/>
  <c r="L206" i="74"/>
  <c r="L210" i="74"/>
  <c r="L214" i="74"/>
  <c r="I237" i="74"/>
  <c r="K237" i="74" s="1"/>
  <c r="K246" i="74"/>
  <c r="L246" i="74" s="1"/>
  <c r="I253" i="74"/>
  <c r="K253" i="74" s="1"/>
  <c r="K262" i="74"/>
  <c r="L262" i="74" s="1"/>
  <c r="I269" i="74"/>
  <c r="K269" i="74" s="1"/>
  <c r="L219" i="74"/>
  <c r="L223" i="74"/>
  <c r="L227" i="74"/>
  <c r="L231" i="74"/>
  <c r="I279" i="74"/>
  <c r="K279" i="74" s="1"/>
  <c r="K282" i="74"/>
  <c r="L282" i="74" s="1"/>
  <c r="I295" i="74"/>
  <c r="K295" i="74" s="1"/>
  <c r="K298" i="74"/>
  <c r="L298" i="74" s="1"/>
  <c r="I235" i="74"/>
  <c r="K235" i="74" s="1"/>
  <c r="I239" i="74"/>
  <c r="K239" i="74" s="1"/>
  <c r="I243" i="74"/>
  <c r="K243" i="74" s="1"/>
  <c r="I247" i="74"/>
  <c r="K247" i="74" s="1"/>
  <c r="I251" i="74"/>
  <c r="K251" i="74" s="1"/>
  <c r="I255" i="74"/>
  <c r="K255" i="74" s="1"/>
  <c r="I259" i="74"/>
  <c r="K259" i="74" s="1"/>
  <c r="L263" i="74"/>
  <c r="I263" i="74"/>
  <c r="K263" i="74" s="1"/>
  <c r="I267" i="74"/>
  <c r="K267" i="74" s="1"/>
  <c r="I271" i="74"/>
  <c r="K271" i="74" s="1"/>
  <c r="I283" i="74"/>
  <c r="K283" i="74" s="1"/>
  <c r="K286" i="74"/>
  <c r="L286" i="74" s="1"/>
  <c r="I299" i="74"/>
  <c r="K299" i="74" s="1"/>
  <c r="L221" i="74"/>
  <c r="L225" i="74"/>
  <c r="L229" i="74"/>
  <c r="L233" i="74"/>
  <c r="L236" i="74"/>
  <c r="L240" i="74"/>
  <c r="L244" i="74"/>
  <c r="L248" i="74"/>
  <c r="L252" i="74"/>
  <c r="L256" i="74"/>
  <c r="L260" i="74"/>
  <c r="L264" i="74"/>
  <c r="L268" i="74"/>
  <c r="L272" i="74"/>
  <c r="K274" i="74"/>
  <c r="L274" i="74" s="1"/>
  <c r="I287" i="74"/>
  <c r="K287" i="74" s="1"/>
  <c r="K290" i="74"/>
  <c r="L290" i="74" s="1"/>
  <c r="L273" i="74"/>
  <c r="L277" i="74"/>
  <c r="L281" i="74"/>
  <c r="L285" i="74"/>
  <c r="L289" i="74"/>
  <c r="L293" i="74"/>
  <c r="L297" i="74"/>
  <c r="K14" i="19"/>
  <c r="L14" i="19" s="1"/>
  <c r="K26" i="19"/>
  <c r="L26" i="19" s="1"/>
  <c r="K38" i="19"/>
  <c r="L38" i="19" s="1"/>
  <c r="K50" i="19"/>
  <c r="L50" i="19" s="1"/>
  <c r="K58" i="19"/>
  <c r="L58" i="19" s="1"/>
  <c r="K62" i="19"/>
  <c r="L62" i="19" s="1"/>
  <c r="I7" i="19"/>
  <c r="K7" i="19" s="1"/>
  <c r="I11" i="19"/>
  <c r="K11" i="19" s="1"/>
  <c r="I15" i="19"/>
  <c r="K15" i="19" s="1"/>
  <c r="I19" i="19"/>
  <c r="K19" i="19" s="1"/>
  <c r="I23" i="19"/>
  <c r="K23" i="19" s="1"/>
  <c r="I27" i="19"/>
  <c r="K27" i="19" s="1"/>
  <c r="I31" i="19"/>
  <c r="K31" i="19" s="1"/>
  <c r="I35" i="19"/>
  <c r="K35" i="19" s="1"/>
  <c r="I39" i="19"/>
  <c r="K39" i="19" s="1"/>
  <c r="I43" i="19"/>
  <c r="K43" i="19" s="1"/>
  <c r="I47" i="19"/>
  <c r="K47" i="19" s="1"/>
  <c r="I51" i="19"/>
  <c r="K51" i="19" s="1"/>
  <c r="I55" i="19"/>
  <c r="K55" i="19" s="1"/>
  <c r="I59" i="19"/>
  <c r="K59" i="19" s="1"/>
  <c r="I63" i="19"/>
  <c r="K63" i="19" s="1"/>
  <c r="I101" i="19"/>
  <c r="K101" i="19" s="1"/>
  <c r="I107" i="19"/>
  <c r="K107" i="19" s="1"/>
  <c r="K6" i="19"/>
  <c r="L6" i="19" s="1"/>
  <c r="K18" i="19"/>
  <c r="L18" i="19" s="1"/>
  <c r="K30" i="19"/>
  <c r="L30" i="19" s="1"/>
  <c r="K42" i="19"/>
  <c r="L42" i="19" s="1"/>
  <c r="K54" i="19"/>
  <c r="L54" i="19" s="1"/>
  <c r="K9" i="19"/>
  <c r="L9" i="19" s="1"/>
  <c r="K13" i="19"/>
  <c r="L13" i="19" s="1"/>
  <c r="K17" i="19"/>
  <c r="L17" i="19" s="1"/>
  <c r="K21" i="19"/>
  <c r="L21" i="19" s="1"/>
  <c r="K25" i="19"/>
  <c r="L25" i="19" s="1"/>
  <c r="K29" i="19"/>
  <c r="L29" i="19" s="1"/>
  <c r="K33" i="19"/>
  <c r="L33" i="19" s="1"/>
  <c r="K37" i="19"/>
  <c r="L37" i="19" s="1"/>
  <c r="K41" i="19"/>
  <c r="L41" i="19" s="1"/>
  <c r="K45" i="19"/>
  <c r="L45" i="19" s="1"/>
  <c r="K49" i="19"/>
  <c r="L49" i="19" s="1"/>
  <c r="K53" i="19"/>
  <c r="L53" i="19" s="1"/>
  <c r="K57" i="19"/>
  <c r="L57" i="19" s="1"/>
  <c r="K61" i="19"/>
  <c r="L61" i="19" s="1"/>
  <c r="K10" i="19"/>
  <c r="L10" i="19" s="1"/>
  <c r="K22" i="19"/>
  <c r="L22" i="19" s="1"/>
  <c r="K34" i="19"/>
  <c r="L34" i="19" s="1"/>
  <c r="K46" i="19"/>
  <c r="L46" i="19" s="1"/>
  <c r="I112" i="19"/>
  <c r="K112" i="19" s="1"/>
  <c r="I123" i="19"/>
  <c r="K123" i="19" s="1"/>
  <c r="I139" i="19"/>
  <c r="K139" i="19" s="1"/>
  <c r="I155" i="19"/>
  <c r="K155" i="19" s="1"/>
  <c r="I219" i="19"/>
  <c r="K219" i="19" s="1"/>
  <c r="I221" i="19"/>
  <c r="K221" i="19" s="1"/>
  <c r="I227" i="19"/>
  <c r="K227" i="19" s="1"/>
  <c r="I239" i="19"/>
  <c r="K239" i="19" s="1"/>
  <c r="I111" i="19"/>
  <c r="K111" i="19" s="1"/>
  <c r="L117" i="19"/>
  <c r="I127" i="19"/>
  <c r="K127" i="19" s="1"/>
  <c r="L128" i="19"/>
  <c r="L133" i="19"/>
  <c r="I143" i="19"/>
  <c r="K143" i="19" s="1"/>
  <c r="L144" i="19"/>
  <c r="L149" i="19"/>
  <c r="I159" i="19"/>
  <c r="K159" i="19" s="1"/>
  <c r="L160" i="19"/>
  <c r="L165" i="19"/>
  <c r="I169" i="19"/>
  <c r="K169" i="19" s="1"/>
  <c r="I178" i="19"/>
  <c r="K178" i="19" s="1"/>
  <c r="I185" i="19"/>
  <c r="K185" i="19" s="1"/>
  <c r="I194" i="19"/>
  <c r="K194" i="19" s="1"/>
  <c r="I201" i="19"/>
  <c r="K201" i="19" s="1"/>
  <c r="I210" i="19"/>
  <c r="K210" i="19" s="1"/>
  <c r="I217" i="19"/>
  <c r="K217" i="19" s="1"/>
  <c r="I225" i="19"/>
  <c r="K225" i="19" s="1"/>
  <c r="K248" i="19"/>
  <c r="L248" i="19" s="1"/>
  <c r="I259" i="19"/>
  <c r="K259" i="19" s="1"/>
  <c r="I271" i="19"/>
  <c r="K271" i="19" s="1"/>
  <c r="K280" i="19"/>
  <c r="L280" i="19" s="1"/>
  <c r="I291" i="19"/>
  <c r="K291" i="19" s="1"/>
  <c r="G301" i="19"/>
  <c r="E31" i="10" s="1"/>
  <c r="I64" i="19"/>
  <c r="K64" i="19" s="1"/>
  <c r="I67" i="19"/>
  <c r="K67" i="19" s="1"/>
  <c r="I68" i="19"/>
  <c r="K68" i="19" s="1"/>
  <c r="I71" i="19"/>
  <c r="K71" i="19" s="1"/>
  <c r="I72" i="19"/>
  <c r="K72" i="19" s="1"/>
  <c r="I75" i="19"/>
  <c r="K75" i="19" s="1"/>
  <c r="I76" i="19"/>
  <c r="K76" i="19" s="1"/>
  <c r="I79" i="19"/>
  <c r="K79" i="19" s="1"/>
  <c r="I80" i="19"/>
  <c r="K80" i="19" s="1"/>
  <c r="I83" i="19"/>
  <c r="K83" i="19" s="1"/>
  <c r="I84" i="19"/>
  <c r="K84" i="19" s="1"/>
  <c r="I87" i="19"/>
  <c r="K87" i="19" s="1"/>
  <c r="I88" i="19"/>
  <c r="K88" i="19" s="1"/>
  <c r="I91" i="19"/>
  <c r="K91" i="19" s="1"/>
  <c r="I92" i="19"/>
  <c r="K92" i="19" s="1"/>
  <c r="I95" i="19"/>
  <c r="K95" i="19" s="1"/>
  <c r="I96" i="19"/>
  <c r="K96" i="19" s="1"/>
  <c r="I99" i="19"/>
  <c r="K99" i="19" s="1"/>
  <c r="L100" i="19"/>
  <c r="L105" i="19"/>
  <c r="I115" i="19"/>
  <c r="K115" i="19" s="1"/>
  <c r="L116" i="19"/>
  <c r="L121" i="19"/>
  <c r="I131" i="19"/>
  <c r="K131" i="19" s="1"/>
  <c r="L132" i="19"/>
  <c r="L137" i="19"/>
  <c r="I147" i="19"/>
  <c r="K147" i="19" s="1"/>
  <c r="L148" i="19"/>
  <c r="L153" i="19"/>
  <c r="I163" i="19"/>
  <c r="K163" i="19" s="1"/>
  <c r="L164" i="19"/>
  <c r="I174" i="19"/>
  <c r="K174" i="19" s="1"/>
  <c r="I181" i="19"/>
  <c r="K181" i="19" s="1"/>
  <c r="I190" i="19"/>
  <c r="K190" i="19" s="1"/>
  <c r="I197" i="19"/>
  <c r="K197" i="19" s="1"/>
  <c r="I206" i="19"/>
  <c r="K206" i="19" s="1"/>
  <c r="I213" i="19"/>
  <c r="K213" i="19" s="1"/>
  <c r="I222" i="19"/>
  <c r="K222" i="19" s="1"/>
  <c r="L236" i="19"/>
  <c r="I243" i="19"/>
  <c r="K243" i="19" s="1"/>
  <c r="L264" i="19"/>
  <c r="I275" i="19"/>
  <c r="K275" i="19" s="1"/>
  <c r="L296" i="19"/>
  <c r="I5" i="19"/>
  <c r="L65" i="19"/>
  <c r="L69" i="19"/>
  <c r="L73" i="19"/>
  <c r="L77" i="19"/>
  <c r="L81" i="19"/>
  <c r="L85" i="19"/>
  <c r="L89" i="19"/>
  <c r="L93" i="19"/>
  <c r="L97" i="19"/>
  <c r="I103" i="19"/>
  <c r="K103" i="19" s="1"/>
  <c r="L104" i="19"/>
  <c r="L109" i="19"/>
  <c r="I119" i="19"/>
  <c r="K119" i="19" s="1"/>
  <c r="L120" i="19"/>
  <c r="L125" i="19"/>
  <c r="I135" i="19"/>
  <c r="K135" i="19" s="1"/>
  <c r="L136" i="19"/>
  <c r="L141" i="19"/>
  <c r="I151" i="19"/>
  <c r="K151" i="19" s="1"/>
  <c r="L152" i="19"/>
  <c r="L157" i="19"/>
  <c r="I167" i="19"/>
  <c r="K167" i="19" s="1"/>
  <c r="L168" i="19"/>
  <c r="I170" i="19"/>
  <c r="K170" i="19" s="1"/>
  <c r="L173" i="19"/>
  <c r="I177" i="19"/>
  <c r="K177" i="19" s="1"/>
  <c r="L182" i="19"/>
  <c r="I186" i="19"/>
  <c r="K186" i="19" s="1"/>
  <c r="L189" i="19"/>
  <c r="I193" i="19"/>
  <c r="K193" i="19" s="1"/>
  <c r="L198" i="19"/>
  <c r="I202" i="19"/>
  <c r="K202" i="19" s="1"/>
  <c r="L205" i="19"/>
  <c r="I209" i="19"/>
  <c r="K209" i="19" s="1"/>
  <c r="L214" i="19"/>
  <c r="I218" i="19"/>
  <c r="K218" i="19" s="1"/>
  <c r="K220" i="19"/>
  <c r="L220" i="19" s="1"/>
  <c r="I223" i="19"/>
  <c r="K223" i="19" s="1"/>
  <c r="I226" i="19"/>
  <c r="K226" i="19" s="1"/>
  <c r="I235" i="19"/>
  <c r="K235" i="19" s="1"/>
  <c r="I247" i="19"/>
  <c r="K247" i="19" s="1"/>
  <c r="I251" i="19"/>
  <c r="K251" i="19" s="1"/>
  <c r="L256" i="19"/>
  <c r="I263" i="19"/>
  <c r="K263" i="19" s="1"/>
  <c r="I279" i="19"/>
  <c r="K279" i="19" s="1"/>
  <c r="I283" i="19"/>
  <c r="K283" i="19" s="1"/>
  <c r="L288" i="19"/>
  <c r="I295" i="19"/>
  <c r="K295" i="19" s="1"/>
  <c r="I171" i="19"/>
  <c r="K171" i="19" s="1"/>
  <c r="I175" i="19"/>
  <c r="K175" i="19" s="1"/>
  <c r="I179" i="19"/>
  <c r="K179" i="19" s="1"/>
  <c r="I183" i="19"/>
  <c r="K183" i="19" s="1"/>
  <c r="I187" i="19"/>
  <c r="K187" i="19" s="1"/>
  <c r="I191" i="19"/>
  <c r="K191" i="19" s="1"/>
  <c r="I195" i="19"/>
  <c r="K195" i="19" s="1"/>
  <c r="I199" i="19"/>
  <c r="K199" i="19" s="1"/>
  <c r="I203" i="19"/>
  <c r="K203" i="19" s="1"/>
  <c r="I207" i="19"/>
  <c r="K207" i="19" s="1"/>
  <c r="I211" i="19"/>
  <c r="K211" i="19" s="1"/>
  <c r="I215" i="19"/>
  <c r="K215" i="19" s="1"/>
  <c r="K232" i="19"/>
  <c r="L232" i="19" s="1"/>
  <c r="I255" i="19"/>
  <c r="K255" i="19" s="1"/>
  <c r="I267" i="19"/>
  <c r="K267" i="19" s="1"/>
  <c r="I287" i="19"/>
  <c r="K287" i="19" s="1"/>
  <c r="I299" i="19"/>
  <c r="K299" i="19" s="1"/>
  <c r="I231" i="19"/>
  <c r="K231" i="19" s="1"/>
  <c r="I229" i="19"/>
  <c r="K229" i="19" s="1"/>
  <c r="I233" i="19"/>
  <c r="K233" i="19" s="1"/>
  <c r="I237" i="19"/>
  <c r="K237" i="19" s="1"/>
  <c r="I241" i="19"/>
  <c r="K241" i="19" s="1"/>
  <c r="I245" i="19"/>
  <c r="K245" i="19" s="1"/>
  <c r="I249" i="19"/>
  <c r="K249" i="19" s="1"/>
  <c r="I253" i="19"/>
  <c r="K253" i="19" s="1"/>
  <c r="I257" i="19"/>
  <c r="K257" i="19" s="1"/>
  <c r="I261" i="19"/>
  <c r="K261" i="19" s="1"/>
  <c r="I265" i="19"/>
  <c r="K265" i="19" s="1"/>
  <c r="I269" i="19"/>
  <c r="K269" i="19" s="1"/>
  <c r="I273" i="19"/>
  <c r="I277" i="19"/>
  <c r="K277" i="19" s="1"/>
  <c r="I281" i="19"/>
  <c r="K281" i="19" s="1"/>
  <c r="L281" i="19" s="1"/>
  <c r="I285" i="19"/>
  <c r="K285" i="19" s="1"/>
  <c r="I289" i="19"/>
  <c r="K289" i="19" s="1"/>
  <c r="L289" i="19"/>
  <c r="I293" i="19"/>
  <c r="K293" i="19" s="1"/>
  <c r="I297" i="19"/>
  <c r="K297" i="19" s="1"/>
  <c r="I107" i="67"/>
  <c r="K107" i="67" s="1"/>
  <c r="K262" i="67"/>
  <c r="L262" i="67" s="1"/>
  <c r="I5" i="67"/>
  <c r="L7" i="67"/>
  <c r="K8" i="67"/>
  <c r="L8" i="67" s="1"/>
  <c r="I9" i="67"/>
  <c r="K9" i="67" s="1"/>
  <c r="L11" i="67"/>
  <c r="K12" i="67"/>
  <c r="L12" i="67" s="1"/>
  <c r="I13" i="67"/>
  <c r="K13" i="67" s="1"/>
  <c r="L15" i="67"/>
  <c r="K16" i="67"/>
  <c r="L16" i="67" s="1"/>
  <c r="I17" i="67"/>
  <c r="K17" i="67" s="1"/>
  <c r="L19" i="67"/>
  <c r="K20" i="67"/>
  <c r="L20" i="67" s="1"/>
  <c r="I21" i="67"/>
  <c r="K21" i="67" s="1"/>
  <c r="L23" i="67"/>
  <c r="K24" i="67"/>
  <c r="L24" i="67" s="1"/>
  <c r="I25" i="67"/>
  <c r="K25" i="67" s="1"/>
  <c r="L27" i="67"/>
  <c r="K28" i="67"/>
  <c r="L28" i="67" s="1"/>
  <c r="I29" i="67"/>
  <c r="K29" i="67" s="1"/>
  <c r="L31" i="67"/>
  <c r="K32" i="67"/>
  <c r="L32" i="67" s="1"/>
  <c r="I33" i="67"/>
  <c r="K33" i="67" s="1"/>
  <c r="L35" i="67"/>
  <c r="K36" i="67"/>
  <c r="L36" i="67" s="1"/>
  <c r="I37" i="67"/>
  <c r="K37" i="67" s="1"/>
  <c r="L39" i="67"/>
  <c r="K40" i="67"/>
  <c r="L40" i="67" s="1"/>
  <c r="I41" i="67"/>
  <c r="K41" i="67" s="1"/>
  <c r="L43" i="67"/>
  <c r="K44" i="67"/>
  <c r="L44" i="67" s="1"/>
  <c r="I45" i="67"/>
  <c r="K45" i="67" s="1"/>
  <c r="L47" i="67"/>
  <c r="K48" i="67"/>
  <c r="L48" i="67" s="1"/>
  <c r="I49" i="67"/>
  <c r="K49" i="67" s="1"/>
  <c r="L51" i="67"/>
  <c r="K52" i="67"/>
  <c r="L52" i="67" s="1"/>
  <c r="I53" i="67"/>
  <c r="K53" i="67" s="1"/>
  <c r="L55" i="67"/>
  <c r="K56" i="67"/>
  <c r="L56" i="67" s="1"/>
  <c r="I57" i="67"/>
  <c r="K57" i="67" s="1"/>
  <c r="L59" i="67"/>
  <c r="K60" i="67"/>
  <c r="L60" i="67" s="1"/>
  <c r="I61" i="67"/>
  <c r="K61" i="67" s="1"/>
  <c r="L63" i="67"/>
  <c r="K64" i="67"/>
  <c r="L64" i="67" s="1"/>
  <c r="I65" i="67"/>
  <c r="K65" i="67" s="1"/>
  <c r="L67" i="67"/>
  <c r="K68" i="67"/>
  <c r="L68" i="67" s="1"/>
  <c r="I69" i="67"/>
  <c r="K69" i="67" s="1"/>
  <c r="L71" i="67"/>
  <c r="K72" i="67"/>
  <c r="L72" i="67" s="1"/>
  <c r="L75" i="67"/>
  <c r="I79" i="67"/>
  <c r="K79" i="67" s="1"/>
  <c r="L86" i="67"/>
  <c r="L89" i="67"/>
  <c r="I95" i="67"/>
  <c r="K95" i="67" s="1"/>
  <c r="L97" i="67"/>
  <c r="L100" i="67"/>
  <c r="L102" i="67"/>
  <c r="I111" i="67"/>
  <c r="K111" i="67" s="1"/>
  <c r="L113" i="67"/>
  <c r="L116" i="67"/>
  <c r="L118" i="67"/>
  <c r="I127" i="67"/>
  <c r="K127" i="67" s="1"/>
  <c r="L129" i="67"/>
  <c r="L132" i="67"/>
  <c r="L134" i="67"/>
  <c r="L137" i="67"/>
  <c r="L140" i="67"/>
  <c r="L142" i="67"/>
  <c r="L145" i="67"/>
  <c r="I151" i="67"/>
  <c r="K151" i="67" s="1"/>
  <c r="L153" i="67"/>
  <c r="L156" i="67"/>
  <c r="L158" i="67"/>
  <c r="I235" i="67"/>
  <c r="K235" i="67" s="1"/>
  <c r="I275" i="67"/>
  <c r="K275" i="67" s="1"/>
  <c r="I83" i="67"/>
  <c r="K83" i="67" s="1"/>
  <c r="I123" i="67"/>
  <c r="K123" i="67" s="1"/>
  <c r="L123" i="67" s="1"/>
  <c r="K228" i="67"/>
  <c r="L228" i="67" s="1"/>
  <c r="L85" i="67"/>
  <c r="I91" i="67"/>
  <c r="K91" i="67" s="1"/>
  <c r="I99" i="67"/>
  <c r="K99" i="67" s="1"/>
  <c r="L101" i="67"/>
  <c r="I115" i="67"/>
  <c r="K115" i="67" s="1"/>
  <c r="L117" i="67"/>
  <c r="I131" i="67"/>
  <c r="K131" i="67" s="1"/>
  <c r="L133" i="67"/>
  <c r="I139" i="67"/>
  <c r="K139" i="67" s="1"/>
  <c r="L141" i="67"/>
  <c r="I147" i="67"/>
  <c r="I155" i="67"/>
  <c r="K155" i="67" s="1"/>
  <c r="L157" i="67"/>
  <c r="K244" i="67"/>
  <c r="L244" i="67" s="1"/>
  <c r="I271" i="67"/>
  <c r="K271" i="67" s="1"/>
  <c r="K294" i="67"/>
  <c r="L294" i="67" s="1"/>
  <c r="L73" i="67"/>
  <c r="L77" i="67"/>
  <c r="I78" i="67"/>
  <c r="K78" i="67" s="1"/>
  <c r="I87" i="67"/>
  <c r="K87" i="67" s="1"/>
  <c r="L94" i="67"/>
  <c r="I103" i="67"/>
  <c r="K103" i="67" s="1"/>
  <c r="L108" i="67"/>
  <c r="L110" i="67"/>
  <c r="I119" i="67"/>
  <c r="K119" i="67" s="1"/>
  <c r="L124" i="67"/>
  <c r="L126" i="67"/>
  <c r="I135" i="67"/>
  <c r="K135" i="67" s="1"/>
  <c r="I143" i="67"/>
  <c r="K143" i="67" s="1"/>
  <c r="L150" i="67"/>
  <c r="I159" i="67"/>
  <c r="K159" i="67" s="1"/>
  <c r="L160" i="67"/>
  <c r="L164" i="67"/>
  <c r="L168" i="67"/>
  <c r="L172" i="67"/>
  <c r="L176" i="67"/>
  <c r="L179" i="67"/>
  <c r="L183" i="67"/>
  <c r="K232" i="67"/>
  <c r="L232" i="67" s="1"/>
  <c r="I239" i="67"/>
  <c r="K239" i="67" s="1"/>
  <c r="K248" i="67"/>
  <c r="L248" i="67" s="1"/>
  <c r="K258" i="67"/>
  <c r="L258" i="67" s="1"/>
  <c r="K290" i="67"/>
  <c r="L290" i="67" s="1"/>
  <c r="K187" i="67"/>
  <c r="L187" i="67" s="1"/>
  <c r="K191" i="67"/>
  <c r="L191" i="67" s="1"/>
  <c r="K195" i="67"/>
  <c r="L195" i="67" s="1"/>
  <c r="K199" i="67"/>
  <c r="L199" i="67" s="1"/>
  <c r="K203" i="67"/>
  <c r="L203" i="67" s="1"/>
  <c r="K207" i="67"/>
  <c r="L207" i="67" s="1"/>
  <c r="K211" i="67"/>
  <c r="L211" i="67" s="1"/>
  <c r="K215" i="67"/>
  <c r="L215" i="67" s="1"/>
  <c r="L218" i="67"/>
  <c r="I227" i="67"/>
  <c r="K227" i="67" s="1"/>
  <c r="K236" i="67"/>
  <c r="L236" i="67" s="1"/>
  <c r="I243" i="67"/>
  <c r="K243" i="67" s="1"/>
  <c r="I255" i="67"/>
  <c r="K255" i="67" s="1"/>
  <c r="I259" i="67"/>
  <c r="K259" i="67" s="1"/>
  <c r="K278" i="67"/>
  <c r="L278" i="67" s="1"/>
  <c r="I287" i="67"/>
  <c r="K287" i="67" s="1"/>
  <c r="I291" i="67"/>
  <c r="K291" i="67" s="1"/>
  <c r="L180" i="67"/>
  <c r="L184" i="67"/>
  <c r="L188" i="67"/>
  <c r="L192" i="67"/>
  <c r="L196" i="67"/>
  <c r="L200" i="67"/>
  <c r="L204" i="67"/>
  <c r="L208" i="67"/>
  <c r="L212" i="67"/>
  <c r="L216" i="67"/>
  <c r="I231" i="67"/>
  <c r="K231" i="67" s="1"/>
  <c r="K240" i="67"/>
  <c r="L240" i="67" s="1"/>
  <c r="I247" i="67"/>
  <c r="K247" i="67" s="1"/>
  <c r="K274" i="67"/>
  <c r="L274" i="67" s="1"/>
  <c r="K250" i="67"/>
  <c r="L250" i="67" s="1"/>
  <c r="I263" i="67"/>
  <c r="K263" i="67" s="1"/>
  <c r="K266" i="67"/>
  <c r="L266" i="67" s="1"/>
  <c r="I279" i="67"/>
  <c r="K279" i="67" s="1"/>
  <c r="K282" i="67"/>
  <c r="L282" i="67" s="1"/>
  <c r="I295" i="67"/>
  <c r="K295" i="67" s="1"/>
  <c r="K298" i="67"/>
  <c r="L298" i="67" s="1"/>
  <c r="I221" i="67"/>
  <c r="K221" i="67" s="1"/>
  <c r="I225" i="67"/>
  <c r="K225" i="67" s="1"/>
  <c r="I229" i="67"/>
  <c r="K229" i="67" s="1"/>
  <c r="I233" i="67"/>
  <c r="K233" i="67" s="1"/>
  <c r="L233" i="67" s="1"/>
  <c r="I237" i="67"/>
  <c r="K237" i="67" s="1"/>
  <c r="I241" i="67"/>
  <c r="K241" i="67" s="1"/>
  <c r="I245" i="67"/>
  <c r="K245" i="67" s="1"/>
  <c r="I249" i="67"/>
  <c r="K249" i="67" s="1"/>
  <c r="I251" i="67"/>
  <c r="K251" i="67" s="1"/>
  <c r="K254" i="67"/>
  <c r="L254" i="67" s="1"/>
  <c r="I267" i="67"/>
  <c r="K267" i="67" s="1"/>
  <c r="K270" i="67"/>
  <c r="L270" i="67" s="1"/>
  <c r="I283" i="67"/>
  <c r="K283" i="67" s="1"/>
  <c r="K286" i="67"/>
  <c r="L286" i="67" s="1"/>
  <c r="I299" i="67"/>
  <c r="K299" i="67" s="1"/>
  <c r="L253" i="67"/>
  <c r="L257" i="67"/>
  <c r="L261" i="67"/>
  <c r="L265" i="67"/>
  <c r="L269" i="67"/>
  <c r="L273" i="67"/>
  <c r="L277" i="67"/>
  <c r="L281" i="67"/>
  <c r="L285" i="67"/>
  <c r="L289" i="67"/>
  <c r="L293" i="67"/>
  <c r="L297" i="67"/>
  <c r="K63" i="68"/>
  <c r="L63" i="68" s="1"/>
  <c r="L9" i="68"/>
  <c r="L13" i="68"/>
  <c r="L17" i="68"/>
  <c r="L21" i="68"/>
  <c r="L25" i="68"/>
  <c r="L29" i="68"/>
  <c r="L33" i="68"/>
  <c r="L37" i="68"/>
  <c r="L41" i="68"/>
  <c r="L45" i="68"/>
  <c r="L47" i="68"/>
  <c r="L48" i="68"/>
  <c r="L51" i="68"/>
  <c r="L52" i="68"/>
  <c r="L55" i="68"/>
  <c r="L56" i="68"/>
  <c r="L59" i="68"/>
  <c r="L60" i="68"/>
  <c r="I132" i="68"/>
  <c r="K132" i="68" s="1"/>
  <c r="I148" i="68"/>
  <c r="K148" i="68" s="1"/>
  <c r="I164" i="68"/>
  <c r="K164" i="68" s="1"/>
  <c r="I180" i="68"/>
  <c r="K180" i="68" s="1"/>
  <c r="I196" i="68"/>
  <c r="K196" i="68" s="1"/>
  <c r="I217" i="68"/>
  <c r="K217" i="68" s="1"/>
  <c r="L217" i="68" s="1"/>
  <c r="K276" i="68"/>
  <c r="L276" i="68" s="1"/>
  <c r="G301" i="68"/>
  <c r="E32" i="10" s="1"/>
  <c r="L6" i="68"/>
  <c r="I8" i="68"/>
  <c r="K8" i="68" s="1"/>
  <c r="L10" i="68"/>
  <c r="I12" i="68"/>
  <c r="K12" i="68" s="1"/>
  <c r="L14" i="68"/>
  <c r="I16" i="68"/>
  <c r="K16" i="68" s="1"/>
  <c r="L18" i="68"/>
  <c r="I20" i="68"/>
  <c r="K20" i="68" s="1"/>
  <c r="L22" i="68"/>
  <c r="I24" i="68"/>
  <c r="K24" i="68" s="1"/>
  <c r="L26" i="68"/>
  <c r="I28" i="68"/>
  <c r="K28" i="68" s="1"/>
  <c r="L30" i="68"/>
  <c r="I32" i="68"/>
  <c r="K32" i="68" s="1"/>
  <c r="L34" i="68"/>
  <c r="I36" i="68"/>
  <c r="K36" i="68" s="1"/>
  <c r="L38" i="68"/>
  <c r="I40" i="68"/>
  <c r="K40" i="68" s="1"/>
  <c r="L42" i="68"/>
  <c r="I44" i="68"/>
  <c r="K44" i="68" s="1"/>
  <c r="I94" i="68"/>
  <c r="K94" i="68" s="1"/>
  <c r="I98" i="68"/>
  <c r="K98" i="68" s="1"/>
  <c r="I102" i="68"/>
  <c r="K102" i="68" s="1"/>
  <c r="I106" i="68"/>
  <c r="K106" i="68" s="1"/>
  <c r="I110" i="68"/>
  <c r="K110" i="68" s="1"/>
  <c r="I114" i="68"/>
  <c r="K114" i="68" s="1"/>
  <c r="I118" i="68"/>
  <c r="K118" i="68" s="1"/>
  <c r="I122" i="68"/>
  <c r="K122" i="68" s="1"/>
  <c r="I128" i="68"/>
  <c r="K128" i="68" s="1"/>
  <c r="I144" i="68"/>
  <c r="K144" i="68" s="1"/>
  <c r="I160" i="68"/>
  <c r="K160" i="68" s="1"/>
  <c r="I176" i="68"/>
  <c r="K176" i="68" s="1"/>
  <c r="I192" i="68"/>
  <c r="K192" i="68" s="1"/>
  <c r="I283" i="68"/>
  <c r="K283" i="68" s="1"/>
  <c r="L66" i="68"/>
  <c r="L70" i="68"/>
  <c r="L74" i="68"/>
  <c r="L78" i="68"/>
  <c r="L82" i="68"/>
  <c r="L86" i="68"/>
  <c r="L90" i="68"/>
  <c r="L93" i="68"/>
  <c r="L97" i="68"/>
  <c r="L101" i="68"/>
  <c r="L105" i="68"/>
  <c r="L109" i="68"/>
  <c r="L113" i="68"/>
  <c r="L117" i="68"/>
  <c r="L121" i="68"/>
  <c r="L127" i="68"/>
  <c r="L133" i="68"/>
  <c r="L143" i="68"/>
  <c r="L149" i="68"/>
  <c r="L159" i="68"/>
  <c r="L165" i="68"/>
  <c r="L175" i="68"/>
  <c r="L181" i="68"/>
  <c r="L191" i="68"/>
  <c r="I201" i="68"/>
  <c r="K201" i="68" s="1"/>
  <c r="L201" i="68"/>
  <c r="I212" i="68"/>
  <c r="K212" i="68" s="1"/>
  <c r="K260" i="68"/>
  <c r="L260" i="68" s="1"/>
  <c r="K5" i="68"/>
  <c r="I46" i="68"/>
  <c r="K46" i="68" s="1"/>
  <c r="I50" i="68"/>
  <c r="K50" i="68" s="1"/>
  <c r="I54" i="68"/>
  <c r="K54" i="68" s="1"/>
  <c r="I58" i="68"/>
  <c r="K58" i="68" s="1"/>
  <c r="I62" i="68"/>
  <c r="K62" i="68" s="1"/>
  <c r="I137" i="68"/>
  <c r="K137" i="68" s="1"/>
  <c r="L137" i="68" s="1"/>
  <c r="L139" i="68"/>
  <c r="I153" i="68"/>
  <c r="K153" i="68" s="1"/>
  <c r="L155" i="68"/>
  <c r="I169" i="68"/>
  <c r="K169" i="68" s="1"/>
  <c r="L169" i="68" s="1"/>
  <c r="L171" i="68"/>
  <c r="I185" i="68"/>
  <c r="K185" i="68" s="1"/>
  <c r="L187" i="68"/>
  <c r="I267" i="68"/>
  <c r="K267" i="68" s="1"/>
  <c r="L131" i="68"/>
  <c r="L147" i="68"/>
  <c r="L163" i="68"/>
  <c r="L179" i="68"/>
  <c r="L195" i="68"/>
  <c r="L211" i="68"/>
  <c r="K264" i="68"/>
  <c r="L264" i="68" s="1"/>
  <c r="I271" i="68"/>
  <c r="K271" i="68" s="1"/>
  <c r="K280" i="68"/>
  <c r="L280" i="68"/>
  <c r="I287" i="68"/>
  <c r="K287" i="68" s="1"/>
  <c r="I291" i="68"/>
  <c r="K291" i="68" s="1"/>
  <c r="I295" i="68"/>
  <c r="K295" i="68" s="1"/>
  <c r="I299" i="68"/>
  <c r="K299" i="68" s="1"/>
  <c r="L135" i="68"/>
  <c r="I136" i="68"/>
  <c r="K136" i="68" s="1"/>
  <c r="L140" i="68"/>
  <c r="L141" i="68"/>
  <c r="L151" i="68"/>
  <c r="I152" i="68"/>
  <c r="K152" i="68" s="1"/>
  <c r="L156" i="68"/>
  <c r="L157" i="68"/>
  <c r="L167" i="68"/>
  <c r="I168" i="68"/>
  <c r="K168" i="68" s="1"/>
  <c r="L172" i="68"/>
  <c r="L173" i="68"/>
  <c r="L183" i="68"/>
  <c r="I184" i="68"/>
  <c r="K184" i="68" s="1"/>
  <c r="L188" i="68"/>
  <c r="L189" i="68"/>
  <c r="L199" i="68"/>
  <c r="I200" i="68"/>
  <c r="K200" i="68" s="1"/>
  <c r="L204" i="68"/>
  <c r="L205" i="68"/>
  <c r="L215" i="68"/>
  <c r="I216" i="68"/>
  <c r="K216" i="68" s="1"/>
  <c r="I259" i="68"/>
  <c r="K259" i="68" s="1"/>
  <c r="K268" i="68"/>
  <c r="L268" i="68" s="1"/>
  <c r="I275" i="68"/>
  <c r="K275" i="68" s="1"/>
  <c r="K284" i="68"/>
  <c r="L284" i="68" s="1"/>
  <c r="L203" i="68"/>
  <c r="L208" i="68"/>
  <c r="I263" i="68"/>
  <c r="K263" i="68" s="1"/>
  <c r="K272" i="68"/>
  <c r="L272" i="68" s="1"/>
  <c r="I279" i="68"/>
  <c r="K279" i="68" s="1"/>
  <c r="K288" i="68"/>
  <c r="L288" i="68" s="1"/>
  <c r="K292" i="68"/>
  <c r="L292" i="68" s="1"/>
  <c r="K296" i="68"/>
  <c r="L296" i="68" s="1"/>
  <c r="K300" i="68"/>
  <c r="L300" i="68"/>
  <c r="L221" i="68"/>
  <c r="L225" i="68"/>
  <c r="L229" i="68"/>
  <c r="L233" i="68"/>
  <c r="L237" i="68"/>
  <c r="L241" i="68"/>
  <c r="L245" i="68"/>
  <c r="L249" i="68"/>
  <c r="L253" i="68"/>
  <c r="L257" i="68"/>
  <c r="I261" i="68"/>
  <c r="K261" i="68" s="1"/>
  <c r="L261" i="68"/>
  <c r="I265" i="68"/>
  <c r="K265" i="68" s="1"/>
  <c r="L265" i="68" s="1"/>
  <c r="I269" i="68"/>
  <c r="K269" i="68" s="1"/>
  <c r="I273" i="68"/>
  <c r="K273" i="68" s="1"/>
  <c r="I277" i="68"/>
  <c r="K277" i="68" s="1"/>
  <c r="I281" i="68"/>
  <c r="K281" i="68" s="1"/>
  <c r="I285" i="68"/>
  <c r="I289" i="68"/>
  <c r="K289" i="68" s="1"/>
  <c r="I293" i="68"/>
  <c r="K293" i="68" s="1"/>
  <c r="L293" i="68" s="1"/>
  <c r="I297" i="68"/>
  <c r="K297" i="68" s="1"/>
  <c r="K80" i="63"/>
  <c r="L80" i="63" s="1"/>
  <c r="K76" i="63"/>
  <c r="L76" i="63"/>
  <c r="K178" i="63"/>
  <c r="L178" i="63" s="1"/>
  <c r="K182" i="63"/>
  <c r="L182" i="63" s="1"/>
  <c r="K186" i="63"/>
  <c r="L186" i="63" s="1"/>
  <c r="I193" i="63"/>
  <c r="K193" i="63" s="1"/>
  <c r="K202" i="63"/>
  <c r="L202" i="63" s="1"/>
  <c r="I209" i="63"/>
  <c r="K209" i="63" s="1"/>
  <c r="K218" i="63"/>
  <c r="L218" i="63" s="1"/>
  <c r="I241" i="63"/>
  <c r="K241" i="63" s="1"/>
  <c r="K246" i="63"/>
  <c r="L246" i="63" s="1"/>
  <c r="I277" i="63"/>
  <c r="K277" i="63" s="1"/>
  <c r="K282" i="63"/>
  <c r="L282" i="63" s="1"/>
  <c r="G301" i="63"/>
  <c r="E29" i="10" s="1"/>
  <c r="L6" i="63"/>
  <c r="K7" i="63"/>
  <c r="L7" i="63" s="1"/>
  <c r="I8" i="63"/>
  <c r="K8" i="63" s="1"/>
  <c r="L10" i="63"/>
  <c r="K11" i="63"/>
  <c r="L11" i="63" s="1"/>
  <c r="I12" i="63"/>
  <c r="K12" i="63" s="1"/>
  <c r="L14" i="63"/>
  <c r="K15" i="63"/>
  <c r="L15" i="63" s="1"/>
  <c r="I16" i="63"/>
  <c r="K16" i="63" s="1"/>
  <c r="L18" i="63"/>
  <c r="K19" i="63"/>
  <c r="L19" i="63" s="1"/>
  <c r="I20" i="63"/>
  <c r="K20" i="63" s="1"/>
  <c r="L22" i="63"/>
  <c r="K23" i="63"/>
  <c r="L23" i="63" s="1"/>
  <c r="I24" i="63"/>
  <c r="K24" i="63" s="1"/>
  <c r="L26" i="63"/>
  <c r="K27" i="63"/>
  <c r="L27" i="63" s="1"/>
  <c r="I28" i="63"/>
  <c r="K28" i="63" s="1"/>
  <c r="L30" i="63"/>
  <c r="K31" i="63"/>
  <c r="L31" i="63" s="1"/>
  <c r="I32" i="63"/>
  <c r="K32" i="63" s="1"/>
  <c r="L34" i="63"/>
  <c r="K35" i="63"/>
  <c r="L35" i="63" s="1"/>
  <c r="I36" i="63"/>
  <c r="K36" i="63" s="1"/>
  <c r="L38" i="63"/>
  <c r="K39" i="63"/>
  <c r="L39" i="63" s="1"/>
  <c r="I40" i="63"/>
  <c r="K40" i="63" s="1"/>
  <c r="L42" i="63"/>
  <c r="K43" i="63"/>
  <c r="L43" i="63" s="1"/>
  <c r="I44" i="63"/>
  <c r="K44" i="63" s="1"/>
  <c r="L46" i="63"/>
  <c r="K47" i="63"/>
  <c r="L47" i="63" s="1"/>
  <c r="I48" i="63"/>
  <c r="K48" i="63" s="1"/>
  <c r="L50" i="63"/>
  <c r="K51" i="63"/>
  <c r="L51" i="63" s="1"/>
  <c r="I52" i="63"/>
  <c r="K52" i="63" s="1"/>
  <c r="L54" i="63"/>
  <c r="K55" i="63"/>
  <c r="L55" i="63" s="1"/>
  <c r="I56" i="63"/>
  <c r="K56" i="63" s="1"/>
  <c r="L58" i="63"/>
  <c r="K59" i="63"/>
  <c r="L59" i="63" s="1"/>
  <c r="I60" i="63"/>
  <c r="K60" i="63" s="1"/>
  <c r="L62" i="63"/>
  <c r="K63" i="63"/>
  <c r="L63" i="63" s="1"/>
  <c r="I64" i="63"/>
  <c r="K64" i="63" s="1"/>
  <c r="L66" i="63"/>
  <c r="K67" i="63"/>
  <c r="L67" i="63" s="1"/>
  <c r="I68" i="63"/>
  <c r="K68" i="63" s="1"/>
  <c r="L70" i="63"/>
  <c r="K71" i="63"/>
  <c r="L71" i="63" s="1"/>
  <c r="I72" i="63"/>
  <c r="K72" i="63" s="1"/>
  <c r="L74" i="63"/>
  <c r="K149" i="63"/>
  <c r="L149" i="63" s="1"/>
  <c r="K153" i="63"/>
  <c r="L153" i="63" s="1"/>
  <c r="K157" i="63"/>
  <c r="L157" i="63" s="1"/>
  <c r="K161" i="63"/>
  <c r="L161" i="63" s="1"/>
  <c r="K165" i="63"/>
  <c r="L165" i="63" s="1"/>
  <c r="K169" i="63"/>
  <c r="L169" i="63" s="1"/>
  <c r="K173" i="63"/>
  <c r="L173" i="63" s="1"/>
  <c r="I189" i="63"/>
  <c r="K189" i="63" s="1"/>
  <c r="K198" i="63"/>
  <c r="L198" i="63" s="1"/>
  <c r="I205" i="63"/>
  <c r="K205" i="63" s="1"/>
  <c r="K214" i="63"/>
  <c r="L214" i="63" s="1"/>
  <c r="L231" i="63"/>
  <c r="I231" i="63"/>
  <c r="K231" i="63" s="1"/>
  <c r="I275" i="63"/>
  <c r="K275" i="63" s="1"/>
  <c r="K280" i="63"/>
  <c r="L280" i="63" s="1"/>
  <c r="I299" i="63"/>
  <c r="K299" i="63" s="1"/>
  <c r="I177" i="63"/>
  <c r="K177" i="63" s="1"/>
  <c r="I181" i="63"/>
  <c r="K181" i="63" s="1"/>
  <c r="I185" i="63"/>
  <c r="K185" i="63" s="1"/>
  <c r="K194" i="63"/>
  <c r="L194" i="63" s="1"/>
  <c r="I201" i="63"/>
  <c r="K201" i="63" s="1"/>
  <c r="K210" i="63"/>
  <c r="L210" i="63" s="1"/>
  <c r="I217" i="63"/>
  <c r="K217" i="63" s="1"/>
  <c r="I245" i="63"/>
  <c r="K245" i="63" s="1"/>
  <c r="K250" i="63"/>
  <c r="L250" i="63" s="1"/>
  <c r="I273" i="63"/>
  <c r="K273" i="63" s="1"/>
  <c r="K278" i="63"/>
  <c r="L278" i="63" s="1"/>
  <c r="K294" i="63"/>
  <c r="L294" i="63" s="1"/>
  <c r="I297" i="63"/>
  <c r="K297" i="63" s="1"/>
  <c r="K5" i="63"/>
  <c r="I75" i="63"/>
  <c r="K75" i="63" s="1"/>
  <c r="I79" i="63"/>
  <c r="K79" i="63" s="1"/>
  <c r="L147" i="63"/>
  <c r="L151" i="63"/>
  <c r="L155" i="63"/>
  <c r="L159" i="63"/>
  <c r="L163" i="63"/>
  <c r="L167" i="63"/>
  <c r="L171" i="63"/>
  <c r="K190" i="63"/>
  <c r="L190" i="63" s="1"/>
  <c r="I197" i="63"/>
  <c r="K197" i="63" s="1"/>
  <c r="K206" i="63"/>
  <c r="L206" i="63" s="1"/>
  <c r="I213" i="63"/>
  <c r="K213" i="63" s="1"/>
  <c r="I243" i="63"/>
  <c r="K243" i="63" s="1"/>
  <c r="K248" i="63"/>
  <c r="L248" i="63" s="1"/>
  <c r="I263" i="63"/>
  <c r="K263" i="63" s="1"/>
  <c r="I219" i="63"/>
  <c r="K219" i="63" s="1"/>
  <c r="I221" i="63"/>
  <c r="K221" i="63" s="1"/>
  <c r="K224" i="63"/>
  <c r="L224" i="63" s="1"/>
  <c r="K226" i="63"/>
  <c r="L226" i="63" s="1"/>
  <c r="I239" i="63"/>
  <c r="K239" i="63" s="1"/>
  <c r="I249" i="63"/>
  <c r="K249" i="63" s="1"/>
  <c r="I251" i="63"/>
  <c r="K251" i="63" s="1"/>
  <c r="I253" i="63"/>
  <c r="K253" i="63" s="1"/>
  <c r="K256" i="63"/>
  <c r="L256" i="63" s="1"/>
  <c r="K258" i="63"/>
  <c r="L258" i="63" s="1"/>
  <c r="I271" i="63"/>
  <c r="K271" i="63" s="1"/>
  <c r="I281" i="63"/>
  <c r="K281" i="63" s="1"/>
  <c r="I283" i="63"/>
  <c r="K283" i="63" s="1"/>
  <c r="I285" i="63"/>
  <c r="K285" i="63" s="1"/>
  <c r="K290" i="63"/>
  <c r="L290" i="63" s="1"/>
  <c r="I293" i="63"/>
  <c r="K293" i="63" s="1"/>
  <c r="I295" i="63"/>
  <c r="K295" i="63" s="1"/>
  <c r="L82" i="63"/>
  <c r="L86" i="63"/>
  <c r="L90" i="63"/>
  <c r="L94" i="63"/>
  <c r="L98" i="63"/>
  <c r="L102" i="63"/>
  <c r="L106" i="63"/>
  <c r="L110" i="63"/>
  <c r="L114" i="63"/>
  <c r="L118" i="63"/>
  <c r="L122" i="63"/>
  <c r="L126" i="63"/>
  <c r="L130" i="63"/>
  <c r="L134" i="63"/>
  <c r="L138" i="63"/>
  <c r="L142" i="63"/>
  <c r="L146" i="63"/>
  <c r="L150" i="63"/>
  <c r="L154" i="63"/>
  <c r="L158" i="63"/>
  <c r="L162" i="63"/>
  <c r="L166" i="63"/>
  <c r="L170" i="63"/>
  <c r="L174" i="63"/>
  <c r="L175" i="63"/>
  <c r="I176" i="63"/>
  <c r="K176" i="63" s="1"/>
  <c r="L179" i="63"/>
  <c r="I180" i="63"/>
  <c r="K180" i="63" s="1"/>
  <c r="L183" i="63"/>
  <c r="I184" i="63"/>
  <c r="K184" i="63" s="1"/>
  <c r="L187" i="63"/>
  <c r="I188" i="63"/>
  <c r="K188" i="63" s="1"/>
  <c r="L191" i="63"/>
  <c r="I192" i="63"/>
  <c r="K192" i="63" s="1"/>
  <c r="L195" i="63"/>
  <c r="I196" i="63"/>
  <c r="K196" i="63" s="1"/>
  <c r="L199" i="63"/>
  <c r="I200" i="63"/>
  <c r="K200" i="63" s="1"/>
  <c r="L203" i="63"/>
  <c r="I204" i="63"/>
  <c r="K204" i="63" s="1"/>
  <c r="L207" i="63"/>
  <c r="I208" i="63"/>
  <c r="L211" i="63"/>
  <c r="I212" i="63"/>
  <c r="K212" i="63" s="1"/>
  <c r="L215" i="63"/>
  <c r="I216" i="63"/>
  <c r="K216" i="63" s="1"/>
  <c r="L222" i="63"/>
  <c r="I225" i="63"/>
  <c r="K225" i="63" s="1"/>
  <c r="I227" i="63"/>
  <c r="K227" i="63" s="1"/>
  <c r="I229" i="63"/>
  <c r="K229" i="63" s="1"/>
  <c r="L229" i="63" s="1"/>
  <c r="K232" i="63"/>
  <c r="L232" i="63" s="1"/>
  <c r="K234" i="63"/>
  <c r="L234" i="63" s="1"/>
  <c r="I247" i="63"/>
  <c r="K247" i="63" s="1"/>
  <c r="L254" i="63"/>
  <c r="I257" i="63"/>
  <c r="K257" i="63" s="1"/>
  <c r="I259" i="63"/>
  <c r="K259" i="63" s="1"/>
  <c r="I261" i="63"/>
  <c r="K261" i="63" s="1"/>
  <c r="K264" i="63"/>
  <c r="L264" i="63" s="1"/>
  <c r="K266" i="63"/>
  <c r="L266" i="63" s="1"/>
  <c r="I279" i="63"/>
  <c r="L286" i="63"/>
  <c r="I289" i="63"/>
  <c r="K289" i="63" s="1"/>
  <c r="I291" i="63"/>
  <c r="K291" i="63" s="1"/>
  <c r="I223" i="63"/>
  <c r="K223" i="63" s="1"/>
  <c r="I233" i="63"/>
  <c r="K233" i="63" s="1"/>
  <c r="I235" i="63"/>
  <c r="K235" i="63" s="1"/>
  <c r="I237" i="63"/>
  <c r="K237" i="63" s="1"/>
  <c r="K240" i="63"/>
  <c r="L240" i="63" s="1"/>
  <c r="K242" i="63"/>
  <c r="L242" i="63" s="1"/>
  <c r="I255" i="63"/>
  <c r="K255" i="63" s="1"/>
  <c r="I265" i="63"/>
  <c r="K265" i="63" s="1"/>
  <c r="L265" i="63" s="1"/>
  <c r="I267" i="63"/>
  <c r="K267" i="63" s="1"/>
  <c r="I269" i="63"/>
  <c r="K269" i="63" s="1"/>
  <c r="K272" i="63"/>
  <c r="L272" i="63" s="1"/>
  <c r="K274" i="63"/>
  <c r="L274" i="63" s="1"/>
  <c r="I287" i="63"/>
  <c r="K287" i="63" s="1"/>
  <c r="K298" i="63"/>
  <c r="L298" i="63" s="1"/>
  <c r="K220" i="63"/>
  <c r="L220" i="63" s="1"/>
  <c r="K228" i="63"/>
  <c r="L228" i="63"/>
  <c r="K236" i="63"/>
  <c r="L236" i="63"/>
  <c r="K244" i="63"/>
  <c r="L244" i="63"/>
  <c r="K252" i="63"/>
  <c r="L252" i="63"/>
  <c r="K260" i="63"/>
  <c r="L260" i="63"/>
  <c r="K268" i="63"/>
  <c r="L268" i="63"/>
  <c r="K276" i="63"/>
  <c r="L276" i="63"/>
  <c r="K284" i="63"/>
  <c r="L284" i="63"/>
  <c r="K292" i="63"/>
  <c r="L292" i="63"/>
  <c r="K300" i="63"/>
  <c r="L300" i="63"/>
  <c r="K288" i="63"/>
  <c r="L288" i="63"/>
  <c r="K296" i="63"/>
  <c r="L296" i="63"/>
  <c r="K163" i="62"/>
  <c r="L163" i="62" s="1"/>
  <c r="K167" i="62"/>
  <c r="L167" i="62" s="1"/>
  <c r="K187" i="62"/>
  <c r="L187" i="62" s="1"/>
  <c r="K195" i="62"/>
  <c r="L195" i="62" s="1"/>
  <c r="K203" i="62"/>
  <c r="L203" i="62" s="1"/>
  <c r="K207" i="62"/>
  <c r="L207" i="62" s="1"/>
  <c r="K5" i="62"/>
  <c r="L7" i="62"/>
  <c r="K8" i="62"/>
  <c r="L8" i="62" s="1"/>
  <c r="L11" i="62"/>
  <c r="K12" i="62"/>
  <c r="L12" i="62" s="1"/>
  <c r="L15" i="62"/>
  <c r="K16" i="62"/>
  <c r="L16" i="62" s="1"/>
  <c r="L19" i="62"/>
  <c r="K20" i="62"/>
  <c r="L20" i="62" s="1"/>
  <c r="L23" i="62"/>
  <c r="K24" i="62"/>
  <c r="L24" i="62" s="1"/>
  <c r="L27" i="62"/>
  <c r="K28" i="62"/>
  <c r="L28" i="62" s="1"/>
  <c r="L31" i="62"/>
  <c r="K32" i="62"/>
  <c r="L32" i="62" s="1"/>
  <c r="L35" i="62"/>
  <c r="K36" i="62"/>
  <c r="L36" i="62" s="1"/>
  <c r="L39" i="62"/>
  <c r="K40" i="62"/>
  <c r="L40" i="62" s="1"/>
  <c r="L43" i="62"/>
  <c r="K44" i="62"/>
  <c r="L44" i="62" s="1"/>
  <c r="L47" i="62"/>
  <c r="K48" i="62"/>
  <c r="L48" i="62" s="1"/>
  <c r="L51" i="62"/>
  <c r="K52" i="62"/>
  <c r="L52" i="62" s="1"/>
  <c r="L55" i="62"/>
  <c r="K56" i="62"/>
  <c r="L56" i="62" s="1"/>
  <c r="L59" i="62"/>
  <c r="K60" i="62"/>
  <c r="L60" i="62" s="1"/>
  <c r="L63" i="62"/>
  <c r="K64" i="62"/>
  <c r="L64" i="62" s="1"/>
  <c r="L68" i="62"/>
  <c r="L72" i="62"/>
  <c r="I73" i="62"/>
  <c r="K73" i="62" s="1"/>
  <c r="L76" i="62"/>
  <c r="I77" i="62"/>
  <c r="K77" i="62" s="1"/>
  <c r="L80" i="62"/>
  <c r="I81" i="62"/>
  <c r="K81" i="62" s="1"/>
  <c r="L84" i="62"/>
  <c r="L88" i="62"/>
  <c r="I275" i="62"/>
  <c r="K275" i="62" s="1"/>
  <c r="L69" i="62"/>
  <c r="L89" i="62"/>
  <c r="K147" i="62"/>
  <c r="L147" i="62" s="1"/>
  <c r="K159" i="62"/>
  <c r="L159" i="62" s="1"/>
  <c r="K171" i="62"/>
  <c r="L171" i="62" s="1"/>
  <c r="K175" i="62"/>
  <c r="L175" i="62" s="1"/>
  <c r="K179" i="62"/>
  <c r="L179" i="62" s="1"/>
  <c r="K191" i="62"/>
  <c r="L191" i="62" s="1"/>
  <c r="K199" i="62"/>
  <c r="L199" i="62" s="1"/>
  <c r="K211" i="62"/>
  <c r="L211" i="62" s="1"/>
  <c r="K215" i="62"/>
  <c r="L215" i="62" s="1"/>
  <c r="I219" i="62"/>
  <c r="K219" i="62" s="1"/>
  <c r="L219" i="62" s="1"/>
  <c r="I239" i="62"/>
  <c r="K239" i="62" s="1"/>
  <c r="I263" i="62"/>
  <c r="K263" i="62" s="1"/>
  <c r="L85" i="62"/>
  <c r="K151" i="62"/>
  <c r="L151" i="62" s="1"/>
  <c r="K155" i="62"/>
  <c r="L155" i="62" s="1"/>
  <c r="K183" i="62"/>
  <c r="L183" i="62" s="1"/>
  <c r="G301" i="62"/>
  <c r="E28" i="10" s="1"/>
  <c r="L5" i="62"/>
  <c r="L9" i="62"/>
  <c r="L13" i="62"/>
  <c r="L17" i="62"/>
  <c r="L21" i="62"/>
  <c r="L25" i="62"/>
  <c r="L29" i="62"/>
  <c r="L33" i="62"/>
  <c r="L37" i="62"/>
  <c r="L41" i="62"/>
  <c r="L45" i="62"/>
  <c r="L49" i="62"/>
  <c r="L53" i="62"/>
  <c r="L57" i="62"/>
  <c r="L61" i="62"/>
  <c r="L65" i="62"/>
  <c r="I66" i="62"/>
  <c r="K66" i="62" s="1"/>
  <c r="I70" i="62"/>
  <c r="I74" i="62"/>
  <c r="K74" i="62" s="1"/>
  <c r="I78" i="62"/>
  <c r="K78" i="62" s="1"/>
  <c r="I82" i="62"/>
  <c r="K82" i="62" s="1"/>
  <c r="I86" i="62"/>
  <c r="K86" i="62" s="1"/>
  <c r="L145" i="62"/>
  <c r="L149" i="62"/>
  <c r="L153" i="62"/>
  <c r="L157" i="62"/>
  <c r="L161" i="62"/>
  <c r="L165" i="62"/>
  <c r="L169" i="62"/>
  <c r="L173" i="62"/>
  <c r="L177" i="62"/>
  <c r="L181" i="62"/>
  <c r="L185" i="62"/>
  <c r="L189" i="62"/>
  <c r="L193" i="62"/>
  <c r="L197" i="62"/>
  <c r="L201" i="62"/>
  <c r="L205" i="62"/>
  <c r="L209" i="62"/>
  <c r="L213" i="62"/>
  <c r="L217" i="62"/>
  <c r="L90" i="62"/>
  <c r="L94" i="62"/>
  <c r="L98" i="62"/>
  <c r="L102" i="62"/>
  <c r="L106" i="62"/>
  <c r="L110" i="62"/>
  <c r="L114" i="62"/>
  <c r="L118" i="62"/>
  <c r="L122" i="62"/>
  <c r="L126" i="62"/>
  <c r="L130" i="62"/>
  <c r="L134" i="62"/>
  <c r="L138" i="62"/>
  <c r="L142" i="62"/>
  <c r="L146" i="62"/>
  <c r="L150" i="62"/>
  <c r="L154" i="62"/>
  <c r="L158" i="62"/>
  <c r="L162" i="62"/>
  <c r="L166" i="62"/>
  <c r="L170" i="62"/>
  <c r="L174" i="62"/>
  <c r="L178" i="62"/>
  <c r="L182" i="62"/>
  <c r="L186" i="62"/>
  <c r="L190" i="62"/>
  <c r="L194" i="62"/>
  <c r="L198" i="62"/>
  <c r="L202" i="62"/>
  <c r="L206" i="62"/>
  <c r="L210" i="62"/>
  <c r="L214" i="62"/>
  <c r="L222" i="62"/>
  <c r="I226" i="62"/>
  <c r="K226" i="62" s="1"/>
  <c r="L241" i="62"/>
  <c r="I247" i="62"/>
  <c r="K247" i="62" s="1"/>
  <c r="L254" i="62"/>
  <c r="I259" i="62"/>
  <c r="K259" i="62" s="1"/>
  <c r="L266" i="62"/>
  <c r="L281" i="62"/>
  <c r="I287" i="62"/>
  <c r="K287" i="62" s="1"/>
  <c r="L221" i="62"/>
  <c r="I231" i="62"/>
  <c r="K231" i="62" s="1"/>
  <c r="I243" i="62"/>
  <c r="K243" i="62" s="1"/>
  <c r="L265" i="62"/>
  <c r="I271" i="62"/>
  <c r="K271" i="62" s="1"/>
  <c r="L289" i="62"/>
  <c r="I295" i="62"/>
  <c r="K295" i="62" s="1"/>
  <c r="L92" i="62"/>
  <c r="L96" i="62"/>
  <c r="L100" i="62"/>
  <c r="L104" i="62"/>
  <c r="L108" i="62"/>
  <c r="L112" i="62"/>
  <c r="L116" i="62"/>
  <c r="L120" i="62"/>
  <c r="L124" i="62"/>
  <c r="L128" i="62"/>
  <c r="L132" i="62"/>
  <c r="L136" i="62"/>
  <c r="L140" i="62"/>
  <c r="L144" i="62"/>
  <c r="L148" i="62"/>
  <c r="L152" i="62"/>
  <c r="L156" i="62"/>
  <c r="L160" i="62"/>
  <c r="L164" i="62"/>
  <c r="L168" i="62"/>
  <c r="L172" i="62"/>
  <c r="L176" i="62"/>
  <c r="L180" i="62"/>
  <c r="L184" i="62"/>
  <c r="L188" i="62"/>
  <c r="L192" i="62"/>
  <c r="L196" i="62"/>
  <c r="L200" i="62"/>
  <c r="L204" i="62"/>
  <c r="L208" i="62"/>
  <c r="L212" i="62"/>
  <c r="L216" i="62"/>
  <c r="I218" i="62"/>
  <c r="K218" i="62" s="1"/>
  <c r="I227" i="62"/>
  <c r="K227" i="62" s="1"/>
  <c r="L234" i="62"/>
  <c r="I255" i="62"/>
  <c r="K255" i="62" s="1"/>
  <c r="I279" i="62"/>
  <c r="K279" i="62" s="1"/>
  <c r="L286" i="62"/>
  <c r="I291" i="62"/>
  <c r="K291" i="62" s="1"/>
  <c r="L298" i="62"/>
  <c r="L225" i="62"/>
  <c r="L229" i="62"/>
  <c r="I235" i="62"/>
  <c r="K235" i="62" s="1"/>
  <c r="L242" i="62"/>
  <c r="L245" i="62"/>
  <c r="I251" i="62"/>
  <c r="K251" i="62" s="1"/>
  <c r="L258" i="62"/>
  <c r="L261" i="62"/>
  <c r="I267" i="62"/>
  <c r="K267" i="62" s="1"/>
  <c r="L274" i="62"/>
  <c r="L277" i="62"/>
  <c r="I283" i="62"/>
  <c r="K283" i="62" s="1"/>
  <c r="L290" i="62"/>
  <c r="L293" i="62"/>
  <c r="I299" i="62"/>
  <c r="K299" i="62" s="1"/>
  <c r="K10" i="66"/>
  <c r="L10" i="66" s="1"/>
  <c r="K6" i="66"/>
  <c r="L6" i="66" s="1"/>
  <c r="K14" i="66"/>
  <c r="L14" i="66"/>
  <c r="K18" i="66"/>
  <c r="L18" i="66" s="1"/>
  <c r="K178" i="66"/>
  <c r="L178" i="66" s="1"/>
  <c r="K210" i="66"/>
  <c r="L210" i="66" s="1"/>
  <c r="L38" i="66"/>
  <c r="L42" i="66"/>
  <c r="L46" i="66"/>
  <c r="K137" i="66"/>
  <c r="L137" i="66" s="1"/>
  <c r="K146" i="66"/>
  <c r="L146" i="66" s="1"/>
  <c r="K153" i="66"/>
  <c r="L153" i="66" s="1"/>
  <c r="K134" i="66"/>
  <c r="L134" i="66" s="1"/>
  <c r="K150" i="66"/>
  <c r="L150" i="66" s="1"/>
  <c r="K157" i="66"/>
  <c r="L157" i="66" s="1"/>
  <c r="K194" i="66"/>
  <c r="L194" i="66" s="1"/>
  <c r="K218" i="66"/>
  <c r="L218" i="66" s="1"/>
  <c r="G301" i="66"/>
  <c r="E25" i="10" s="1"/>
  <c r="K36" i="66"/>
  <c r="L36" i="66" s="1"/>
  <c r="K40" i="66"/>
  <c r="L40" i="66" s="1"/>
  <c r="K44" i="66"/>
  <c r="L44" i="66" s="1"/>
  <c r="K50" i="66"/>
  <c r="L50" i="66" s="1"/>
  <c r="K54" i="66"/>
  <c r="L54" i="66" s="1"/>
  <c r="K58" i="66"/>
  <c r="L58" i="66" s="1"/>
  <c r="K62" i="66"/>
  <c r="L62" i="66" s="1"/>
  <c r="K66" i="66"/>
  <c r="L66" i="66" s="1"/>
  <c r="K70" i="66"/>
  <c r="L70" i="66" s="1"/>
  <c r="K74" i="66"/>
  <c r="L74" i="66" s="1"/>
  <c r="K78" i="66"/>
  <c r="L78" i="66" s="1"/>
  <c r="K82" i="66"/>
  <c r="L82" i="66" s="1"/>
  <c r="K86" i="66"/>
  <c r="L86" i="66" s="1"/>
  <c r="K90" i="66"/>
  <c r="L90" i="66" s="1"/>
  <c r="K94" i="66"/>
  <c r="L94" i="66" s="1"/>
  <c r="K98" i="66"/>
  <c r="L98" i="66" s="1"/>
  <c r="K102" i="66"/>
  <c r="L102" i="66" s="1"/>
  <c r="K106" i="66"/>
  <c r="L106" i="66" s="1"/>
  <c r="K110" i="66"/>
  <c r="L110" i="66" s="1"/>
  <c r="K114" i="66"/>
  <c r="L114" i="66" s="1"/>
  <c r="K118" i="66"/>
  <c r="L118" i="66" s="1"/>
  <c r="K122" i="66"/>
  <c r="L122" i="66" s="1"/>
  <c r="K126" i="66"/>
  <c r="L126" i="66" s="1"/>
  <c r="K130" i="66"/>
  <c r="L130" i="66" s="1"/>
  <c r="K133" i="66"/>
  <c r="L133" i="66" s="1"/>
  <c r="K142" i="66"/>
  <c r="L142" i="66" s="1"/>
  <c r="K149" i="66"/>
  <c r="L149" i="66" s="1"/>
  <c r="K174" i="66"/>
  <c r="L174" i="66" s="1"/>
  <c r="K182" i="66"/>
  <c r="L182" i="66" s="1"/>
  <c r="K190" i="66"/>
  <c r="L190" i="66" s="1"/>
  <c r="K198" i="66"/>
  <c r="L198" i="66" s="1"/>
  <c r="K206" i="66"/>
  <c r="L206" i="66" s="1"/>
  <c r="K214" i="66"/>
  <c r="L214" i="66" s="1"/>
  <c r="K141" i="66"/>
  <c r="L141" i="66" s="1"/>
  <c r="K186" i="66"/>
  <c r="L186" i="66" s="1"/>
  <c r="K202" i="66"/>
  <c r="L202" i="66" s="1"/>
  <c r="K262" i="66"/>
  <c r="L262" i="66" s="1"/>
  <c r="I5" i="66"/>
  <c r="I9" i="66"/>
  <c r="K9" i="66" s="1"/>
  <c r="I13" i="66"/>
  <c r="K13" i="66" s="1"/>
  <c r="I17" i="66"/>
  <c r="K17" i="66" s="1"/>
  <c r="I51" i="66"/>
  <c r="K51" i="66" s="1"/>
  <c r="I55" i="66"/>
  <c r="K55" i="66" s="1"/>
  <c r="I59" i="66"/>
  <c r="K59" i="66" s="1"/>
  <c r="I63" i="66"/>
  <c r="K63" i="66" s="1"/>
  <c r="I67" i="66"/>
  <c r="K67" i="66" s="1"/>
  <c r="I71" i="66"/>
  <c r="K71" i="66" s="1"/>
  <c r="I75" i="66"/>
  <c r="K75" i="66" s="1"/>
  <c r="I79" i="66"/>
  <c r="K79" i="66" s="1"/>
  <c r="I83" i="66"/>
  <c r="K83" i="66" s="1"/>
  <c r="I87" i="66"/>
  <c r="K87" i="66" s="1"/>
  <c r="I91" i="66"/>
  <c r="K91" i="66" s="1"/>
  <c r="I95" i="66"/>
  <c r="K95" i="66" s="1"/>
  <c r="I99" i="66"/>
  <c r="K99" i="66" s="1"/>
  <c r="I103" i="66"/>
  <c r="K103" i="66" s="1"/>
  <c r="I107" i="66"/>
  <c r="K107" i="66" s="1"/>
  <c r="I111" i="66"/>
  <c r="K111" i="66" s="1"/>
  <c r="I115" i="66"/>
  <c r="K115" i="66" s="1"/>
  <c r="I119" i="66"/>
  <c r="K119" i="66" s="1"/>
  <c r="I123" i="66"/>
  <c r="K123" i="66" s="1"/>
  <c r="I127" i="66"/>
  <c r="K127" i="66" s="1"/>
  <c r="I131" i="66"/>
  <c r="K131" i="66" s="1"/>
  <c r="K138" i="66"/>
  <c r="L138" i="66" s="1"/>
  <c r="K145" i="66"/>
  <c r="L145" i="66" s="1"/>
  <c r="K154" i="66"/>
  <c r="L154" i="66" s="1"/>
  <c r="K236" i="66"/>
  <c r="L236" i="66" s="1"/>
  <c r="L23" i="66"/>
  <c r="L27" i="66"/>
  <c r="L31" i="66"/>
  <c r="L35" i="66"/>
  <c r="L39" i="66"/>
  <c r="L43" i="66"/>
  <c r="L47" i="66"/>
  <c r="K232" i="66"/>
  <c r="L232" i="66" s="1"/>
  <c r="L275" i="66"/>
  <c r="I275" i="66"/>
  <c r="K275" i="66" s="1"/>
  <c r="L132" i="66"/>
  <c r="L135" i="66"/>
  <c r="L136" i="66"/>
  <c r="L139" i="66"/>
  <c r="L140" i="66"/>
  <c r="L143" i="66"/>
  <c r="L144" i="66"/>
  <c r="L147" i="66"/>
  <c r="L148" i="66"/>
  <c r="L151" i="66"/>
  <c r="L152" i="66"/>
  <c r="L155" i="66"/>
  <c r="L156" i="66"/>
  <c r="L161" i="66"/>
  <c r="L165" i="66"/>
  <c r="L169" i="66"/>
  <c r="I223" i="66"/>
  <c r="K223" i="66" s="1"/>
  <c r="I239" i="66"/>
  <c r="K239" i="66" s="1"/>
  <c r="I271" i="66"/>
  <c r="K271" i="66" s="1"/>
  <c r="L294" i="66"/>
  <c r="K294" i="66"/>
  <c r="L159" i="66"/>
  <c r="L163" i="66"/>
  <c r="L167" i="66"/>
  <c r="L171" i="66"/>
  <c r="I173" i="66"/>
  <c r="K173" i="66" s="1"/>
  <c r="L175" i="66"/>
  <c r="I177" i="66"/>
  <c r="K177" i="66" s="1"/>
  <c r="L179" i="66"/>
  <c r="I181" i="66"/>
  <c r="K181" i="66" s="1"/>
  <c r="L183" i="66"/>
  <c r="I185" i="66"/>
  <c r="K185" i="66" s="1"/>
  <c r="L187" i="66"/>
  <c r="I189" i="66"/>
  <c r="K189" i="66" s="1"/>
  <c r="L191" i="66"/>
  <c r="I193" i="66"/>
  <c r="L195" i="66"/>
  <c r="I197" i="66"/>
  <c r="K197" i="66" s="1"/>
  <c r="L199" i="66"/>
  <c r="I201" i="66"/>
  <c r="K201" i="66" s="1"/>
  <c r="L203" i="66"/>
  <c r="I205" i="66"/>
  <c r="K205" i="66" s="1"/>
  <c r="L207" i="66"/>
  <c r="I209" i="66"/>
  <c r="K209" i="66" s="1"/>
  <c r="L211" i="66"/>
  <c r="I213" i="66"/>
  <c r="K213" i="66" s="1"/>
  <c r="L215" i="66"/>
  <c r="I217" i="66"/>
  <c r="K217" i="66" s="1"/>
  <c r="I227" i="66"/>
  <c r="K227" i="66" s="1"/>
  <c r="I243" i="66"/>
  <c r="K243" i="66" s="1"/>
  <c r="K224" i="66"/>
  <c r="L224" i="66" s="1"/>
  <c r="I231" i="66"/>
  <c r="K231" i="66" s="1"/>
  <c r="K240" i="66"/>
  <c r="L240" i="66" s="1"/>
  <c r="K258" i="66"/>
  <c r="L258" i="66" s="1"/>
  <c r="K290" i="66"/>
  <c r="L290" i="66" s="1"/>
  <c r="L160" i="66"/>
  <c r="L164" i="66"/>
  <c r="L168" i="66"/>
  <c r="I172" i="66"/>
  <c r="K172" i="66" s="1"/>
  <c r="I176" i="66"/>
  <c r="K176" i="66" s="1"/>
  <c r="I180" i="66"/>
  <c r="K180" i="66" s="1"/>
  <c r="I184" i="66"/>
  <c r="K184" i="66" s="1"/>
  <c r="I188" i="66"/>
  <c r="K188" i="66" s="1"/>
  <c r="I192" i="66"/>
  <c r="K192" i="66" s="1"/>
  <c r="I196" i="66"/>
  <c r="K196" i="66" s="1"/>
  <c r="I200" i="66"/>
  <c r="K200" i="66" s="1"/>
  <c r="I204" i="66"/>
  <c r="K204" i="66" s="1"/>
  <c r="I208" i="66"/>
  <c r="K208" i="66" s="1"/>
  <c r="I212" i="66"/>
  <c r="K212" i="66" s="1"/>
  <c r="I216" i="66"/>
  <c r="K216" i="66" s="1"/>
  <c r="K228" i="66"/>
  <c r="L228" i="66" s="1"/>
  <c r="I235" i="66"/>
  <c r="K235" i="66" s="1"/>
  <c r="K246" i="66"/>
  <c r="L246" i="66" s="1"/>
  <c r="I255" i="66"/>
  <c r="K255" i="66" s="1"/>
  <c r="L259" i="66"/>
  <c r="I259" i="66"/>
  <c r="K259" i="66" s="1"/>
  <c r="K278" i="66"/>
  <c r="L278" i="66" s="1"/>
  <c r="I287" i="66"/>
  <c r="I291" i="66"/>
  <c r="K291" i="66" s="1"/>
  <c r="K274" i="66"/>
  <c r="L274" i="66" s="1"/>
  <c r="I247" i="66"/>
  <c r="K247" i="66" s="1"/>
  <c r="K250" i="66"/>
  <c r="L250" i="66" s="1"/>
  <c r="I263" i="66"/>
  <c r="K263" i="66" s="1"/>
  <c r="K266" i="66"/>
  <c r="L266" i="66" s="1"/>
  <c r="I279" i="66"/>
  <c r="K279" i="66" s="1"/>
  <c r="K282" i="66"/>
  <c r="L282" i="66" s="1"/>
  <c r="I295" i="66"/>
  <c r="K295" i="66" s="1"/>
  <c r="K298" i="66"/>
  <c r="L298" i="66" s="1"/>
  <c r="I221" i="66"/>
  <c r="K221" i="66" s="1"/>
  <c r="I225" i="66"/>
  <c r="K225" i="66" s="1"/>
  <c r="I229" i="66"/>
  <c r="K229" i="66" s="1"/>
  <c r="I233" i="66"/>
  <c r="K233" i="66" s="1"/>
  <c r="I237" i="66"/>
  <c r="K237" i="66" s="1"/>
  <c r="I241" i="66"/>
  <c r="K241" i="66" s="1"/>
  <c r="I251" i="66"/>
  <c r="K251" i="66" s="1"/>
  <c r="K254" i="66"/>
  <c r="L254" i="66" s="1"/>
  <c r="I267" i="66"/>
  <c r="K267" i="66" s="1"/>
  <c r="L267" i="66" s="1"/>
  <c r="K270" i="66"/>
  <c r="L270" i="66" s="1"/>
  <c r="I283" i="66"/>
  <c r="K283" i="66" s="1"/>
  <c r="K286" i="66"/>
  <c r="L286" i="66" s="1"/>
  <c r="I299" i="66"/>
  <c r="K299" i="66" s="1"/>
  <c r="L245" i="66"/>
  <c r="L249" i="66"/>
  <c r="L253" i="66"/>
  <c r="L257" i="66"/>
  <c r="L261" i="66"/>
  <c r="L265" i="66"/>
  <c r="L269" i="66"/>
  <c r="L273" i="66"/>
  <c r="L277" i="66"/>
  <c r="L281" i="66"/>
  <c r="L285" i="66"/>
  <c r="L289" i="66"/>
  <c r="L293" i="66"/>
  <c r="L297" i="66"/>
  <c r="K17" i="65"/>
  <c r="L17" i="65" s="1"/>
  <c r="K25" i="65"/>
  <c r="L25" i="65" s="1"/>
  <c r="K33" i="65"/>
  <c r="L33" i="65" s="1"/>
  <c r="K41" i="65"/>
  <c r="L41" i="65" s="1"/>
  <c r="K49" i="65"/>
  <c r="L49" i="65" s="1"/>
  <c r="K57" i="65"/>
  <c r="L57" i="65" s="1"/>
  <c r="K21" i="65"/>
  <c r="L21" i="65" s="1"/>
  <c r="K29" i="65"/>
  <c r="L29" i="65" s="1"/>
  <c r="K37" i="65"/>
  <c r="L37" i="65" s="1"/>
  <c r="K45" i="65"/>
  <c r="L45" i="65"/>
  <c r="K53" i="65"/>
  <c r="L53" i="65" s="1"/>
  <c r="K5" i="65"/>
  <c r="L5" i="65" s="1"/>
  <c r="I6" i="65"/>
  <c r="K6" i="65" s="1"/>
  <c r="L8" i="65"/>
  <c r="K9" i="65"/>
  <c r="L9" i="65" s="1"/>
  <c r="I10" i="65"/>
  <c r="K10" i="65" s="1"/>
  <c r="L12" i="65"/>
  <c r="K13" i="65"/>
  <c r="L13" i="65" s="1"/>
  <c r="I14" i="65"/>
  <c r="K14" i="65" s="1"/>
  <c r="I60" i="65"/>
  <c r="K60" i="65" s="1"/>
  <c r="L60" i="65" s="1"/>
  <c r="I64" i="65"/>
  <c r="K64" i="65" s="1"/>
  <c r="I68" i="65"/>
  <c r="K68" i="65" s="1"/>
  <c r="K73" i="65"/>
  <c r="L73" i="65" s="1"/>
  <c r="K77" i="65"/>
  <c r="L77" i="65" s="1"/>
  <c r="K81" i="65"/>
  <c r="L81" i="65" s="1"/>
  <c r="K85" i="65"/>
  <c r="L85" i="65" s="1"/>
  <c r="K89" i="65"/>
  <c r="L89" i="65" s="1"/>
  <c r="K93" i="65"/>
  <c r="L93" i="65" s="1"/>
  <c r="K97" i="65"/>
  <c r="L97" i="65" s="1"/>
  <c r="K101" i="65"/>
  <c r="L101" i="65" s="1"/>
  <c r="K105" i="65"/>
  <c r="L105" i="65" s="1"/>
  <c r="I259" i="65"/>
  <c r="K259" i="65" s="1"/>
  <c r="K228" i="65"/>
  <c r="L228" i="65" s="1"/>
  <c r="I231" i="65"/>
  <c r="K231" i="65" s="1"/>
  <c r="K254" i="65"/>
  <c r="L254" i="65" s="1"/>
  <c r="I291" i="65"/>
  <c r="K291" i="65" s="1"/>
  <c r="G301" i="65"/>
  <c r="E24" i="10" s="1"/>
  <c r="I16" i="65"/>
  <c r="K16" i="65" s="1"/>
  <c r="I20" i="65"/>
  <c r="I24" i="65"/>
  <c r="K24" i="65" s="1"/>
  <c r="I28" i="65"/>
  <c r="K28" i="65" s="1"/>
  <c r="I32" i="65"/>
  <c r="K32" i="65" s="1"/>
  <c r="I36" i="65"/>
  <c r="K36" i="65" s="1"/>
  <c r="I40" i="65"/>
  <c r="K40" i="65" s="1"/>
  <c r="I44" i="65"/>
  <c r="K44" i="65" s="1"/>
  <c r="I48" i="65"/>
  <c r="K48" i="65" s="1"/>
  <c r="I52" i="65"/>
  <c r="I56" i="65"/>
  <c r="K56" i="65" s="1"/>
  <c r="I62" i="65"/>
  <c r="K62" i="65" s="1"/>
  <c r="I66" i="65"/>
  <c r="K66" i="65" s="1"/>
  <c r="I70" i="65"/>
  <c r="K70" i="65" s="1"/>
  <c r="K286" i="65"/>
  <c r="L286" i="65" s="1"/>
  <c r="L72" i="65"/>
  <c r="L76" i="65"/>
  <c r="L80" i="65"/>
  <c r="L84" i="65"/>
  <c r="L88" i="65"/>
  <c r="L92" i="65"/>
  <c r="L96" i="65"/>
  <c r="L100" i="65"/>
  <c r="L104" i="65"/>
  <c r="L108" i="65"/>
  <c r="L112" i="65"/>
  <c r="L116" i="65"/>
  <c r="L120" i="65"/>
  <c r="L124" i="65"/>
  <c r="L128" i="65"/>
  <c r="L132" i="65"/>
  <c r="L136" i="65"/>
  <c r="L140" i="65"/>
  <c r="L144" i="65"/>
  <c r="L148" i="65"/>
  <c r="L152" i="65"/>
  <c r="L156" i="65"/>
  <c r="L160" i="65"/>
  <c r="L164" i="65"/>
  <c r="L168" i="65"/>
  <c r="L172" i="65"/>
  <c r="L176" i="65"/>
  <c r="L180" i="65"/>
  <c r="L184" i="65"/>
  <c r="L188" i="65"/>
  <c r="L192" i="65"/>
  <c r="L196" i="65"/>
  <c r="L200" i="65"/>
  <c r="L204" i="65"/>
  <c r="L208" i="65"/>
  <c r="L212" i="65"/>
  <c r="L216" i="65"/>
  <c r="I227" i="65"/>
  <c r="K227" i="65" s="1"/>
  <c r="I243" i="65"/>
  <c r="K243" i="65" s="1"/>
  <c r="K246" i="65"/>
  <c r="L246" i="65" s="1"/>
  <c r="I251" i="65"/>
  <c r="K251" i="65" s="1"/>
  <c r="K278" i="65"/>
  <c r="L278" i="65" s="1"/>
  <c r="I283" i="65"/>
  <c r="K283" i="65" s="1"/>
  <c r="I223" i="65"/>
  <c r="K223" i="65" s="1"/>
  <c r="I239" i="65"/>
  <c r="K239" i="65" s="1"/>
  <c r="K270" i="65"/>
  <c r="L270" i="65" s="1"/>
  <c r="I275" i="65"/>
  <c r="K275" i="65" s="1"/>
  <c r="L109" i="65"/>
  <c r="L113" i="65"/>
  <c r="L117" i="65"/>
  <c r="L121" i="65"/>
  <c r="L125" i="65"/>
  <c r="L129" i="65"/>
  <c r="L133" i="65"/>
  <c r="L137" i="65"/>
  <c r="L141" i="65"/>
  <c r="L145" i="65"/>
  <c r="L149" i="65"/>
  <c r="L153" i="65"/>
  <c r="L157" i="65"/>
  <c r="L161" i="65"/>
  <c r="L165" i="65"/>
  <c r="L169" i="65"/>
  <c r="L173" i="65"/>
  <c r="L177" i="65"/>
  <c r="L181" i="65"/>
  <c r="L185" i="65"/>
  <c r="L189" i="65"/>
  <c r="L193" i="65"/>
  <c r="L197" i="65"/>
  <c r="L201" i="65"/>
  <c r="L205" i="65"/>
  <c r="L209" i="65"/>
  <c r="L213" i="65"/>
  <c r="L217" i="65"/>
  <c r="I219" i="65"/>
  <c r="L220" i="65"/>
  <c r="I235" i="65"/>
  <c r="K235" i="65" s="1"/>
  <c r="L236" i="65"/>
  <c r="K262" i="65"/>
  <c r="L262" i="65" s="1"/>
  <c r="I267" i="65"/>
  <c r="K267" i="65" s="1"/>
  <c r="K294" i="65"/>
  <c r="L294" i="65" s="1"/>
  <c r="I299" i="65"/>
  <c r="K299" i="65" s="1"/>
  <c r="I221" i="65"/>
  <c r="I225" i="65"/>
  <c r="K225" i="65" s="1"/>
  <c r="I229" i="65"/>
  <c r="K229" i="65" s="1"/>
  <c r="I233" i="65"/>
  <c r="K233" i="65" s="1"/>
  <c r="I237" i="65"/>
  <c r="K237" i="65" s="1"/>
  <c r="I241" i="65"/>
  <c r="K241" i="65" s="1"/>
  <c r="I245" i="65"/>
  <c r="K245" i="65" s="1"/>
  <c r="I247" i="65"/>
  <c r="K247" i="65" s="1"/>
  <c r="L247" i="65" s="1"/>
  <c r="K250" i="65"/>
  <c r="L250" i="65" s="1"/>
  <c r="I263" i="65"/>
  <c r="K263" i="65" s="1"/>
  <c r="K266" i="65"/>
  <c r="L266" i="65" s="1"/>
  <c r="I279" i="65"/>
  <c r="K279" i="65" s="1"/>
  <c r="K282" i="65"/>
  <c r="L282" i="65" s="1"/>
  <c r="I295" i="65"/>
  <c r="K295" i="65" s="1"/>
  <c r="K298" i="65"/>
  <c r="L298" i="65" s="1"/>
  <c r="I255" i="65"/>
  <c r="K255" i="65" s="1"/>
  <c r="K258" i="65"/>
  <c r="L258" i="65" s="1"/>
  <c r="I271" i="65"/>
  <c r="K271" i="65" s="1"/>
  <c r="K274" i="65"/>
  <c r="L274" i="65" s="1"/>
  <c r="L287" i="65"/>
  <c r="I287" i="65"/>
  <c r="K287" i="65" s="1"/>
  <c r="K290" i="65"/>
  <c r="L290" i="65" s="1"/>
  <c r="L249" i="65"/>
  <c r="L253" i="65"/>
  <c r="L257" i="65"/>
  <c r="L261" i="65"/>
  <c r="L265" i="65"/>
  <c r="L269" i="65"/>
  <c r="L273" i="65"/>
  <c r="L277" i="65"/>
  <c r="L281" i="65"/>
  <c r="L285" i="65"/>
  <c r="L289" i="65"/>
  <c r="L293" i="65"/>
  <c r="L297" i="65"/>
  <c r="L9" i="64"/>
  <c r="I9" i="64"/>
  <c r="K9" i="64" s="1"/>
  <c r="K12" i="64"/>
  <c r="L12" i="64" s="1"/>
  <c r="I25" i="64"/>
  <c r="K25" i="64" s="1"/>
  <c r="K28" i="64"/>
  <c r="L28" i="64" s="1"/>
  <c r="I41" i="64"/>
  <c r="K41" i="64" s="1"/>
  <c r="K44" i="64"/>
  <c r="L44" i="64" s="1"/>
  <c r="I13" i="64"/>
  <c r="K13" i="64" s="1"/>
  <c r="K16" i="64"/>
  <c r="L16" i="64" s="1"/>
  <c r="I29" i="64"/>
  <c r="K32" i="64"/>
  <c r="L32" i="64" s="1"/>
  <c r="I45" i="64"/>
  <c r="K45" i="64" s="1"/>
  <c r="I17" i="64"/>
  <c r="K17" i="64" s="1"/>
  <c r="K20" i="64"/>
  <c r="L20" i="64" s="1"/>
  <c r="I33" i="64"/>
  <c r="K33" i="64" s="1"/>
  <c r="K36" i="64"/>
  <c r="L36" i="64" s="1"/>
  <c r="G301" i="64"/>
  <c r="E23" i="10" s="1"/>
  <c r="I5" i="64"/>
  <c r="K8" i="64"/>
  <c r="L8" i="64" s="1"/>
  <c r="I21" i="64"/>
  <c r="K21" i="64" s="1"/>
  <c r="K24" i="64"/>
  <c r="L24" i="64" s="1"/>
  <c r="I37" i="64"/>
  <c r="K37" i="64" s="1"/>
  <c r="K40" i="64"/>
  <c r="L40" i="64" s="1"/>
  <c r="L7" i="64"/>
  <c r="L11" i="64"/>
  <c r="L15" i="64"/>
  <c r="L19" i="64"/>
  <c r="L23" i="64"/>
  <c r="L27" i="64"/>
  <c r="L31" i="64"/>
  <c r="L35" i="64"/>
  <c r="L39" i="64"/>
  <c r="L43" i="64"/>
  <c r="L47" i="64"/>
  <c r="L51" i="64"/>
  <c r="L55" i="64"/>
  <c r="L59" i="64"/>
  <c r="L63" i="64"/>
  <c r="L67" i="64"/>
  <c r="K144" i="64"/>
  <c r="L144" i="64" s="1"/>
  <c r="K148" i="64"/>
  <c r="L148" i="64" s="1"/>
  <c r="K152" i="64"/>
  <c r="L152" i="64" s="1"/>
  <c r="K156" i="64"/>
  <c r="L156" i="64" s="1"/>
  <c r="K160" i="64"/>
  <c r="L160" i="64" s="1"/>
  <c r="K164" i="64"/>
  <c r="L164" i="64" s="1"/>
  <c r="K168" i="64"/>
  <c r="L168" i="64" s="1"/>
  <c r="K172" i="64"/>
  <c r="L172" i="64"/>
  <c r="K176" i="64"/>
  <c r="L176" i="64" s="1"/>
  <c r="K180" i="64"/>
  <c r="L180" i="64"/>
  <c r="K184" i="64"/>
  <c r="L184" i="64" s="1"/>
  <c r="K188" i="64"/>
  <c r="L188" i="64" s="1"/>
  <c r="K192" i="64"/>
  <c r="L192" i="64" s="1"/>
  <c r="K196" i="64"/>
  <c r="L196" i="64" s="1"/>
  <c r="K200" i="64"/>
  <c r="L200" i="64" s="1"/>
  <c r="K204" i="64"/>
  <c r="L204" i="64" s="1"/>
  <c r="K208" i="64"/>
  <c r="L208" i="64" s="1"/>
  <c r="K212" i="64"/>
  <c r="L212" i="64" s="1"/>
  <c r="L235" i="64"/>
  <c r="I235" i="64"/>
  <c r="K235" i="64" s="1"/>
  <c r="I259" i="64"/>
  <c r="K259" i="64" s="1"/>
  <c r="I233" i="64"/>
  <c r="K233" i="64" s="1"/>
  <c r="K254" i="64"/>
  <c r="L254" i="64" s="1"/>
  <c r="I291" i="64"/>
  <c r="K291" i="64" s="1"/>
  <c r="L291" i="64" s="1"/>
  <c r="L48" i="64"/>
  <c r="L52" i="64"/>
  <c r="L56" i="64"/>
  <c r="L60" i="64"/>
  <c r="L64" i="64"/>
  <c r="L68" i="64"/>
  <c r="L72" i="64"/>
  <c r="L76" i="64"/>
  <c r="L80" i="64"/>
  <c r="L84" i="64"/>
  <c r="L88" i="64"/>
  <c r="L92" i="64"/>
  <c r="L96" i="64"/>
  <c r="L100" i="64"/>
  <c r="L104" i="64"/>
  <c r="L108" i="64"/>
  <c r="L112" i="64"/>
  <c r="L116" i="64"/>
  <c r="L120" i="64"/>
  <c r="L124" i="64"/>
  <c r="L128" i="64"/>
  <c r="L132" i="64"/>
  <c r="L136" i="64"/>
  <c r="L140" i="64"/>
  <c r="I231" i="64"/>
  <c r="K231" i="64" s="1"/>
  <c r="K286" i="64"/>
  <c r="L286" i="64" s="1"/>
  <c r="L71" i="64"/>
  <c r="L75" i="64"/>
  <c r="L79" i="64"/>
  <c r="L83" i="64"/>
  <c r="L87" i="64"/>
  <c r="L91" i="64"/>
  <c r="L95" i="64"/>
  <c r="L99" i="64"/>
  <c r="L103" i="64"/>
  <c r="L107" i="64"/>
  <c r="L111" i="64"/>
  <c r="L115" i="64"/>
  <c r="L119" i="64"/>
  <c r="L123" i="64"/>
  <c r="L127" i="64"/>
  <c r="L131" i="64"/>
  <c r="L135" i="64"/>
  <c r="L139" i="64"/>
  <c r="L143" i="64"/>
  <c r="L147" i="64"/>
  <c r="L151" i="64"/>
  <c r="L155" i="64"/>
  <c r="L159" i="64"/>
  <c r="L163" i="64"/>
  <c r="L167" i="64"/>
  <c r="L171" i="64"/>
  <c r="L175" i="64"/>
  <c r="L179" i="64"/>
  <c r="L183" i="64"/>
  <c r="L187" i="64"/>
  <c r="L191" i="64"/>
  <c r="L195" i="64"/>
  <c r="L199" i="64"/>
  <c r="L203" i="64"/>
  <c r="L207" i="64"/>
  <c r="L211" i="64"/>
  <c r="I213" i="64"/>
  <c r="K213" i="64" s="1"/>
  <c r="I217" i="64"/>
  <c r="K218" i="64"/>
  <c r="L218" i="64" s="1"/>
  <c r="K222" i="64"/>
  <c r="L222" i="64" s="1"/>
  <c r="K226" i="64"/>
  <c r="L226" i="64" s="1"/>
  <c r="K230" i="64"/>
  <c r="L230" i="64" s="1"/>
  <c r="K232" i="64"/>
  <c r="L232" i="64"/>
  <c r="K234" i="64"/>
  <c r="L234" i="64" s="1"/>
  <c r="K236" i="64"/>
  <c r="L236" i="64"/>
  <c r="K238" i="64"/>
  <c r="L238" i="64" s="1"/>
  <c r="K240" i="64"/>
  <c r="L240" i="64" s="1"/>
  <c r="K242" i="64"/>
  <c r="L242" i="64" s="1"/>
  <c r="K246" i="64"/>
  <c r="L246" i="64" s="1"/>
  <c r="I251" i="64"/>
  <c r="K251" i="64" s="1"/>
  <c r="K278" i="64"/>
  <c r="L278" i="64" s="1"/>
  <c r="I283" i="64"/>
  <c r="I237" i="64"/>
  <c r="K237" i="64" s="1"/>
  <c r="I239" i="64"/>
  <c r="I241" i="64"/>
  <c r="K241" i="64" s="1"/>
  <c r="I243" i="64"/>
  <c r="K270" i="64"/>
  <c r="L270" i="64" s="1"/>
  <c r="I275" i="64"/>
  <c r="K275" i="64" s="1"/>
  <c r="I215" i="64"/>
  <c r="K262" i="64"/>
  <c r="L262" i="64" s="1"/>
  <c r="I267" i="64"/>
  <c r="K267" i="64" s="1"/>
  <c r="K294" i="64"/>
  <c r="L294" i="64" s="1"/>
  <c r="I299" i="64"/>
  <c r="K299" i="64" s="1"/>
  <c r="L221" i="64"/>
  <c r="L225" i="64"/>
  <c r="L229" i="64"/>
  <c r="I247" i="64"/>
  <c r="K247" i="64" s="1"/>
  <c r="K250" i="64"/>
  <c r="L250" i="64" s="1"/>
  <c r="I263" i="64"/>
  <c r="K263" i="64" s="1"/>
  <c r="K266" i="64"/>
  <c r="L266" i="64" s="1"/>
  <c r="I279" i="64"/>
  <c r="K279" i="64" s="1"/>
  <c r="L282" i="64"/>
  <c r="K282" i="64"/>
  <c r="I295" i="64"/>
  <c r="K295" i="64" s="1"/>
  <c r="K298" i="64"/>
  <c r="L298" i="64" s="1"/>
  <c r="I255" i="64"/>
  <c r="K255" i="64" s="1"/>
  <c r="K258" i="64"/>
  <c r="L258" i="64" s="1"/>
  <c r="I271" i="64"/>
  <c r="K271" i="64" s="1"/>
  <c r="K274" i="64"/>
  <c r="L274" i="64" s="1"/>
  <c r="I287" i="64"/>
  <c r="K287" i="64" s="1"/>
  <c r="K290" i="64"/>
  <c r="L290" i="64" s="1"/>
  <c r="L245" i="64"/>
  <c r="L249" i="64"/>
  <c r="L253" i="64"/>
  <c r="L257" i="64"/>
  <c r="L261" i="64"/>
  <c r="L265" i="64"/>
  <c r="L269" i="64"/>
  <c r="L273" i="64"/>
  <c r="L277" i="64"/>
  <c r="L281" i="64"/>
  <c r="L285" i="64"/>
  <c r="L289" i="64"/>
  <c r="L293" i="64"/>
  <c r="L297" i="64"/>
  <c r="K33" i="71"/>
  <c r="L33" i="71"/>
  <c r="K29" i="71"/>
  <c r="L29" i="71" s="1"/>
  <c r="K37" i="71"/>
  <c r="L37" i="71" s="1"/>
  <c r="G301" i="71"/>
  <c r="E22" i="10" s="1"/>
  <c r="L6" i="71"/>
  <c r="K7" i="71"/>
  <c r="L7" i="71" s="1"/>
  <c r="I8" i="71"/>
  <c r="K8" i="71" s="1"/>
  <c r="L10" i="71"/>
  <c r="K11" i="71"/>
  <c r="L11" i="71" s="1"/>
  <c r="I12" i="71"/>
  <c r="K12" i="71" s="1"/>
  <c r="L14" i="71"/>
  <c r="K15" i="71"/>
  <c r="L15" i="71" s="1"/>
  <c r="I16" i="71"/>
  <c r="K16" i="71" s="1"/>
  <c r="L18" i="71"/>
  <c r="K19" i="71"/>
  <c r="L19" i="71" s="1"/>
  <c r="I20" i="71"/>
  <c r="K20" i="71" s="1"/>
  <c r="L22" i="71"/>
  <c r="K23" i="71"/>
  <c r="L23" i="71" s="1"/>
  <c r="I24" i="71"/>
  <c r="K24" i="71" s="1"/>
  <c r="L73" i="71"/>
  <c r="L82" i="71"/>
  <c r="I84" i="71"/>
  <c r="K84" i="71" s="1"/>
  <c r="L89" i="71"/>
  <c r="L98" i="71"/>
  <c r="I100" i="71"/>
  <c r="K100" i="71" s="1"/>
  <c r="L105" i="71"/>
  <c r="L114" i="71"/>
  <c r="I116" i="71"/>
  <c r="K116" i="71" s="1"/>
  <c r="L121" i="71"/>
  <c r="L40" i="71"/>
  <c r="L44" i="71"/>
  <c r="L48" i="71"/>
  <c r="L52" i="71"/>
  <c r="L56" i="71"/>
  <c r="L60" i="71"/>
  <c r="L64" i="71"/>
  <c r="L68" i="71"/>
  <c r="I72" i="71"/>
  <c r="K72" i="71" s="1"/>
  <c r="L72" i="71" s="1"/>
  <c r="I88" i="71"/>
  <c r="K88" i="71" s="1"/>
  <c r="I104" i="71"/>
  <c r="K104" i="71" s="1"/>
  <c r="I120" i="71"/>
  <c r="K120" i="71" s="1"/>
  <c r="L38" i="71"/>
  <c r="I80" i="71"/>
  <c r="K80" i="71" s="1"/>
  <c r="I96" i="71"/>
  <c r="K96" i="71" s="1"/>
  <c r="I112" i="71"/>
  <c r="K112" i="71" s="1"/>
  <c r="I128" i="71"/>
  <c r="K128" i="71" s="1"/>
  <c r="K5" i="71"/>
  <c r="I28" i="71"/>
  <c r="K28" i="71" s="1"/>
  <c r="I32" i="71"/>
  <c r="K32" i="71" s="1"/>
  <c r="I36" i="71"/>
  <c r="K36" i="71" s="1"/>
  <c r="I76" i="71"/>
  <c r="K76" i="71" s="1"/>
  <c r="I92" i="71"/>
  <c r="K92" i="71" s="1"/>
  <c r="I108" i="71"/>
  <c r="K108" i="71" s="1"/>
  <c r="I124" i="71"/>
  <c r="K124" i="71" s="1"/>
  <c r="I222" i="71"/>
  <c r="I226" i="71"/>
  <c r="K226" i="71" s="1"/>
  <c r="I231" i="71"/>
  <c r="K231" i="71" s="1"/>
  <c r="L231" i="71"/>
  <c r="I237" i="71"/>
  <c r="K237" i="71" s="1"/>
  <c r="K242" i="71"/>
  <c r="L242" i="71" s="1"/>
  <c r="I132" i="71"/>
  <c r="I136" i="71"/>
  <c r="K136" i="71" s="1"/>
  <c r="I140" i="71"/>
  <c r="K140" i="71" s="1"/>
  <c r="I144" i="71"/>
  <c r="K144" i="71" s="1"/>
  <c r="I148" i="71"/>
  <c r="K148" i="71" s="1"/>
  <c r="L148" i="71"/>
  <c r="I152" i="71"/>
  <c r="K152" i="71" s="1"/>
  <c r="I156" i="71"/>
  <c r="K156" i="71" s="1"/>
  <c r="I160" i="71"/>
  <c r="K160" i="71" s="1"/>
  <c r="I164" i="71"/>
  <c r="I168" i="71"/>
  <c r="K168" i="71" s="1"/>
  <c r="L213" i="71"/>
  <c r="L217" i="71"/>
  <c r="K266" i="71"/>
  <c r="L266" i="71" s="1"/>
  <c r="K294" i="71"/>
  <c r="L294" i="71" s="1"/>
  <c r="K298" i="71"/>
  <c r="L298" i="71" s="1"/>
  <c r="K211" i="71"/>
  <c r="L211" i="71" s="1"/>
  <c r="K215" i="71"/>
  <c r="L215" i="71" s="1"/>
  <c r="I229" i="71"/>
  <c r="K229" i="71" s="1"/>
  <c r="I234" i="71"/>
  <c r="K234" i="71" s="1"/>
  <c r="I239" i="71"/>
  <c r="K239" i="71" s="1"/>
  <c r="K258" i="71"/>
  <c r="L258" i="71" s="1"/>
  <c r="I130" i="71"/>
  <c r="K130" i="71" s="1"/>
  <c r="I134" i="71"/>
  <c r="K134" i="71" s="1"/>
  <c r="I138" i="71"/>
  <c r="K138" i="71" s="1"/>
  <c r="I142" i="71"/>
  <c r="K142" i="71" s="1"/>
  <c r="I146" i="71"/>
  <c r="K146" i="71" s="1"/>
  <c r="I150" i="71"/>
  <c r="K150" i="71" s="1"/>
  <c r="I154" i="71"/>
  <c r="K154" i="71" s="1"/>
  <c r="I158" i="71"/>
  <c r="K158" i="71" s="1"/>
  <c r="I162" i="71"/>
  <c r="K162" i="71" s="1"/>
  <c r="I166" i="71"/>
  <c r="K166" i="71" s="1"/>
  <c r="K250" i="71"/>
  <c r="L250" i="71" s="1"/>
  <c r="K278" i="71"/>
  <c r="L278" i="71" s="1"/>
  <c r="K282" i="71"/>
  <c r="L282" i="71" s="1"/>
  <c r="L170" i="71"/>
  <c r="L174" i="71"/>
  <c r="L178" i="71"/>
  <c r="L182" i="71"/>
  <c r="L186" i="71"/>
  <c r="L190" i="71"/>
  <c r="L194" i="71"/>
  <c r="L198" i="71"/>
  <c r="L202" i="71"/>
  <c r="L206" i="71"/>
  <c r="L210" i="71"/>
  <c r="L214" i="71"/>
  <c r="I221" i="71"/>
  <c r="K221" i="71" s="1"/>
  <c r="I241" i="71"/>
  <c r="K241" i="71" s="1"/>
  <c r="I249" i="71"/>
  <c r="K249" i="71" s="1"/>
  <c r="I257" i="71"/>
  <c r="K257" i="71" s="1"/>
  <c r="I265" i="71"/>
  <c r="K265" i="71" s="1"/>
  <c r="L265" i="71"/>
  <c r="I273" i="71"/>
  <c r="K273" i="71" s="1"/>
  <c r="I275" i="71"/>
  <c r="K275" i="71" s="1"/>
  <c r="I279" i="71"/>
  <c r="K279" i="71" s="1"/>
  <c r="I291" i="71"/>
  <c r="K291" i="71" s="1"/>
  <c r="I295" i="71"/>
  <c r="K295" i="71" s="1"/>
  <c r="I225" i="71"/>
  <c r="K225" i="71" s="1"/>
  <c r="I227" i="71"/>
  <c r="K227" i="71" s="1"/>
  <c r="L227" i="71"/>
  <c r="I230" i="71"/>
  <c r="K230" i="71" s="1"/>
  <c r="I233" i="71"/>
  <c r="K233" i="71" s="1"/>
  <c r="I235" i="71"/>
  <c r="K235" i="71" s="1"/>
  <c r="L235" i="71"/>
  <c r="I238" i="71"/>
  <c r="K238" i="71" s="1"/>
  <c r="L172" i="71"/>
  <c r="L176" i="71"/>
  <c r="L180" i="71"/>
  <c r="L184" i="71"/>
  <c r="L188" i="71"/>
  <c r="L192" i="71"/>
  <c r="L196" i="71"/>
  <c r="L200" i="71"/>
  <c r="L204" i="71"/>
  <c r="L208" i="71"/>
  <c r="L212" i="71"/>
  <c r="L216" i="71"/>
  <c r="L219" i="71"/>
  <c r="I245" i="71"/>
  <c r="K245" i="71" s="1"/>
  <c r="L246" i="71"/>
  <c r="I253" i="71"/>
  <c r="K253" i="71" s="1"/>
  <c r="L254" i="71"/>
  <c r="I261" i="71"/>
  <c r="K261" i="71" s="1"/>
  <c r="L262" i="71"/>
  <c r="I269" i="71"/>
  <c r="L270" i="71"/>
  <c r="I243" i="71"/>
  <c r="K243" i="71" s="1"/>
  <c r="I247" i="71"/>
  <c r="K247" i="71" s="1"/>
  <c r="I251" i="71"/>
  <c r="K251" i="71" s="1"/>
  <c r="I255" i="71"/>
  <c r="K255" i="71" s="1"/>
  <c r="I259" i="71"/>
  <c r="K259" i="71" s="1"/>
  <c r="I263" i="71"/>
  <c r="K263" i="71" s="1"/>
  <c r="I267" i="71"/>
  <c r="K267" i="71" s="1"/>
  <c r="I271" i="71"/>
  <c r="K271" i="71" s="1"/>
  <c r="I283" i="71"/>
  <c r="K283" i="71" s="1"/>
  <c r="K286" i="71"/>
  <c r="L286" i="71" s="1"/>
  <c r="I299" i="71"/>
  <c r="K299" i="71" s="1"/>
  <c r="K274" i="71"/>
  <c r="L274" i="71" s="1"/>
  <c r="I287" i="71"/>
  <c r="K287" i="71" s="1"/>
  <c r="K290" i="71"/>
  <c r="L290" i="71" s="1"/>
  <c r="L277" i="71"/>
  <c r="L281" i="71"/>
  <c r="L285" i="71"/>
  <c r="L289" i="71"/>
  <c r="L293" i="71"/>
  <c r="L297" i="71"/>
  <c r="I183" i="61"/>
  <c r="K183" i="61" s="1"/>
  <c r="I215" i="61"/>
  <c r="K215" i="61" s="1"/>
  <c r="K238" i="61"/>
  <c r="L238" i="61" s="1"/>
  <c r="I259" i="61"/>
  <c r="I5" i="61"/>
  <c r="I9" i="61"/>
  <c r="K9" i="61" s="1"/>
  <c r="I13" i="61"/>
  <c r="K13" i="61" s="1"/>
  <c r="I17" i="61"/>
  <c r="K17" i="61" s="1"/>
  <c r="I21" i="61"/>
  <c r="K21" i="61" s="1"/>
  <c r="I25" i="61"/>
  <c r="K25" i="61" s="1"/>
  <c r="I29" i="61"/>
  <c r="K29" i="61" s="1"/>
  <c r="I33" i="61"/>
  <c r="K33" i="61" s="1"/>
  <c r="I37" i="61"/>
  <c r="K37" i="61" s="1"/>
  <c r="I41" i="61"/>
  <c r="K41" i="61" s="1"/>
  <c r="I45" i="61"/>
  <c r="K45" i="61" s="1"/>
  <c r="I48" i="61"/>
  <c r="K48" i="61" s="1"/>
  <c r="I49" i="61"/>
  <c r="K49" i="61" s="1"/>
  <c r="I53" i="61"/>
  <c r="K53" i="61" s="1"/>
  <c r="I57" i="61"/>
  <c r="K57" i="61" s="1"/>
  <c r="I61" i="61"/>
  <c r="K61" i="61" s="1"/>
  <c r="I64" i="61"/>
  <c r="K64" i="61" s="1"/>
  <c r="I65" i="61"/>
  <c r="K65" i="61" s="1"/>
  <c r="I69" i="61"/>
  <c r="K69" i="61" s="1"/>
  <c r="I73" i="61"/>
  <c r="K73" i="61" s="1"/>
  <c r="I77" i="61"/>
  <c r="K77" i="61" s="1"/>
  <c r="L77" i="61" s="1"/>
  <c r="I80" i="61"/>
  <c r="K80" i="61" s="1"/>
  <c r="I81" i="61"/>
  <c r="K81" i="61" s="1"/>
  <c r="I84" i="61"/>
  <c r="K84" i="61" s="1"/>
  <c r="I85" i="61"/>
  <c r="K85" i="61" s="1"/>
  <c r="L86" i="61"/>
  <c r="L88" i="61"/>
  <c r="I89" i="61"/>
  <c r="K89" i="61" s="1"/>
  <c r="L90" i="61"/>
  <c r="L92" i="61"/>
  <c r="I93" i="61"/>
  <c r="K93" i="61" s="1"/>
  <c r="L94" i="61"/>
  <c r="L96" i="61"/>
  <c r="I97" i="61"/>
  <c r="K97" i="61" s="1"/>
  <c r="L98" i="61"/>
  <c r="L100" i="61"/>
  <c r="I101" i="61"/>
  <c r="K101" i="61" s="1"/>
  <c r="L102" i="61"/>
  <c r="L104" i="61"/>
  <c r="I105" i="61"/>
  <c r="K105" i="61" s="1"/>
  <c r="L106" i="61"/>
  <c r="L108" i="61"/>
  <c r="I109" i="61"/>
  <c r="K109" i="61" s="1"/>
  <c r="L110" i="61"/>
  <c r="L112" i="61"/>
  <c r="I113" i="61"/>
  <c r="K113" i="61" s="1"/>
  <c r="L114" i="61"/>
  <c r="L116" i="61"/>
  <c r="I117" i="61"/>
  <c r="K117" i="61" s="1"/>
  <c r="L118" i="61"/>
  <c r="L120" i="61"/>
  <c r="I121" i="61"/>
  <c r="K121" i="61" s="1"/>
  <c r="L122" i="61"/>
  <c r="L124" i="61"/>
  <c r="K127" i="61"/>
  <c r="L127" i="61" s="1"/>
  <c r="I129" i="61"/>
  <c r="K129" i="61" s="1"/>
  <c r="K131" i="61"/>
  <c r="L131" i="61" s="1"/>
  <c r="K135" i="61"/>
  <c r="L135" i="61" s="1"/>
  <c r="I137" i="61"/>
  <c r="K137" i="61" s="1"/>
  <c r="K139" i="61"/>
  <c r="L139" i="61" s="1"/>
  <c r="K143" i="61"/>
  <c r="L143" i="61" s="1"/>
  <c r="I145" i="61"/>
  <c r="K145" i="61" s="1"/>
  <c r="K147" i="61"/>
  <c r="L147" i="61" s="1"/>
  <c r="I149" i="61"/>
  <c r="K149" i="61" s="1"/>
  <c r="K151" i="61"/>
  <c r="L151" i="61" s="1"/>
  <c r="I158" i="61"/>
  <c r="K158" i="61" s="1"/>
  <c r="I177" i="61"/>
  <c r="K177" i="61" s="1"/>
  <c r="L179" i="61"/>
  <c r="I181" i="61"/>
  <c r="K181" i="61" s="1"/>
  <c r="I190" i="61"/>
  <c r="K190" i="61" s="1"/>
  <c r="I209" i="61"/>
  <c r="K209" i="61" s="1"/>
  <c r="L211" i="61"/>
  <c r="I213" i="61"/>
  <c r="K213" i="61" s="1"/>
  <c r="K220" i="61"/>
  <c r="L220" i="61" s="1"/>
  <c r="I255" i="61"/>
  <c r="K255" i="61" s="1"/>
  <c r="I267" i="61"/>
  <c r="K267" i="61" s="1"/>
  <c r="L52" i="61"/>
  <c r="L56" i="61"/>
  <c r="L60" i="61"/>
  <c r="L68" i="61"/>
  <c r="L72" i="61"/>
  <c r="L76" i="61"/>
  <c r="L125" i="61"/>
  <c r="L133" i="61"/>
  <c r="L141" i="61"/>
  <c r="L153" i="61"/>
  <c r="K270" i="61"/>
  <c r="L270" i="61" s="1"/>
  <c r="L46" i="61"/>
  <c r="L50" i="61"/>
  <c r="L54" i="61"/>
  <c r="L58" i="61"/>
  <c r="L62" i="61"/>
  <c r="L66" i="61"/>
  <c r="L70" i="61"/>
  <c r="L74" i="61"/>
  <c r="L78" i="61"/>
  <c r="L82" i="61"/>
  <c r="I126" i="61"/>
  <c r="K126" i="61" s="1"/>
  <c r="L128" i="61"/>
  <c r="I130" i="61"/>
  <c r="K130" i="61" s="1"/>
  <c r="L132" i="61"/>
  <c r="I134" i="61"/>
  <c r="K134" i="61" s="1"/>
  <c r="L136" i="61"/>
  <c r="I138" i="61"/>
  <c r="L140" i="61"/>
  <c r="I142" i="61"/>
  <c r="K142" i="61" s="1"/>
  <c r="L144" i="61"/>
  <c r="I146" i="61"/>
  <c r="K146" i="61" s="1"/>
  <c r="L148" i="61"/>
  <c r="I150" i="61"/>
  <c r="K150" i="61" s="1"/>
  <c r="L150" i="61"/>
  <c r="L152" i="61"/>
  <c r="I167" i="61"/>
  <c r="K167" i="61" s="1"/>
  <c r="L167" i="61" s="1"/>
  <c r="I199" i="61"/>
  <c r="K199" i="61" s="1"/>
  <c r="K242" i="61"/>
  <c r="L242" i="61" s="1"/>
  <c r="K246" i="61"/>
  <c r="L246" i="61" s="1"/>
  <c r="L87" i="61"/>
  <c r="L91" i="61"/>
  <c r="L95" i="61"/>
  <c r="L99" i="61"/>
  <c r="L103" i="61"/>
  <c r="L107" i="61"/>
  <c r="L111" i="61"/>
  <c r="L115" i="61"/>
  <c r="L119" i="61"/>
  <c r="L123" i="61"/>
  <c r="I161" i="61"/>
  <c r="K161" i="61" s="1"/>
  <c r="I165" i="61"/>
  <c r="K165" i="61" s="1"/>
  <c r="I174" i="61"/>
  <c r="K174" i="61" s="1"/>
  <c r="I193" i="61"/>
  <c r="K193" i="61" s="1"/>
  <c r="I197" i="61"/>
  <c r="K197" i="61" s="1"/>
  <c r="I206" i="61"/>
  <c r="K206" i="61" s="1"/>
  <c r="L206" i="61" s="1"/>
  <c r="I157" i="61"/>
  <c r="K157" i="61" s="1"/>
  <c r="I169" i="61"/>
  <c r="K169" i="61" s="1"/>
  <c r="I185" i="61"/>
  <c r="K185" i="61" s="1"/>
  <c r="I201" i="61"/>
  <c r="K201" i="61" s="1"/>
  <c r="I217" i="61"/>
  <c r="K217" i="61" s="1"/>
  <c r="I235" i="61"/>
  <c r="K235" i="61" s="1"/>
  <c r="L274" i="61"/>
  <c r="K274" i="61"/>
  <c r="K278" i="61"/>
  <c r="L278" i="61" s="1"/>
  <c r="L162" i="61"/>
  <c r="L171" i="61"/>
  <c r="I173" i="61"/>
  <c r="K173" i="61" s="1"/>
  <c r="L178" i="61"/>
  <c r="L187" i="61"/>
  <c r="I189" i="61"/>
  <c r="K189" i="61" s="1"/>
  <c r="L194" i="61"/>
  <c r="L203" i="61"/>
  <c r="I205" i="61"/>
  <c r="K205" i="61" s="1"/>
  <c r="L210" i="61"/>
  <c r="I223" i="61"/>
  <c r="K223" i="61" s="1"/>
  <c r="I227" i="61"/>
  <c r="K227" i="61" s="1"/>
  <c r="K230" i="61"/>
  <c r="L230" i="61" s="1"/>
  <c r="I271" i="61"/>
  <c r="K271" i="61" s="1"/>
  <c r="I275" i="61"/>
  <c r="K275" i="61" s="1"/>
  <c r="I283" i="61"/>
  <c r="K283" i="61" s="1"/>
  <c r="K286" i="61"/>
  <c r="L286" i="61" s="1"/>
  <c r="K290" i="61"/>
  <c r="L290" i="61" s="1"/>
  <c r="K294" i="61"/>
  <c r="L294" i="61" s="1"/>
  <c r="I287" i="61"/>
  <c r="K287" i="61" s="1"/>
  <c r="I291" i="61"/>
  <c r="K291" i="61" s="1"/>
  <c r="I299" i="61"/>
  <c r="K299" i="61" s="1"/>
  <c r="I219" i="61"/>
  <c r="K219" i="61" s="1"/>
  <c r="I239" i="61"/>
  <c r="K239" i="61" s="1"/>
  <c r="I243" i="61"/>
  <c r="K243" i="61" s="1"/>
  <c r="I251" i="61"/>
  <c r="K251" i="61" s="1"/>
  <c r="K254" i="61"/>
  <c r="L254" i="61" s="1"/>
  <c r="K258" i="61"/>
  <c r="L258" i="61" s="1"/>
  <c r="K262" i="61"/>
  <c r="L262" i="61" s="1"/>
  <c r="I221" i="61"/>
  <c r="K221" i="61" s="1"/>
  <c r="I225" i="61"/>
  <c r="K225" i="61" s="1"/>
  <c r="I231" i="61"/>
  <c r="K231" i="61" s="1"/>
  <c r="K234" i="61"/>
  <c r="L234" i="61" s="1"/>
  <c r="I247" i="61"/>
  <c r="K247" i="61" s="1"/>
  <c r="K250" i="61"/>
  <c r="L250" i="61" s="1"/>
  <c r="I263" i="61"/>
  <c r="K263" i="61" s="1"/>
  <c r="K266" i="61"/>
  <c r="L266" i="61" s="1"/>
  <c r="I279" i="61"/>
  <c r="K279" i="61" s="1"/>
  <c r="K282" i="61"/>
  <c r="L282" i="61" s="1"/>
  <c r="I295" i="61"/>
  <c r="K295" i="61" s="1"/>
  <c r="K298" i="61"/>
  <c r="L298" i="61" s="1"/>
  <c r="L229" i="61"/>
  <c r="L233" i="61"/>
  <c r="L237" i="61"/>
  <c r="L241" i="61"/>
  <c r="L245" i="61"/>
  <c r="L249" i="61"/>
  <c r="L253" i="61"/>
  <c r="L257" i="61"/>
  <c r="L261" i="61"/>
  <c r="L265" i="61"/>
  <c r="L269" i="61"/>
  <c r="L273" i="61"/>
  <c r="L277" i="61"/>
  <c r="L281" i="61"/>
  <c r="L285" i="61"/>
  <c r="L289" i="61"/>
  <c r="L293" i="61"/>
  <c r="L297" i="61"/>
  <c r="K6" i="40"/>
  <c r="L6" i="40" s="1"/>
  <c r="I19" i="40"/>
  <c r="K19" i="40" s="1"/>
  <c r="K22" i="40"/>
  <c r="L22" i="40" s="1"/>
  <c r="I35" i="40"/>
  <c r="K35" i="40" s="1"/>
  <c r="K38" i="40"/>
  <c r="L38" i="40" s="1"/>
  <c r="I51" i="40"/>
  <c r="K51" i="40" s="1"/>
  <c r="K54" i="40"/>
  <c r="L54" i="40" s="1"/>
  <c r="I67" i="40"/>
  <c r="K67" i="40" s="1"/>
  <c r="K70" i="40"/>
  <c r="L70" i="40" s="1"/>
  <c r="I130" i="40"/>
  <c r="I162" i="40"/>
  <c r="K162" i="40" s="1"/>
  <c r="I194" i="40"/>
  <c r="G301" i="40"/>
  <c r="E64" i="10" s="1"/>
  <c r="I5" i="40"/>
  <c r="I7" i="40"/>
  <c r="K7" i="40" s="1"/>
  <c r="K10" i="40"/>
  <c r="L10" i="40" s="1"/>
  <c r="I23" i="40"/>
  <c r="K23" i="40" s="1"/>
  <c r="K26" i="40"/>
  <c r="L26" i="40" s="1"/>
  <c r="I39" i="40"/>
  <c r="K39" i="40" s="1"/>
  <c r="K42" i="40"/>
  <c r="L42" i="40" s="1"/>
  <c r="I55" i="40"/>
  <c r="K55" i="40" s="1"/>
  <c r="K58" i="40"/>
  <c r="L58" i="40" s="1"/>
  <c r="I71" i="40"/>
  <c r="K71" i="40" s="1"/>
  <c r="K74" i="40"/>
  <c r="L74" i="40" s="1"/>
  <c r="L81" i="40"/>
  <c r="L83" i="40"/>
  <c r="L97" i="40"/>
  <c r="L99" i="40"/>
  <c r="L113" i="40"/>
  <c r="L115" i="40"/>
  <c r="I125" i="40"/>
  <c r="K125" i="40" s="1"/>
  <c r="I157" i="40"/>
  <c r="K157" i="40" s="1"/>
  <c r="I189" i="40"/>
  <c r="K189" i="40" s="1"/>
  <c r="I11" i="40"/>
  <c r="K11" i="40" s="1"/>
  <c r="K14" i="40"/>
  <c r="L14" i="40" s="1"/>
  <c r="I27" i="40"/>
  <c r="K27" i="40" s="1"/>
  <c r="L30" i="40"/>
  <c r="K30" i="40"/>
  <c r="I43" i="40"/>
  <c r="K43" i="40" s="1"/>
  <c r="K46" i="40"/>
  <c r="L46" i="40" s="1"/>
  <c r="I59" i="40"/>
  <c r="K59" i="40" s="1"/>
  <c r="K62" i="40"/>
  <c r="L62" i="40" s="1"/>
  <c r="I75" i="40"/>
  <c r="K75" i="40" s="1"/>
  <c r="I146" i="40"/>
  <c r="K146" i="40" s="1"/>
  <c r="I178" i="40"/>
  <c r="K178" i="40" s="1"/>
  <c r="L178" i="40" s="1"/>
  <c r="I198" i="40"/>
  <c r="K198" i="40" s="1"/>
  <c r="I203" i="40"/>
  <c r="K203" i="40" s="1"/>
  <c r="I208" i="40"/>
  <c r="K208" i="40" s="1"/>
  <c r="I214" i="40"/>
  <c r="K214" i="40" s="1"/>
  <c r="I15" i="40"/>
  <c r="K15" i="40" s="1"/>
  <c r="K18" i="40"/>
  <c r="L18" i="40" s="1"/>
  <c r="L31" i="40"/>
  <c r="I31" i="40"/>
  <c r="K31" i="40" s="1"/>
  <c r="K34" i="40"/>
  <c r="L34" i="40" s="1"/>
  <c r="I47" i="40"/>
  <c r="K47" i="40" s="1"/>
  <c r="K50" i="40"/>
  <c r="L50" i="40" s="1"/>
  <c r="I63" i="40"/>
  <c r="K63" i="40" s="1"/>
  <c r="L63" i="40" s="1"/>
  <c r="K66" i="40"/>
  <c r="L66" i="40" s="1"/>
  <c r="L89" i="40"/>
  <c r="L91" i="40"/>
  <c r="L105" i="40"/>
  <c r="L107" i="40"/>
  <c r="I141" i="40"/>
  <c r="K141" i="40" s="1"/>
  <c r="I173" i="40"/>
  <c r="K173" i="40" s="1"/>
  <c r="L9" i="40"/>
  <c r="L13" i="40"/>
  <c r="L17" i="40"/>
  <c r="L21" i="40"/>
  <c r="L25" i="40"/>
  <c r="L29" i="40"/>
  <c r="L33" i="40"/>
  <c r="L37" i="40"/>
  <c r="L41" i="40"/>
  <c r="L45" i="40"/>
  <c r="L49" i="40"/>
  <c r="L53" i="40"/>
  <c r="L57" i="40"/>
  <c r="L61" i="40"/>
  <c r="L65" i="40"/>
  <c r="L69" i="40"/>
  <c r="L73" i="40"/>
  <c r="L124" i="40"/>
  <c r="L129" i="40"/>
  <c r="L140" i="40"/>
  <c r="L145" i="40"/>
  <c r="L156" i="40"/>
  <c r="L161" i="40"/>
  <c r="L172" i="40"/>
  <c r="L177" i="40"/>
  <c r="L188" i="40"/>
  <c r="L193" i="40"/>
  <c r="I199" i="40"/>
  <c r="K199" i="40" s="1"/>
  <c r="I204" i="40"/>
  <c r="K204" i="40" s="1"/>
  <c r="I210" i="40"/>
  <c r="K210" i="40" s="1"/>
  <c r="I215" i="40"/>
  <c r="K215" i="40" s="1"/>
  <c r="L128" i="40"/>
  <c r="L144" i="40"/>
  <c r="L160" i="40"/>
  <c r="L176" i="40"/>
  <c r="L192" i="40"/>
  <c r="I200" i="40"/>
  <c r="K200" i="40" s="1"/>
  <c r="I206" i="40"/>
  <c r="K206" i="40" s="1"/>
  <c r="I211" i="40"/>
  <c r="K211" i="40" s="1"/>
  <c r="I216" i="40"/>
  <c r="K216" i="40" s="1"/>
  <c r="I80" i="40"/>
  <c r="K80" i="40" s="1"/>
  <c r="I84" i="40"/>
  <c r="K84" i="40" s="1"/>
  <c r="I88" i="40"/>
  <c r="K88" i="40" s="1"/>
  <c r="I92" i="40"/>
  <c r="K92" i="40" s="1"/>
  <c r="I96" i="40"/>
  <c r="K96" i="40" s="1"/>
  <c r="I100" i="40"/>
  <c r="K100" i="40" s="1"/>
  <c r="I104" i="40"/>
  <c r="K104" i="40" s="1"/>
  <c r="I108" i="40"/>
  <c r="K108" i="40" s="1"/>
  <c r="I112" i="40"/>
  <c r="K112" i="40" s="1"/>
  <c r="I116" i="40"/>
  <c r="K116" i="40" s="1"/>
  <c r="I117" i="40"/>
  <c r="K117" i="40" s="1"/>
  <c r="L121" i="40"/>
  <c r="L122" i="40"/>
  <c r="L132" i="40"/>
  <c r="I133" i="40"/>
  <c r="K133" i="40" s="1"/>
  <c r="L137" i="40"/>
  <c r="L138" i="40"/>
  <c r="L148" i="40"/>
  <c r="I149" i="40"/>
  <c r="K149" i="40" s="1"/>
  <c r="L153" i="40"/>
  <c r="L154" i="40"/>
  <c r="L164" i="40"/>
  <c r="I165" i="40"/>
  <c r="K165" i="40" s="1"/>
  <c r="L169" i="40"/>
  <c r="L170" i="40"/>
  <c r="L180" i="40"/>
  <c r="I181" i="40"/>
  <c r="K181" i="40" s="1"/>
  <c r="L185" i="40"/>
  <c r="L186" i="40"/>
  <c r="I202" i="40"/>
  <c r="K202" i="40" s="1"/>
  <c r="I207" i="40"/>
  <c r="K207" i="40" s="1"/>
  <c r="I212" i="40"/>
  <c r="K212" i="40" s="1"/>
  <c r="I218" i="40"/>
  <c r="K218" i="40" s="1"/>
  <c r="L222" i="40"/>
  <c r="L226" i="40"/>
  <c r="L230" i="40"/>
  <c r="L234" i="40"/>
  <c r="L238" i="40"/>
  <c r="L242" i="40"/>
  <c r="L246" i="40"/>
  <c r="L250" i="40"/>
  <c r="L254" i="40"/>
  <c r="L258" i="40"/>
  <c r="L262" i="40"/>
  <c r="L266" i="40"/>
  <c r="I271" i="40"/>
  <c r="K271" i="40" s="1"/>
  <c r="L274" i="40"/>
  <c r="I279" i="40"/>
  <c r="K279" i="40" s="1"/>
  <c r="L282" i="40"/>
  <c r="I287" i="40"/>
  <c r="K287" i="40" s="1"/>
  <c r="L290" i="40"/>
  <c r="I295" i="40"/>
  <c r="K295" i="40" s="1"/>
  <c r="L298" i="40"/>
  <c r="L219" i="40"/>
  <c r="L223" i="40"/>
  <c r="L227" i="40"/>
  <c r="L231" i="40"/>
  <c r="L235" i="40"/>
  <c r="L239" i="40"/>
  <c r="L243" i="40"/>
  <c r="L247" i="40"/>
  <c r="L251" i="40"/>
  <c r="L255" i="40"/>
  <c r="L259" i="40"/>
  <c r="L263" i="40"/>
  <c r="I267" i="40"/>
  <c r="K267" i="40" s="1"/>
  <c r="L270" i="40"/>
  <c r="I275" i="40"/>
  <c r="K275" i="40" s="1"/>
  <c r="L278" i="40"/>
  <c r="I283" i="40"/>
  <c r="K283" i="40" s="1"/>
  <c r="L286" i="40"/>
  <c r="I291" i="40"/>
  <c r="K291" i="40" s="1"/>
  <c r="L294" i="40"/>
  <c r="I299" i="40"/>
  <c r="K299" i="40" s="1"/>
  <c r="G301" i="17"/>
  <c r="E12" i="10" s="1"/>
  <c r="L135" i="17"/>
  <c r="I135" i="17"/>
  <c r="K135" i="17" s="1"/>
  <c r="I141" i="17"/>
  <c r="K141" i="17" s="1"/>
  <c r="I149" i="17"/>
  <c r="K149" i="17" s="1"/>
  <c r="L152" i="17"/>
  <c r="I152" i="17"/>
  <c r="K152" i="17" s="1"/>
  <c r="I157" i="17"/>
  <c r="K157" i="17" s="1"/>
  <c r="I173" i="17"/>
  <c r="I189" i="17"/>
  <c r="K189" i="17" s="1"/>
  <c r="I205" i="17"/>
  <c r="K205" i="17" s="1"/>
  <c r="I291" i="17"/>
  <c r="K291" i="17" s="1"/>
  <c r="I5" i="17"/>
  <c r="L8" i="17"/>
  <c r="L12" i="17"/>
  <c r="L16" i="17"/>
  <c r="L20" i="17"/>
  <c r="L24" i="17"/>
  <c r="L28" i="17"/>
  <c r="L32" i="17"/>
  <c r="L36" i="17"/>
  <c r="L40" i="17"/>
  <c r="L44" i="17"/>
  <c r="L48" i="17"/>
  <c r="L52" i="17"/>
  <c r="L56" i="17"/>
  <c r="L60" i="17"/>
  <c r="L64" i="17"/>
  <c r="L68" i="17"/>
  <c r="L72" i="17"/>
  <c r="L76" i="17"/>
  <c r="L80" i="17"/>
  <c r="L84" i="17"/>
  <c r="L88" i="17"/>
  <c r="L92" i="17"/>
  <c r="L96" i="17"/>
  <c r="L100" i="17"/>
  <c r="L104" i="17"/>
  <c r="L108" i="17"/>
  <c r="L112" i="17"/>
  <c r="L116" i="17"/>
  <c r="L120" i="17"/>
  <c r="L124" i="17"/>
  <c r="L128" i="17"/>
  <c r="L132" i="17"/>
  <c r="I161" i="17"/>
  <c r="K161" i="17" s="1"/>
  <c r="L163" i="17"/>
  <c r="I174" i="17"/>
  <c r="K174" i="17" s="1"/>
  <c r="I180" i="17"/>
  <c r="K180" i="17" s="1"/>
  <c r="I190" i="17"/>
  <c r="K190" i="17" s="1"/>
  <c r="I196" i="17"/>
  <c r="K196" i="17" s="1"/>
  <c r="I206" i="17"/>
  <c r="K206" i="17" s="1"/>
  <c r="K234" i="17"/>
  <c r="L234" i="17" s="1"/>
  <c r="I144" i="17"/>
  <c r="K144" i="17" s="1"/>
  <c r="L139" i="17"/>
  <c r="I165" i="17"/>
  <c r="K165" i="17" s="1"/>
  <c r="I181" i="17"/>
  <c r="K181" i="17" s="1"/>
  <c r="I197" i="17"/>
  <c r="K197" i="17" s="1"/>
  <c r="L9" i="17"/>
  <c r="L13" i="17"/>
  <c r="L17" i="17"/>
  <c r="L21" i="17"/>
  <c r="L25" i="17"/>
  <c r="L29" i="17"/>
  <c r="L33" i="17"/>
  <c r="L37" i="17"/>
  <c r="L41" i="17"/>
  <c r="L45" i="17"/>
  <c r="L49" i="17"/>
  <c r="L53" i="17"/>
  <c r="L57" i="17"/>
  <c r="L61" i="17"/>
  <c r="L65" i="17"/>
  <c r="L69" i="17"/>
  <c r="L73" i="17"/>
  <c r="L77" i="17"/>
  <c r="L81" i="17"/>
  <c r="L85" i="17"/>
  <c r="L89" i="17"/>
  <c r="L93" i="17"/>
  <c r="L97" i="17"/>
  <c r="L101" i="17"/>
  <c r="L105" i="17"/>
  <c r="L109" i="17"/>
  <c r="L113" i="17"/>
  <c r="L117" i="17"/>
  <c r="L121" i="17"/>
  <c r="L125" i="17"/>
  <c r="L129" i="17"/>
  <c r="L133" i="17"/>
  <c r="I136" i="17"/>
  <c r="K136" i="17" s="1"/>
  <c r="L162" i="17"/>
  <c r="I166" i="17"/>
  <c r="K166" i="17" s="1"/>
  <c r="I172" i="17"/>
  <c r="K172" i="17" s="1"/>
  <c r="I182" i="17"/>
  <c r="K182" i="17" s="1"/>
  <c r="I188" i="17"/>
  <c r="K188" i="17" s="1"/>
  <c r="I198" i="17"/>
  <c r="I204" i="17"/>
  <c r="K204" i="17" s="1"/>
  <c r="L140" i="17"/>
  <c r="L151" i="17"/>
  <c r="L156" i="17"/>
  <c r="L160" i="17"/>
  <c r="L164" i="17"/>
  <c r="I169" i="17"/>
  <c r="K169" i="17" s="1"/>
  <c r="I176" i="17"/>
  <c r="K176" i="17" s="1"/>
  <c r="I178" i="17"/>
  <c r="K178" i="17" s="1"/>
  <c r="I185" i="17"/>
  <c r="I192" i="17"/>
  <c r="K192" i="17" s="1"/>
  <c r="I194" i="17"/>
  <c r="K194" i="17" s="1"/>
  <c r="I201" i="17"/>
  <c r="K201" i="17" s="1"/>
  <c r="I208" i="17"/>
  <c r="K208" i="17" s="1"/>
  <c r="I210" i="17"/>
  <c r="K210" i="17" s="1"/>
  <c r="I213" i="17"/>
  <c r="K213" i="17" s="1"/>
  <c r="I216" i="17"/>
  <c r="I218" i="17"/>
  <c r="K218" i="17" s="1"/>
  <c r="I239" i="17"/>
  <c r="K239" i="17" s="1"/>
  <c r="L148" i="17"/>
  <c r="I168" i="17"/>
  <c r="K168" i="17" s="1"/>
  <c r="I170" i="17"/>
  <c r="K170" i="17" s="1"/>
  <c r="I177" i="17"/>
  <c r="K177" i="17" s="1"/>
  <c r="I184" i="17"/>
  <c r="K184" i="17" s="1"/>
  <c r="I186" i="17"/>
  <c r="K186" i="17" s="1"/>
  <c r="I193" i="17"/>
  <c r="K193" i="17" s="1"/>
  <c r="I200" i="17"/>
  <c r="K200" i="17" s="1"/>
  <c r="I202" i="17"/>
  <c r="K202" i="17" s="1"/>
  <c r="I209" i="17"/>
  <c r="K209" i="17" s="1"/>
  <c r="I212" i="17"/>
  <c r="K212" i="17" s="1"/>
  <c r="I214" i="17"/>
  <c r="K214" i="17" s="1"/>
  <c r="I217" i="17"/>
  <c r="K217" i="17" s="1"/>
  <c r="L219" i="17"/>
  <c r="K236" i="17"/>
  <c r="L236" i="17" s="1"/>
  <c r="K278" i="17"/>
  <c r="L278" i="17" s="1"/>
  <c r="I221" i="17"/>
  <c r="K221" i="17" s="1"/>
  <c r="I235" i="17"/>
  <c r="K235" i="17" s="1"/>
  <c r="I275" i="17"/>
  <c r="K275" i="17" s="1"/>
  <c r="L294" i="17"/>
  <c r="K294" i="17"/>
  <c r="I243" i="17"/>
  <c r="K243" i="17" s="1"/>
  <c r="I247" i="17"/>
  <c r="I251" i="17"/>
  <c r="K251" i="17" s="1"/>
  <c r="I255" i="17"/>
  <c r="K255" i="17" s="1"/>
  <c r="I259" i="17"/>
  <c r="K259" i="17" s="1"/>
  <c r="I263" i="17"/>
  <c r="K263" i="17" s="1"/>
  <c r="I267" i="17"/>
  <c r="K267" i="17" s="1"/>
  <c r="I271" i="17"/>
  <c r="K271" i="17" s="1"/>
  <c r="I279" i="17"/>
  <c r="K279" i="17" s="1"/>
  <c r="K282" i="17"/>
  <c r="L282" i="17" s="1"/>
  <c r="I295" i="17"/>
  <c r="K295" i="17" s="1"/>
  <c r="K298" i="17"/>
  <c r="L298" i="17" s="1"/>
  <c r="L240" i="17"/>
  <c r="I283" i="17"/>
  <c r="K283" i="17" s="1"/>
  <c r="K286" i="17"/>
  <c r="L286" i="17" s="1"/>
  <c r="I299" i="17"/>
  <c r="K299" i="17" s="1"/>
  <c r="I225" i="17"/>
  <c r="K225" i="17" s="1"/>
  <c r="I229" i="17"/>
  <c r="K229" i="17" s="1"/>
  <c r="I233" i="17"/>
  <c r="K233" i="17" s="1"/>
  <c r="I237" i="17"/>
  <c r="K237" i="17" s="1"/>
  <c r="I241" i="17"/>
  <c r="K241" i="17" s="1"/>
  <c r="I245" i="17"/>
  <c r="K245" i="17" s="1"/>
  <c r="I249" i="17"/>
  <c r="K249" i="17" s="1"/>
  <c r="I253" i="17"/>
  <c r="K253" i="17" s="1"/>
  <c r="I257" i="17"/>
  <c r="I261" i="17"/>
  <c r="K261" i="17" s="1"/>
  <c r="I265" i="17"/>
  <c r="K265" i="17" s="1"/>
  <c r="I269" i="17"/>
  <c r="K269" i="17" s="1"/>
  <c r="I273" i="17"/>
  <c r="K273" i="17" s="1"/>
  <c r="K274" i="17"/>
  <c r="L274" i="17" s="1"/>
  <c r="I287" i="17"/>
  <c r="K287" i="17" s="1"/>
  <c r="K290" i="17"/>
  <c r="L290" i="17" s="1"/>
  <c r="L277" i="17"/>
  <c r="L281" i="17"/>
  <c r="L285" i="17"/>
  <c r="L289" i="17"/>
  <c r="L293" i="17"/>
  <c r="L297" i="17"/>
  <c r="L11" i="44"/>
  <c r="L19" i="44"/>
  <c r="L7" i="44"/>
  <c r="L15" i="44"/>
  <c r="L23" i="44"/>
  <c r="K250" i="44"/>
  <c r="L250" i="44" s="1"/>
  <c r="K266" i="44"/>
  <c r="L266" i="44" s="1"/>
  <c r="K282" i="44"/>
  <c r="L282" i="44" s="1"/>
  <c r="G301" i="44"/>
  <c r="E14" i="10" s="1"/>
  <c r="N5" i="44"/>
  <c r="I8" i="44"/>
  <c r="K8" i="44" s="1"/>
  <c r="I12" i="44"/>
  <c r="K12" i="44" s="1"/>
  <c r="I16" i="44"/>
  <c r="K16" i="44" s="1"/>
  <c r="I20" i="44"/>
  <c r="K20" i="44" s="1"/>
  <c r="I24" i="44"/>
  <c r="K24" i="44" s="1"/>
  <c r="L158" i="44"/>
  <c r="L162" i="44"/>
  <c r="L166" i="44"/>
  <c r="L170" i="44"/>
  <c r="L174" i="44"/>
  <c r="L178" i="44"/>
  <c r="L182" i="44"/>
  <c r="L186" i="44"/>
  <c r="L190" i="44"/>
  <c r="L194" i="44"/>
  <c r="L198" i="44"/>
  <c r="L202" i="44"/>
  <c r="L206" i="44"/>
  <c r="L210" i="44"/>
  <c r="L214" i="44"/>
  <c r="K220" i="44"/>
  <c r="L220" i="44" s="1"/>
  <c r="K228" i="44"/>
  <c r="L228" i="44" s="1"/>
  <c r="K236" i="44"/>
  <c r="L236" i="44" s="1"/>
  <c r="K244" i="44"/>
  <c r="L244" i="44" s="1"/>
  <c r="K252" i="44"/>
  <c r="L252" i="44" s="1"/>
  <c r="K260" i="44"/>
  <c r="L260" i="44" s="1"/>
  <c r="K268" i="44"/>
  <c r="L268" i="44" s="1"/>
  <c r="K276" i="44"/>
  <c r="L276" i="44" s="1"/>
  <c r="K284" i="44"/>
  <c r="L284" i="44" s="1"/>
  <c r="K292" i="44"/>
  <c r="L292" i="44" s="1"/>
  <c r="K226" i="44"/>
  <c r="L226" i="44" s="1"/>
  <c r="K234" i="44"/>
  <c r="L234" i="44" s="1"/>
  <c r="K258" i="44"/>
  <c r="L258" i="44" s="1"/>
  <c r="L29" i="44"/>
  <c r="L33" i="44"/>
  <c r="L37" i="44"/>
  <c r="L41" i="44"/>
  <c r="L45" i="44"/>
  <c r="L49" i="44"/>
  <c r="L53" i="44"/>
  <c r="L57" i="44"/>
  <c r="L61" i="44"/>
  <c r="L65" i="44"/>
  <c r="K156" i="44"/>
  <c r="L156" i="44" s="1"/>
  <c r="K160" i="44"/>
  <c r="L160" i="44" s="1"/>
  <c r="K164" i="44"/>
  <c r="L164" i="44" s="1"/>
  <c r="K168" i="44"/>
  <c r="L168" i="44" s="1"/>
  <c r="K172" i="44"/>
  <c r="L172" i="44" s="1"/>
  <c r="K176" i="44"/>
  <c r="L176" i="44" s="1"/>
  <c r="K180" i="44"/>
  <c r="L180" i="44" s="1"/>
  <c r="K184" i="44"/>
  <c r="L184" i="44" s="1"/>
  <c r="K188" i="44"/>
  <c r="L188" i="44" s="1"/>
  <c r="K192" i="44"/>
  <c r="L192" i="44" s="1"/>
  <c r="K196" i="44"/>
  <c r="L196" i="44" s="1"/>
  <c r="K200" i="44"/>
  <c r="L200" i="44" s="1"/>
  <c r="K204" i="44"/>
  <c r="L204" i="44" s="1"/>
  <c r="K208" i="44"/>
  <c r="L208" i="44" s="1"/>
  <c r="K212" i="44"/>
  <c r="L212" i="44" s="1"/>
  <c r="K216" i="44"/>
  <c r="L216" i="44" s="1"/>
  <c r="K222" i="44"/>
  <c r="L222" i="44" s="1"/>
  <c r="K230" i="44"/>
  <c r="L230" i="44" s="1"/>
  <c r="K238" i="44"/>
  <c r="L238" i="44" s="1"/>
  <c r="K246" i="44"/>
  <c r="L246" i="44" s="1"/>
  <c r="K254" i="44"/>
  <c r="L254" i="44" s="1"/>
  <c r="K262" i="44"/>
  <c r="L262" i="44" s="1"/>
  <c r="K270" i="44"/>
  <c r="L270" i="44" s="1"/>
  <c r="K278" i="44"/>
  <c r="L278" i="44" s="1"/>
  <c r="K286" i="44"/>
  <c r="L286" i="44" s="1"/>
  <c r="K296" i="44"/>
  <c r="L296" i="44" s="1"/>
  <c r="K218" i="44"/>
  <c r="L218" i="44" s="1"/>
  <c r="K242" i="44"/>
  <c r="L242" i="44" s="1"/>
  <c r="K274" i="44"/>
  <c r="L274" i="44" s="1"/>
  <c r="K290" i="44"/>
  <c r="L290" i="44" s="1"/>
  <c r="K224" i="44"/>
  <c r="L224" i="44" s="1"/>
  <c r="K232" i="44"/>
  <c r="L232" i="44" s="1"/>
  <c r="K240" i="44"/>
  <c r="L240" i="44" s="1"/>
  <c r="K248" i="44"/>
  <c r="L248" i="44" s="1"/>
  <c r="K256" i="44"/>
  <c r="L256" i="44" s="1"/>
  <c r="K264" i="44"/>
  <c r="L264" i="44" s="1"/>
  <c r="K272" i="44"/>
  <c r="L272" i="44" s="1"/>
  <c r="K280" i="44"/>
  <c r="L280" i="44" s="1"/>
  <c r="K288" i="44"/>
  <c r="L288" i="44" s="1"/>
  <c r="K300" i="44"/>
  <c r="L300" i="44" s="1"/>
  <c r="L71" i="44"/>
  <c r="L75" i="44"/>
  <c r="L79" i="44"/>
  <c r="L83" i="44"/>
  <c r="L87" i="44"/>
  <c r="L91" i="44"/>
  <c r="L95" i="44"/>
  <c r="L99" i="44"/>
  <c r="L103" i="44"/>
  <c r="L107" i="44"/>
  <c r="L111" i="44"/>
  <c r="L115" i="44"/>
  <c r="L119" i="44"/>
  <c r="L123" i="44"/>
  <c r="L127" i="44"/>
  <c r="L131" i="44"/>
  <c r="L135" i="44"/>
  <c r="L139" i="44"/>
  <c r="L143" i="44"/>
  <c r="L147" i="44"/>
  <c r="L151" i="44"/>
  <c r="L155" i="44"/>
  <c r="L159" i="44"/>
  <c r="L163" i="44"/>
  <c r="L167" i="44"/>
  <c r="L171" i="44"/>
  <c r="L175" i="44"/>
  <c r="L179" i="44"/>
  <c r="L183" i="44"/>
  <c r="L187" i="44"/>
  <c r="L191" i="44"/>
  <c r="L195" i="44"/>
  <c r="L199" i="44"/>
  <c r="L203" i="44"/>
  <c r="L207" i="44"/>
  <c r="L211" i="44"/>
  <c r="L215" i="44"/>
  <c r="K294" i="44"/>
  <c r="L294" i="44" s="1"/>
  <c r="K298" i="44"/>
  <c r="L298" i="44" s="1"/>
  <c r="L221" i="44"/>
  <c r="L225" i="44"/>
  <c r="L229" i="44"/>
  <c r="L233" i="44"/>
  <c r="L237" i="44"/>
  <c r="L241" i="44"/>
  <c r="L245" i="44"/>
  <c r="L249" i="44"/>
  <c r="L253" i="44"/>
  <c r="L257" i="44"/>
  <c r="L261" i="44"/>
  <c r="L265" i="44"/>
  <c r="L269" i="44"/>
  <c r="L273" i="44"/>
  <c r="L277" i="44"/>
  <c r="L281" i="44"/>
  <c r="L285" i="44"/>
  <c r="L289" i="44"/>
  <c r="L293" i="44"/>
  <c r="L297" i="44"/>
  <c r="K186" i="14"/>
  <c r="L186" i="14" s="1"/>
  <c r="K194" i="14"/>
  <c r="L194" i="14" s="1"/>
  <c r="K202" i="14"/>
  <c r="L202" i="14" s="1"/>
  <c r="K210" i="14"/>
  <c r="L210" i="14" s="1"/>
  <c r="I240" i="14"/>
  <c r="K240" i="14" s="1"/>
  <c r="L240" i="14"/>
  <c r="I272" i="14"/>
  <c r="K272" i="14" s="1"/>
  <c r="L272" i="14" s="1"/>
  <c r="K5" i="14"/>
  <c r="L7" i="14"/>
  <c r="K8" i="14"/>
  <c r="L8" i="14" s="1"/>
  <c r="L11" i="14"/>
  <c r="K12" i="14"/>
  <c r="L12" i="14" s="1"/>
  <c r="L15" i="14"/>
  <c r="K16" i="14"/>
  <c r="L16" i="14" s="1"/>
  <c r="L19" i="14"/>
  <c r="K20" i="14"/>
  <c r="L20" i="14" s="1"/>
  <c r="L23" i="14"/>
  <c r="K24" i="14"/>
  <c r="L24" i="14" s="1"/>
  <c r="L27" i="14"/>
  <c r="K28" i="14"/>
  <c r="L28" i="14" s="1"/>
  <c r="L31" i="14"/>
  <c r="K32" i="14"/>
  <c r="L32" i="14" s="1"/>
  <c r="L35" i="14"/>
  <c r="K36" i="14"/>
  <c r="L36" i="14" s="1"/>
  <c r="L39" i="14"/>
  <c r="K40" i="14"/>
  <c r="L40" i="14" s="1"/>
  <c r="L43" i="14"/>
  <c r="K44" i="14"/>
  <c r="L44" i="14" s="1"/>
  <c r="L46" i="14"/>
  <c r="K48" i="14"/>
  <c r="L48" i="14" s="1"/>
  <c r="L50" i="14"/>
  <c r="K52" i="14"/>
  <c r="L52" i="14" s="1"/>
  <c r="L54" i="14"/>
  <c r="K56" i="14"/>
  <c r="L56" i="14" s="1"/>
  <c r="L58" i="14"/>
  <c r="K60" i="14"/>
  <c r="L60" i="14" s="1"/>
  <c r="L62" i="14"/>
  <c r="K64" i="14"/>
  <c r="L64" i="14" s="1"/>
  <c r="L66" i="14"/>
  <c r="K68" i="14"/>
  <c r="L68" i="14" s="1"/>
  <c r="L70" i="14"/>
  <c r="K72" i="14"/>
  <c r="L72" i="14" s="1"/>
  <c r="L74" i="14"/>
  <c r="K76" i="14"/>
  <c r="L76" i="14" s="1"/>
  <c r="L78" i="14"/>
  <c r="K80" i="14"/>
  <c r="L80" i="14" s="1"/>
  <c r="L82" i="14"/>
  <c r="K84" i="14"/>
  <c r="L84" i="14" s="1"/>
  <c r="L86" i="14"/>
  <c r="K88" i="14"/>
  <c r="L88" i="14" s="1"/>
  <c r="L90" i="14"/>
  <c r="K92" i="14"/>
  <c r="L92" i="14" s="1"/>
  <c r="L94" i="14"/>
  <c r="K96" i="14"/>
  <c r="L96" i="14" s="1"/>
  <c r="L98" i="14"/>
  <c r="K100" i="14"/>
  <c r="L100" i="14" s="1"/>
  <c r="L102" i="14"/>
  <c r="K104" i="14"/>
  <c r="L104" i="14" s="1"/>
  <c r="L106" i="14"/>
  <c r="K108" i="14"/>
  <c r="L108" i="14" s="1"/>
  <c r="L110" i="14"/>
  <c r="K112" i="14"/>
  <c r="L112" i="14" s="1"/>
  <c r="K176" i="14"/>
  <c r="L176" i="14" s="1"/>
  <c r="K180" i="14"/>
  <c r="L180" i="14" s="1"/>
  <c r="K188" i="14"/>
  <c r="L188" i="14" s="1"/>
  <c r="K196" i="14"/>
  <c r="L196" i="14" s="1"/>
  <c r="K204" i="14"/>
  <c r="L204" i="14" s="1"/>
  <c r="K212" i="14"/>
  <c r="L212" i="14" s="1"/>
  <c r="I220" i="14"/>
  <c r="K220" i="14" s="1"/>
  <c r="I248" i="14"/>
  <c r="K248" i="14" s="1"/>
  <c r="I280" i="14"/>
  <c r="K280" i="14" s="1"/>
  <c r="K182" i="14"/>
  <c r="L182" i="14" s="1"/>
  <c r="K190" i="14"/>
  <c r="L190" i="14" s="1"/>
  <c r="K198" i="14"/>
  <c r="L198" i="14" s="1"/>
  <c r="K206" i="14"/>
  <c r="L206" i="14" s="1"/>
  <c r="K214" i="14"/>
  <c r="L214" i="14" s="1"/>
  <c r="I218" i="14"/>
  <c r="K218" i="14" s="1"/>
  <c r="I224" i="14"/>
  <c r="K224" i="14" s="1"/>
  <c r="I256" i="14"/>
  <c r="K256" i="14" s="1"/>
  <c r="I288" i="14"/>
  <c r="K288" i="14" s="1"/>
  <c r="G301" i="14"/>
  <c r="E11" i="10" s="1"/>
  <c r="L5" i="14"/>
  <c r="L9" i="14"/>
  <c r="L13" i="14"/>
  <c r="L17" i="14"/>
  <c r="L21" i="14"/>
  <c r="L25" i="14"/>
  <c r="L29" i="14"/>
  <c r="L33" i="14"/>
  <c r="L37" i="14"/>
  <c r="L41" i="14"/>
  <c r="K114" i="14"/>
  <c r="L114" i="14"/>
  <c r="K118" i="14"/>
  <c r="L118" i="14" s="1"/>
  <c r="K122" i="14"/>
  <c r="L122" i="14"/>
  <c r="K126" i="14"/>
  <c r="L126" i="14" s="1"/>
  <c r="K130" i="14"/>
  <c r="L130" i="14" s="1"/>
  <c r="K134" i="14"/>
  <c r="L134" i="14" s="1"/>
  <c r="K138" i="14"/>
  <c r="L138" i="14" s="1"/>
  <c r="K142" i="14"/>
  <c r="L142" i="14" s="1"/>
  <c r="K146" i="14"/>
  <c r="L146" i="14"/>
  <c r="K150" i="14"/>
  <c r="L150" i="14"/>
  <c r="K154" i="14"/>
  <c r="L154" i="14"/>
  <c r="K158" i="14"/>
  <c r="L158" i="14"/>
  <c r="K162" i="14"/>
  <c r="L162" i="14"/>
  <c r="K166" i="14"/>
  <c r="L166" i="14" s="1"/>
  <c r="K170" i="14"/>
  <c r="L170" i="14"/>
  <c r="K174" i="14"/>
  <c r="L174" i="14" s="1"/>
  <c r="K184" i="14"/>
  <c r="L184" i="14" s="1"/>
  <c r="K192" i="14"/>
  <c r="L192" i="14" s="1"/>
  <c r="K200" i="14"/>
  <c r="L200" i="14" s="1"/>
  <c r="K208" i="14"/>
  <c r="L208" i="14" s="1"/>
  <c r="K216" i="14"/>
  <c r="L216" i="14"/>
  <c r="I232" i="14"/>
  <c r="K232" i="14" s="1"/>
  <c r="I264" i="14"/>
  <c r="K264" i="14" s="1"/>
  <c r="I296" i="14"/>
  <c r="K296" i="14" s="1"/>
  <c r="L45" i="14"/>
  <c r="L49" i="14"/>
  <c r="L53" i="14"/>
  <c r="L57" i="14"/>
  <c r="L61" i="14"/>
  <c r="L65" i="14"/>
  <c r="L69" i="14"/>
  <c r="L73" i="14"/>
  <c r="L77" i="14"/>
  <c r="L81" i="14"/>
  <c r="L85" i="14"/>
  <c r="L89" i="14"/>
  <c r="L93" i="14"/>
  <c r="L97" i="14"/>
  <c r="L101" i="14"/>
  <c r="L105" i="14"/>
  <c r="L109" i="14"/>
  <c r="L113" i="14"/>
  <c r="L117" i="14"/>
  <c r="L121" i="14"/>
  <c r="L125" i="14"/>
  <c r="L129" i="14"/>
  <c r="L133" i="14"/>
  <c r="L137" i="14"/>
  <c r="L141" i="14"/>
  <c r="L145" i="14"/>
  <c r="L149" i="14"/>
  <c r="L153" i="14"/>
  <c r="L157" i="14"/>
  <c r="L161" i="14"/>
  <c r="L165" i="14"/>
  <c r="L169" i="14"/>
  <c r="L173" i="14"/>
  <c r="I231" i="14"/>
  <c r="K231" i="14" s="1"/>
  <c r="I247" i="14"/>
  <c r="K247" i="14" s="1"/>
  <c r="I263" i="14"/>
  <c r="K263" i="14" s="1"/>
  <c r="I279" i="14"/>
  <c r="K279" i="14" s="1"/>
  <c r="I295" i="14"/>
  <c r="K295" i="14" s="1"/>
  <c r="L295" i="14" s="1"/>
  <c r="I223" i="14"/>
  <c r="K223" i="14" s="1"/>
  <c r="I239" i="14"/>
  <c r="K239" i="14" s="1"/>
  <c r="I255" i="14"/>
  <c r="K255" i="14" s="1"/>
  <c r="I271" i="14"/>
  <c r="K271" i="14" s="1"/>
  <c r="L271" i="14" s="1"/>
  <c r="I287" i="14"/>
  <c r="K287" i="14" s="1"/>
  <c r="L179" i="14"/>
  <c r="L183" i="14"/>
  <c r="L187" i="14"/>
  <c r="L191" i="14"/>
  <c r="L195" i="14"/>
  <c r="L199" i="14"/>
  <c r="L203" i="14"/>
  <c r="L207" i="14"/>
  <c r="L211" i="14"/>
  <c r="L215" i="14"/>
  <c r="L222" i="14"/>
  <c r="L235" i="14"/>
  <c r="L251" i="14"/>
  <c r="L267" i="14"/>
  <c r="L283" i="14"/>
  <c r="L299" i="14"/>
  <c r="L227" i="14"/>
  <c r="L243" i="14"/>
  <c r="L259" i="14"/>
  <c r="L275" i="14"/>
  <c r="L291" i="14"/>
  <c r="L226" i="14"/>
  <c r="L230" i="14"/>
  <c r="L234" i="14"/>
  <c r="L238" i="14"/>
  <c r="L242" i="14"/>
  <c r="L246" i="14"/>
  <c r="L250" i="14"/>
  <c r="L254" i="14"/>
  <c r="L258" i="14"/>
  <c r="L262" i="14"/>
  <c r="L266" i="14"/>
  <c r="L270" i="14"/>
  <c r="L274" i="14"/>
  <c r="L278" i="14"/>
  <c r="L282" i="14"/>
  <c r="L286" i="14"/>
  <c r="L290" i="14"/>
  <c r="L294" i="14"/>
  <c r="L298" i="14"/>
  <c r="L8" i="45"/>
  <c r="L12" i="45"/>
  <c r="L16" i="45"/>
  <c r="L20" i="45"/>
  <c r="L24" i="45"/>
  <c r="L28" i="45"/>
  <c r="K30" i="45"/>
  <c r="L30" i="45"/>
  <c r="K32" i="45"/>
  <c r="L32" i="45" s="1"/>
  <c r="K34" i="45"/>
  <c r="L34" i="45"/>
  <c r="K36" i="45"/>
  <c r="L36" i="45" s="1"/>
  <c r="K38" i="45"/>
  <c r="L38" i="45"/>
  <c r="K40" i="45"/>
  <c r="L40" i="45" s="1"/>
  <c r="K42" i="45"/>
  <c r="L42" i="45" s="1"/>
  <c r="K44" i="45"/>
  <c r="L44" i="45"/>
  <c r="K46" i="45"/>
  <c r="L46" i="45"/>
  <c r="K48" i="45"/>
  <c r="L48" i="45" s="1"/>
  <c r="K50" i="45"/>
  <c r="L50" i="45"/>
  <c r="K52" i="45"/>
  <c r="L52" i="45"/>
  <c r="K54" i="45"/>
  <c r="L54" i="45"/>
  <c r="K56" i="45"/>
  <c r="L56" i="45"/>
  <c r="K58" i="45"/>
  <c r="L58" i="45"/>
  <c r="K60" i="45"/>
  <c r="L60" i="45"/>
  <c r="K62" i="45"/>
  <c r="L62" i="45"/>
  <c r="K64" i="45"/>
  <c r="L64" i="45"/>
  <c r="K66" i="45"/>
  <c r="L66" i="45"/>
  <c r="K68" i="45"/>
  <c r="L68" i="45"/>
  <c r="K70" i="45"/>
  <c r="L70" i="45"/>
  <c r="K72" i="45"/>
  <c r="L72" i="45"/>
  <c r="K74" i="45"/>
  <c r="L74" i="45"/>
  <c r="K5" i="45"/>
  <c r="L5" i="45" s="1"/>
  <c r="K6" i="45"/>
  <c r="L6" i="45" s="1"/>
  <c r="K10" i="45"/>
  <c r="L10" i="45"/>
  <c r="K14" i="45"/>
  <c r="L14" i="45" s="1"/>
  <c r="K18" i="45"/>
  <c r="L18" i="45" s="1"/>
  <c r="K22" i="45"/>
  <c r="L22" i="45" s="1"/>
  <c r="K26" i="45"/>
  <c r="L26" i="45" s="1"/>
  <c r="L76" i="45"/>
  <c r="L167" i="45"/>
  <c r="K167" i="45"/>
  <c r="K169" i="45"/>
  <c r="L169" i="45" s="1"/>
  <c r="K171" i="45"/>
  <c r="L171" i="45" s="1"/>
  <c r="K173" i="45"/>
  <c r="L173" i="45" s="1"/>
  <c r="K175" i="45"/>
  <c r="L175" i="45" s="1"/>
  <c r="K177" i="45"/>
  <c r="L177" i="45" s="1"/>
  <c r="K179" i="45"/>
  <c r="L179" i="45" s="1"/>
  <c r="K181" i="45"/>
  <c r="L181" i="45" s="1"/>
  <c r="K183" i="45"/>
  <c r="L183" i="45" s="1"/>
  <c r="K185" i="45"/>
  <c r="L185" i="45" s="1"/>
  <c r="K187" i="45"/>
  <c r="L187" i="45" s="1"/>
  <c r="K189" i="45"/>
  <c r="L189" i="45" s="1"/>
  <c r="K191" i="45"/>
  <c r="L191" i="45" s="1"/>
  <c r="K193" i="45"/>
  <c r="L193" i="45" s="1"/>
  <c r="K195" i="45"/>
  <c r="L195" i="45" s="1"/>
  <c r="K197" i="45"/>
  <c r="L197" i="45" s="1"/>
  <c r="K199" i="45"/>
  <c r="L199" i="45" s="1"/>
  <c r="K201" i="45"/>
  <c r="L201" i="45" s="1"/>
  <c r="K203" i="45"/>
  <c r="L203" i="45" s="1"/>
  <c r="K205" i="45"/>
  <c r="L205" i="45" s="1"/>
  <c r="K207" i="45"/>
  <c r="L207" i="45" s="1"/>
  <c r="K209" i="45"/>
  <c r="L209" i="45" s="1"/>
  <c r="K211" i="45"/>
  <c r="L211" i="45" s="1"/>
  <c r="K213" i="45"/>
  <c r="L213" i="45" s="1"/>
  <c r="K215" i="45"/>
  <c r="L215" i="45" s="1"/>
  <c r="K217" i="45"/>
  <c r="L217" i="45" s="1"/>
  <c r="I232" i="45"/>
  <c r="K232" i="45" s="1"/>
  <c r="I271" i="45"/>
  <c r="K271" i="45" s="1"/>
  <c r="G301" i="45"/>
  <c r="E13" i="10" s="1"/>
  <c r="L9" i="45"/>
  <c r="L13" i="45"/>
  <c r="L17" i="45"/>
  <c r="L21" i="45"/>
  <c r="L25" i="45"/>
  <c r="L29" i="45"/>
  <c r="L33" i="45"/>
  <c r="L37" i="45"/>
  <c r="L41" i="45"/>
  <c r="L45" i="45"/>
  <c r="L49" i="45"/>
  <c r="L53" i="45"/>
  <c r="L57" i="45"/>
  <c r="L61" i="45"/>
  <c r="L65" i="45"/>
  <c r="L69" i="45"/>
  <c r="L73" i="45"/>
  <c r="K79" i="45"/>
  <c r="L79" i="45" s="1"/>
  <c r="K83" i="45"/>
  <c r="L83" i="45" s="1"/>
  <c r="K87" i="45"/>
  <c r="L87" i="45" s="1"/>
  <c r="K91" i="45"/>
  <c r="L91" i="45" s="1"/>
  <c r="K95" i="45"/>
  <c r="L95" i="45" s="1"/>
  <c r="K99" i="45"/>
  <c r="L99" i="45" s="1"/>
  <c r="K103" i="45"/>
  <c r="L103" i="45" s="1"/>
  <c r="K107" i="45"/>
  <c r="L107" i="45" s="1"/>
  <c r="K111" i="45"/>
  <c r="L111" i="45" s="1"/>
  <c r="K115" i="45"/>
  <c r="L115" i="45" s="1"/>
  <c r="K119" i="45"/>
  <c r="L119" i="45" s="1"/>
  <c r="K123" i="45"/>
  <c r="L123" i="45" s="1"/>
  <c r="K127" i="45"/>
  <c r="L127" i="45" s="1"/>
  <c r="K131" i="45"/>
  <c r="L131" i="45" s="1"/>
  <c r="K135" i="45"/>
  <c r="L135" i="45" s="1"/>
  <c r="K139" i="45"/>
  <c r="L139" i="45" s="1"/>
  <c r="K143" i="45"/>
  <c r="L143" i="45" s="1"/>
  <c r="K147" i="45"/>
  <c r="L147" i="45" s="1"/>
  <c r="K151" i="45"/>
  <c r="L151" i="45" s="1"/>
  <c r="K155" i="45"/>
  <c r="L155" i="45" s="1"/>
  <c r="K159" i="45"/>
  <c r="L159" i="45" s="1"/>
  <c r="K163" i="45"/>
  <c r="L163" i="45" s="1"/>
  <c r="I255" i="45"/>
  <c r="K255" i="45" s="1"/>
  <c r="I239" i="45"/>
  <c r="K239" i="45" s="1"/>
  <c r="I264" i="45"/>
  <c r="K264" i="45" s="1"/>
  <c r="L77" i="45"/>
  <c r="I80" i="45"/>
  <c r="K80" i="45" s="1"/>
  <c r="L81" i="45"/>
  <c r="I84" i="45"/>
  <c r="K84" i="45" s="1"/>
  <c r="L85" i="45"/>
  <c r="I88" i="45"/>
  <c r="K88" i="45" s="1"/>
  <c r="L89" i="45"/>
  <c r="I92" i="45"/>
  <c r="K92" i="45" s="1"/>
  <c r="L93" i="45"/>
  <c r="I96" i="45"/>
  <c r="K96" i="45" s="1"/>
  <c r="L97" i="45"/>
  <c r="I100" i="45"/>
  <c r="K100" i="45" s="1"/>
  <c r="L101" i="45"/>
  <c r="I104" i="45"/>
  <c r="K104" i="45" s="1"/>
  <c r="L105" i="45"/>
  <c r="I108" i="45"/>
  <c r="K108" i="45" s="1"/>
  <c r="L109" i="45"/>
  <c r="I112" i="45"/>
  <c r="K112" i="45" s="1"/>
  <c r="L113" i="45"/>
  <c r="I116" i="45"/>
  <c r="K116" i="45" s="1"/>
  <c r="L117" i="45"/>
  <c r="I120" i="45"/>
  <c r="K120" i="45" s="1"/>
  <c r="L121" i="45"/>
  <c r="I124" i="45"/>
  <c r="K124" i="45" s="1"/>
  <c r="L125" i="45"/>
  <c r="I128" i="45"/>
  <c r="K128" i="45" s="1"/>
  <c r="L129" i="45"/>
  <c r="I132" i="45"/>
  <c r="K132" i="45" s="1"/>
  <c r="L133" i="45"/>
  <c r="I136" i="45"/>
  <c r="K136" i="45" s="1"/>
  <c r="L137" i="45"/>
  <c r="I140" i="45"/>
  <c r="K140" i="45" s="1"/>
  <c r="L141" i="45"/>
  <c r="I144" i="45"/>
  <c r="K144" i="45" s="1"/>
  <c r="L145" i="45"/>
  <c r="I148" i="45"/>
  <c r="K148" i="45" s="1"/>
  <c r="L149" i="45"/>
  <c r="I152" i="45"/>
  <c r="K152" i="45" s="1"/>
  <c r="L153" i="45"/>
  <c r="I156" i="45"/>
  <c r="K156" i="45" s="1"/>
  <c r="L157" i="45"/>
  <c r="I160" i="45"/>
  <c r="K160" i="45" s="1"/>
  <c r="L161" i="45"/>
  <c r="I164" i="45"/>
  <c r="K164" i="45" s="1"/>
  <c r="L165" i="45"/>
  <c r="I223" i="45"/>
  <c r="K223" i="45" s="1"/>
  <c r="I248" i="45"/>
  <c r="I219" i="45"/>
  <c r="K219" i="45" s="1"/>
  <c r="L224" i="45"/>
  <c r="I228" i="45"/>
  <c r="K228" i="45" s="1"/>
  <c r="L231" i="45"/>
  <c r="I235" i="45"/>
  <c r="K235" i="45" s="1"/>
  <c r="L240" i="45"/>
  <c r="I244" i="45"/>
  <c r="K244" i="45" s="1"/>
  <c r="L247" i="45"/>
  <c r="I251" i="45"/>
  <c r="K251" i="45" s="1"/>
  <c r="L256" i="45"/>
  <c r="I260" i="45"/>
  <c r="K260" i="45" s="1"/>
  <c r="L263" i="45"/>
  <c r="I267" i="45"/>
  <c r="K267" i="45" s="1"/>
  <c r="L272" i="45"/>
  <c r="I279" i="45"/>
  <c r="K279" i="45" s="1"/>
  <c r="I287" i="45"/>
  <c r="K287" i="45" s="1"/>
  <c r="I295" i="45"/>
  <c r="K295" i="45" s="1"/>
  <c r="L168" i="45"/>
  <c r="L172" i="45"/>
  <c r="L176" i="45"/>
  <c r="L180" i="45"/>
  <c r="L184" i="45"/>
  <c r="L188" i="45"/>
  <c r="L192" i="45"/>
  <c r="L196" i="45"/>
  <c r="L200" i="45"/>
  <c r="L204" i="45"/>
  <c r="L208" i="45"/>
  <c r="L212" i="45"/>
  <c r="L216" i="45"/>
  <c r="L220" i="45"/>
  <c r="L227" i="45"/>
  <c r="L236" i="45"/>
  <c r="L243" i="45"/>
  <c r="L252" i="45"/>
  <c r="L259" i="45"/>
  <c r="L268" i="45"/>
  <c r="L275" i="45"/>
  <c r="L283" i="45"/>
  <c r="L291" i="45"/>
  <c r="L299" i="45"/>
  <c r="I221" i="45"/>
  <c r="I225" i="45"/>
  <c r="I229" i="45"/>
  <c r="I233" i="45"/>
  <c r="I237" i="45"/>
  <c r="I241" i="45"/>
  <c r="I245" i="45"/>
  <c r="I249" i="45"/>
  <c r="K249" i="45" s="1"/>
  <c r="I253" i="45"/>
  <c r="I257" i="45"/>
  <c r="K257" i="45" s="1"/>
  <c r="L257" i="45" s="1"/>
  <c r="I261" i="45"/>
  <c r="I265" i="45"/>
  <c r="K265" i="45" s="1"/>
  <c r="I269" i="45"/>
  <c r="K269" i="45" s="1"/>
  <c r="L269" i="45" s="1"/>
  <c r="I273" i="45"/>
  <c r="K273" i="45" s="1"/>
  <c r="I277" i="45"/>
  <c r="K277" i="45" s="1"/>
  <c r="L277" i="45" s="1"/>
  <c r="I281" i="45"/>
  <c r="K281" i="45" s="1"/>
  <c r="I285" i="45"/>
  <c r="K285" i="45" s="1"/>
  <c r="L285" i="45" s="1"/>
  <c r="I289" i="45"/>
  <c r="K289" i="45" s="1"/>
  <c r="I293" i="45"/>
  <c r="K293" i="45" s="1"/>
  <c r="L293" i="45" s="1"/>
  <c r="I297" i="45"/>
  <c r="K297" i="45" s="1"/>
  <c r="L276" i="45"/>
  <c r="L280" i="45"/>
  <c r="L284" i="45"/>
  <c r="L288" i="45"/>
  <c r="L292" i="45"/>
  <c r="L296" i="45"/>
  <c r="L300" i="45"/>
  <c r="N5" i="12"/>
  <c r="L10" i="12"/>
  <c r="I23" i="12"/>
  <c r="K23" i="12" s="1"/>
  <c r="I39" i="12"/>
  <c r="K39" i="12" s="1"/>
  <c r="L16" i="12"/>
  <c r="I43" i="12"/>
  <c r="K43" i="12" s="1"/>
  <c r="L48" i="12"/>
  <c r="L64" i="12"/>
  <c r="L8" i="12"/>
  <c r="I15" i="12"/>
  <c r="K15" i="12" s="1"/>
  <c r="L20" i="12"/>
  <c r="I31" i="12"/>
  <c r="K31" i="12" s="1"/>
  <c r="L36" i="12"/>
  <c r="I47" i="12"/>
  <c r="K47" i="12" s="1"/>
  <c r="L52" i="12"/>
  <c r="I63" i="12"/>
  <c r="K63" i="12" s="1"/>
  <c r="L68" i="12"/>
  <c r="L70" i="12"/>
  <c r="I79" i="12"/>
  <c r="K79" i="12" s="1"/>
  <c r="I260" i="12"/>
  <c r="K260" i="12" s="1"/>
  <c r="I276" i="12"/>
  <c r="K276" i="12" s="1"/>
  <c r="L276" i="12" s="1"/>
  <c r="I292" i="12"/>
  <c r="K292" i="12" s="1"/>
  <c r="L292" i="12" s="1"/>
  <c r="I55" i="12"/>
  <c r="K55" i="12" s="1"/>
  <c r="I71" i="12"/>
  <c r="K71" i="12" s="1"/>
  <c r="I27" i="12"/>
  <c r="K27" i="12" s="1"/>
  <c r="L32" i="12"/>
  <c r="I59" i="12"/>
  <c r="K59" i="12" s="1"/>
  <c r="L80" i="12"/>
  <c r="L6" i="12"/>
  <c r="I7" i="12"/>
  <c r="K7" i="12" s="1"/>
  <c r="L11" i="12"/>
  <c r="L12" i="12"/>
  <c r="I19" i="12"/>
  <c r="K19" i="12" s="1"/>
  <c r="L24" i="12"/>
  <c r="L26" i="12"/>
  <c r="I35" i="12"/>
  <c r="K35" i="12" s="1"/>
  <c r="L40" i="12"/>
  <c r="L42" i="12"/>
  <c r="I51" i="12"/>
  <c r="K51" i="12" s="1"/>
  <c r="L56" i="12"/>
  <c r="L58" i="12"/>
  <c r="I67" i="12"/>
  <c r="K67" i="12" s="1"/>
  <c r="L72" i="12"/>
  <c r="L74" i="12"/>
  <c r="I235" i="12"/>
  <c r="K235" i="12" s="1"/>
  <c r="I219" i="12"/>
  <c r="K219" i="12" s="1"/>
  <c r="I228" i="12"/>
  <c r="K228" i="12" s="1"/>
  <c r="I251" i="12"/>
  <c r="K251" i="12" s="1"/>
  <c r="I75" i="12"/>
  <c r="K75" i="12" s="1"/>
  <c r="G301" i="12"/>
  <c r="E10" i="10" s="1"/>
  <c r="L81" i="12"/>
  <c r="L85" i="12"/>
  <c r="L89" i="12"/>
  <c r="L93" i="12"/>
  <c r="L97" i="12"/>
  <c r="L101" i="12"/>
  <c r="L105" i="12"/>
  <c r="L109" i="12"/>
  <c r="L113" i="12"/>
  <c r="L117" i="12"/>
  <c r="L121" i="12"/>
  <c r="L125" i="12"/>
  <c r="L129" i="12"/>
  <c r="L133" i="12"/>
  <c r="L137" i="12"/>
  <c r="L141" i="12"/>
  <c r="L145" i="12"/>
  <c r="L149" i="12"/>
  <c r="L153" i="12"/>
  <c r="L157" i="12"/>
  <c r="L161" i="12"/>
  <c r="L165" i="12"/>
  <c r="L169" i="12"/>
  <c r="L173" i="12"/>
  <c r="L177" i="12"/>
  <c r="L181" i="12"/>
  <c r="L185" i="12"/>
  <c r="L189" i="12"/>
  <c r="L193" i="12"/>
  <c r="L197" i="12"/>
  <c r="L201" i="12"/>
  <c r="L205" i="12"/>
  <c r="L209" i="12"/>
  <c r="L213" i="12"/>
  <c r="L224" i="12"/>
  <c r="L227" i="12"/>
  <c r="L230" i="12"/>
  <c r="I231" i="12"/>
  <c r="K231" i="12" s="1"/>
  <c r="L240" i="12"/>
  <c r="L243" i="12"/>
  <c r="I247" i="12"/>
  <c r="K247" i="12" s="1"/>
  <c r="L223" i="12"/>
  <c r="L226" i="12"/>
  <c r="L239" i="12"/>
  <c r="L242" i="12"/>
  <c r="L255" i="12"/>
  <c r="I259" i="12"/>
  <c r="K259" i="12" s="1"/>
  <c r="I264" i="12"/>
  <c r="K264" i="12" s="1"/>
  <c r="L271" i="12"/>
  <c r="I275" i="12"/>
  <c r="K275" i="12" s="1"/>
  <c r="I280" i="12"/>
  <c r="K280" i="12" s="1"/>
  <c r="L280" i="12"/>
  <c r="L287" i="12"/>
  <c r="I291" i="12"/>
  <c r="K291" i="12" s="1"/>
  <c r="I296" i="12"/>
  <c r="K296" i="12" s="1"/>
  <c r="L296" i="12"/>
  <c r="L258" i="12"/>
  <c r="L263" i="12"/>
  <c r="L274" i="12"/>
  <c r="L279" i="12"/>
  <c r="L290" i="12"/>
  <c r="L295" i="12"/>
  <c r="L262" i="12"/>
  <c r="L267" i="12"/>
  <c r="L278" i="12"/>
  <c r="L283" i="12"/>
  <c r="L294" i="12"/>
  <c r="L299" i="12"/>
  <c r="I6" i="28"/>
  <c r="K6" i="28" s="1"/>
  <c r="L6" i="28" s="1"/>
  <c r="I10" i="28"/>
  <c r="K10" i="28" s="1"/>
  <c r="I14" i="28"/>
  <c r="K14" i="28" s="1"/>
  <c r="I18" i="28"/>
  <c r="K18" i="28" s="1"/>
  <c r="I22" i="28"/>
  <c r="K22" i="28" s="1"/>
  <c r="I24" i="28"/>
  <c r="K24" i="28" s="1"/>
  <c r="K27" i="28"/>
  <c r="L27" i="28" s="1"/>
  <c r="I40" i="28"/>
  <c r="K40" i="28" s="1"/>
  <c r="K43" i="28"/>
  <c r="L43" i="28" s="1"/>
  <c r="L7" i="28"/>
  <c r="L11" i="28"/>
  <c r="L15" i="28"/>
  <c r="L19" i="28"/>
  <c r="I28" i="28"/>
  <c r="K28" i="28" s="1"/>
  <c r="K31" i="28"/>
  <c r="L31" i="28" s="1"/>
  <c r="I44" i="28"/>
  <c r="K44" i="28" s="1"/>
  <c r="K5" i="28"/>
  <c r="I8" i="28"/>
  <c r="K8" i="28" s="1"/>
  <c r="I12" i="28"/>
  <c r="K12" i="28" s="1"/>
  <c r="I16" i="28"/>
  <c r="K16" i="28" s="1"/>
  <c r="I20" i="28"/>
  <c r="K20" i="28" s="1"/>
  <c r="I32" i="28"/>
  <c r="K32" i="28" s="1"/>
  <c r="K35" i="28"/>
  <c r="L35" i="28" s="1"/>
  <c r="L50" i="28"/>
  <c r="L54" i="28"/>
  <c r="L58" i="28"/>
  <c r="L62" i="28"/>
  <c r="L66" i="28"/>
  <c r="L70" i="28"/>
  <c r="L74" i="28"/>
  <c r="K23" i="28"/>
  <c r="L23" i="28" s="1"/>
  <c r="I36" i="28"/>
  <c r="K36" i="28" s="1"/>
  <c r="K39" i="28"/>
  <c r="L39" i="28" s="1"/>
  <c r="K48" i="28"/>
  <c r="L48" i="28" s="1"/>
  <c r="K52" i="28"/>
  <c r="L52" i="28" s="1"/>
  <c r="K56" i="28"/>
  <c r="L56" i="28" s="1"/>
  <c r="K60" i="28"/>
  <c r="L60" i="28" s="1"/>
  <c r="K64" i="28"/>
  <c r="L64" i="28" s="1"/>
  <c r="K68" i="28"/>
  <c r="L68" i="28" s="1"/>
  <c r="K72" i="28"/>
  <c r="L72" i="28" s="1"/>
  <c r="K76" i="28"/>
  <c r="L76" i="28" s="1"/>
  <c r="I127" i="28"/>
  <c r="K127" i="28" s="1"/>
  <c r="I143" i="28"/>
  <c r="K143" i="28" s="1"/>
  <c r="I159" i="28"/>
  <c r="K159" i="28" s="1"/>
  <c r="I175" i="28"/>
  <c r="K175" i="28" s="1"/>
  <c r="I191" i="28"/>
  <c r="K191" i="28" s="1"/>
  <c r="I207" i="28"/>
  <c r="K207" i="28" s="1"/>
  <c r="K224" i="28"/>
  <c r="L224" i="28" s="1"/>
  <c r="K232" i="28"/>
  <c r="L232" i="28"/>
  <c r="K240" i="28"/>
  <c r="L240" i="28" s="1"/>
  <c r="K248" i="28"/>
  <c r="L248" i="28" s="1"/>
  <c r="K256" i="28"/>
  <c r="L256" i="28" s="1"/>
  <c r="K264" i="28"/>
  <c r="L264" i="28" s="1"/>
  <c r="K272" i="28"/>
  <c r="L272" i="28" s="1"/>
  <c r="K286" i="28"/>
  <c r="L286" i="28"/>
  <c r="G301" i="28"/>
  <c r="E48" i="10" s="1"/>
  <c r="L26" i="28"/>
  <c r="L30" i="28"/>
  <c r="L34" i="28"/>
  <c r="L38" i="28"/>
  <c r="L42" i="28"/>
  <c r="L46" i="28"/>
  <c r="L47" i="28"/>
  <c r="L51" i="28"/>
  <c r="L55" i="28"/>
  <c r="L59" i="28"/>
  <c r="L63" i="28"/>
  <c r="L67" i="28"/>
  <c r="L71" i="28"/>
  <c r="L75" i="28"/>
  <c r="L79" i="28"/>
  <c r="K80" i="28"/>
  <c r="L80" i="28" s="1"/>
  <c r="L83" i="28"/>
  <c r="K84" i="28"/>
  <c r="L84" i="28" s="1"/>
  <c r="L87" i="28"/>
  <c r="K88" i="28"/>
  <c r="L88" i="28" s="1"/>
  <c r="L91" i="28"/>
  <c r="K92" i="28"/>
  <c r="L92" i="28" s="1"/>
  <c r="L95" i="28"/>
  <c r="K96" i="28"/>
  <c r="L96" i="28" s="1"/>
  <c r="L99" i="28"/>
  <c r="K100" i="28"/>
  <c r="L100" i="28" s="1"/>
  <c r="L103" i="28"/>
  <c r="K104" i="28"/>
  <c r="L104" i="28" s="1"/>
  <c r="L107" i="28"/>
  <c r="K108" i="28"/>
  <c r="L108" i="28" s="1"/>
  <c r="L111" i="28"/>
  <c r="K112" i="28"/>
  <c r="L112" i="28" s="1"/>
  <c r="L115" i="28"/>
  <c r="K116" i="28"/>
  <c r="L116" i="28" s="1"/>
  <c r="L119" i="28"/>
  <c r="K120" i="28"/>
  <c r="L120" i="28" s="1"/>
  <c r="I131" i="28"/>
  <c r="K131" i="28" s="1"/>
  <c r="L132" i="28"/>
  <c r="L137" i="28"/>
  <c r="I147" i="28"/>
  <c r="K147" i="28" s="1"/>
  <c r="L148" i="28"/>
  <c r="L153" i="28"/>
  <c r="I163" i="28"/>
  <c r="K163" i="28" s="1"/>
  <c r="L164" i="28"/>
  <c r="L169" i="28"/>
  <c r="I179" i="28"/>
  <c r="K179" i="28" s="1"/>
  <c r="L180" i="28"/>
  <c r="L185" i="28"/>
  <c r="I195" i="28"/>
  <c r="K195" i="28" s="1"/>
  <c r="L196" i="28"/>
  <c r="L201" i="28"/>
  <c r="I211" i="28"/>
  <c r="K211" i="28" s="1"/>
  <c r="L212" i="28"/>
  <c r="L216" i="28"/>
  <c r="K218" i="28"/>
  <c r="L218" i="28" s="1"/>
  <c r="K226" i="28"/>
  <c r="L226" i="28" s="1"/>
  <c r="K234" i="28"/>
  <c r="L234" i="28" s="1"/>
  <c r="K242" i="28"/>
  <c r="L242" i="28" s="1"/>
  <c r="K250" i="28"/>
  <c r="L250" i="28" s="1"/>
  <c r="K258" i="28"/>
  <c r="L258" i="28" s="1"/>
  <c r="K266" i="28"/>
  <c r="L266" i="28" s="1"/>
  <c r="K274" i="28"/>
  <c r="L274" i="28" s="1"/>
  <c r="K290" i="28"/>
  <c r="L290" i="28" s="1"/>
  <c r="I135" i="28"/>
  <c r="K135" i="28" s="1"/>
  <c r="I151" i="28"/>
  <c r="K151" i="28" s="1"/>
  <c r="I167" i="28"/>
  <c r="K167" i="28" s="1"/>
  <c r="I183" i="28"/>
  <c r="K183" i="28" s="1"/>
  <c r="I199" i="28"/>
  <c r="K199" i="28" s="1"/>
  <c r="I215" i="28"/>
  <c r="K215" i="28" s="1"/>
  <c r="I217" i="28"/>
  <c r="K217" i="28" s="1"/>
  <c r="K220" i="28"/>
  <c r="L220" i="28" s="1"/>
  <c r="K228" i="28"/>
  <c r="L228" i="28" s="1"/>
  <c r="K236" i="28"/>
  <c r="L236" i="28" s="1"/>
  <c r="K244" i="28"/>
  <c r="L244" i="28" s="1"/>
  <c r="K252" i="28"/>
  <c r="L252" i="28" s="1"/>
  <c r="K260" i="28"/>
  <c r="L260" i="28" s="1"/>
  <c r="K268" i="28"/>
  <c r="L268" i="28" s="1"/>
  <c r="K276" i="28"/>
  <c r="L276" i="28" s="1"/>
  <c r="K278" i="28"/>
  <c r="L278" i="28" s="1"/>
  <c r="L49" i="28"/>
  <c r="L53" i="28"/>
  <c r="L57" i="28"/>
  <c r="L61" i="28"/>
  <c r="L65" i="28"/>
  <c r="L69" i="28"/>
  <c r="L73" i="28"/>
  <c r="L77" i="28"/>
  <c r="L81" i="28"/>
  <c r="L85" i="28"/>
  <c r="L89" i="28"/>
  <c r="L93" i="28"/>
  <c r="L97" i="28"/>
  <c r="L101" i="28"/>
  <c r="L105" i="28"/>
  <c r="L109" i="28"/>
  <c r="L113" i="28"/>
  <c r="L117" i="28"/>
  <c r="L121" i="28"/>
  <c r="I123" i="28"/>
  <c r="K123" i="28" s="1"/>
  <c r="L124" i="28"/>
  <c r="L129" i="28"/>
  <c r="I139" i="28"/>
  <c r="K139" i="28" s="1"/>
  <c r="L140" i="28"/>
  <c r="L145" i="28"/>
  <c r="I155" i="28"/>
  <c r="K155" i="28" s="1"/>
  <c r="L156" i="28"/>
  <c r="L161" i="28"/>
  <c r="I171" i="28"/>
  <c r="K171" i="28" s="1"/>
  <c r="L172" i="28"/>
  <c r="L177" i="28"/>
  <c r="I187" i="28"/>
  <c r="K187" i="28" s="1"/>
  <c r="L188" i="28"/>
  <c r="L193" i="28"/>
  <c r="I203" i="28"/>
  <c r="K203" i="28" s="1"/>
  <c r="L204" i="28"/>
  <c r="L209" i="28"/>
  <c r="K222" i="28"/>
  <c r="L222" i="28" s="1"/>
  <c r="K230" i="28"/>
  <c r="L230" i="28" s="1"/>
  <c r="K238" i="28"/>
  <c r="L238" i="28" s="1"/>
  <c r="K246" i="28"/>
  <c r="L246" i="28" s="1"/>
  <c r="K254" i="28"/>
  <c r="L254" i="28" s="1"/>
  <c r="K262" i="28"/>
  <c r="L262" i="28" s="1"/>
  <c r="K270" i="28"/>
  <c r="L270" i="28"/>
  <c r="K282" i="28"/>
  <c r="L282" i="28" s="1"/>
  <c r="L280" i="28"/>
  <c r="L284" i="28"/>
  <c r="L288" i="28"/>
  <c r="L221" i="28"/>
  <c r="L225" i="28"/>
  <c r="L229" i="28"/>
  <c r="L233" i="28"/>
  <c r="L237" i="28"/>
  <c r="L241" i="28"/>
  <c r="L245" i="28"/>
  <c r="L249" i="28"/>
  <c r="L253" i="28"/>
  <c r="L257" i="28"/>
  <c r="L261" i="28"/>
  <c r="L265" i="28"/>
  <c r="L269" i="28"/>
  <c r="L273" i="28"/>
  <c r="L277" i="28"/>
  <c r="L281" i="28"/>
  <c r="L285" i="28"/>
  <c r="L289" i="28"/>
  <c r="L293" i="28"/>
  <c r="L297" i="28"/>
  <c r="L294" i="28"/>
  <c r="L298" i="28"/>
  <c r="L19" i="11"/>
  <c r="I154" i="11"/>
  <c r="K154" i="11" s="1"/>
  <c r="I170" i="11"/>
  <c r="K170" i="11" s="1"/>
  <c r="I8" i="11"/>
  <c r="K8" i="11" s="1"/>
  <c r="L13" i="11"/>
  <c r="L23" i="11"/>
  <c r="I64" i="11"/>
  <c r="K64" i="11" s="1"/>
  <c r="I80" i="11"/>
  <c r="K80" i="11" s="1"/>
  <c r="I112" i="11"/>
  <c r="K112" i="11" s="1"/>
  <c r="I128" i="11"/>
  <c r="K128" i="11" s="1"/>
  <c r="I174" i="11"/>
  <c r="K174" i="11" s="1"/>
  <c r="K273" i="11"/>
  <c r="L273" i="11" s="1"/>
  <c r="L27" i="11"/>
  <c r="L33" i="11"/>
  <c r="L45" i="11"/>
  <c r="I68" i="11"/>
  <c r="K68" i="11" s="1"/>
  <c r="I84" i="11"/>
  <c r="K84" i="11" s="1"/>
  <c r="I92" i="11"/>
  <c r="K92" i="11" s="1"/>
  <c r="I108" i="11"/>
  <c r="K108" i="11" s="1"/>
  <c r="I124" i="11"/>
  <c r="K124" i="11" s="1"/>
  <c r="I140" i="11"/>
  <c r="K140" i="11" s="1"/>
  <c r="I162" i="11"/>
  <c r="K162" i="11" s="1"/>
  <c r="I178" i="11"/>
  <c r="K178" i="11" s="1"/>
  <c r="K289" i="11"/>
  <c r="L289" i="11" s="1"/>
  <c r="L35" i="11"/>
  <c r="I48" i="11"/>
  <c r="K48" i="11" s="1"/>
  <c r="I60" i="11"/>
  <c r="K60" i="11" s="1"/>
  <c r="I76" i="11"/>
  <c r="K76" i="11" s="1"/>
  <c r="I100" i="11"/>
  <c r="K100" i="11" s="1"/>
  <c r="I116" i="11"/>
  <c r="K116" i="11" s="1"/>
  <c r="I132" i="11"/>
  <c r="K132" i="11" s="1"/>
  <c r="I189" i="11"/>
  <c r="K189" i="11" s="1"/>
  <c r="K257" i="11"/>
  <c r="L257" i="11" s="1"/>
  <c r="L7" i="11"/>
  <c r="I24" i="11"/>
  <c r="K24" i="11" s="1"/>
  <c r="L28" i="11"/>
  <c r="L29" i="11"/>
  <c r="L39" i="11"/>
  <c r="I40" i="11"/>
  <c r="K40" i="11" s="1"/>
  <c r="I96" i="11"/>
  <c r="K96" i="11" s="1"/>
  <c r="I144" i="11"/>
  <c r="K144" i="11" s="1"/>
  <c r="I158" i="11"/>
  <c r="K158" i="11" s="1"/>
  <c r="G301" i="11"/>
  <c r="E9" i="10" s="1"/>
  <c r="I5" i="11"/>
  <c r="L11" i="11"/>
  <c r="I12" i="11"/>
  <c r="K12" i="11" s="1"/>
  <c r="L17" i="11"/>
  <c r="L15" i="11"/>
  <c r="I16" i="11"/>
  <c r="K16" i="11" s="1"/>
  <c r="L20" i="11"/>
  <c r="L21" i="11"/>
  <c r="L31" i="11"/>
  <c r="I32" i="11"/>
  <c r="K32" i="11" s="1"/>
  <c r="L36" i="11"/>
  <c r="L37" i="11"/>
  <c r="I44" i="11"/>
  <c r="K44" i="11" s="1"/>
  <c r="L49" i="11"/>
  <c r="L51" i="11"/>
  <c r="I56" i="11"/>
  <c r="K56" i="11" s="1"/>
  <c r="I72" i="11"/>
  <c r="K72" i="11" s="1"/>
  <c r="I88" i="11"/>
  <c r="K88" i="11" s="1"/>
  <c r="I104" i="11"/>
  <c r="K104" i="11" s="1"/>
  <c r="I120" i="11"/>
  <c r="K120" i="11" s="1"/>
  <c r="I136" i="11"/>
  <c r="K136" i="11" s="1"/>
  <c r="I150" i="11"/>
  <c r="K150" i="11" s="1"/>
  <c r="I166" i="11"/>
  <c r="K166" i="11" s="1"/>
  <c r="I205" i="11"/>
  <c r="K205" i="11" s="1"/>
  <c r="K241" i="11"/>
  <c r="L241" i="11" s="1"/>
  <c r="K148" i="11"/>
  <c r="L148" i="11" s="1"/>
  <c r="K164" i="11"/>
  <c r="L164" i="11" s="1"/>
  <c r="K168" i="11"/>
  <c r="L168" i="11" s="1"/>
  <c r="K237" i="11"/>
  <c r="L237" i="11" s="1"/>
  <c r="K253" i="11"/>
  <c r="L253" i="11" s="1"/>
  <c r="K269" i="11"/>
  <c r="L269" i="11" s="1"/>
  <c r="K285" i="11"/>
  <c r="L285" i="11" s="1"/>
  <c r="L55" i="11"/>
  <c r="L59" i="11"/>
  <c r="L63" i="11"/>
  <c r="L67" i="11"/>
  <c r="L71" i="11"/>
  <c r="L75" i="11"/>
  <c r="L79" i="11"/>
  <c r="L83" i="11"/>
  <c r="L87" i="11"/>
  <c r="L139" i="11"/>
  <c r="I151" i="11"/>
  <c r="K151" i="11" s="1"/>
  <c r="I155" i="11"/>
  <c r="K155" i="11" s="1"/>
  <c r="L155" i="11" s="1"/>
  <c r="I159" i="11"/>
  <c r="K159" i="11" s="1"/>
  <c r="I163" i="11"/>
  <c r="K163" i="11" s="1"/>
  <c r="I167" i="11"/>
  <c r="K167" i="11" s="1"/>
  <c r="I171" i="11"/>
  <c r="K171" i="11" s="1"/>
  <c r="I175" i="11"/>
  <c r="K175" i="11" s="1"/>
  <c r="L175" i="11" s="1"/>
  <c r="I179" i="11"/>
  <c r="K179" i="11" s="1"/>
  <c r="I193" i="11"/>
  <c r="K193" i="11" s="1"/>
  <c r="I221" i="11"/>
  <c r="K221" i="11" s="1"/>
  <c r="I228" i="11"/>
  <c r="K228" i="11" s="1"/>
  <c r="I233" i="11"/>
  <c r="K233" i="11" s="1"/>
  <c r="K249" i="11"/>
  <c r="L249" i="11" s="1"/>
  <c r="K265" i="11"/>
  <c r="L265" i="11" s="1"/>
  <c r="K281" i="11"/>
  <c r="L281" i="11" s="1"/>
  <c r="K297" i="11"/>
  <c r="L297" i="11" s="1"/>
  <c r="K152" i="11"/>
  <c r="L152" i="11" s="1"/>
  <c r="K156" i="11"/>
  <c r="L156" i="11" s="1"/>
  <c r="K160" i="11"/>
  <c r="L160" i="11" s="1"/>
  <c r="K172" i="11"/>
  <c r="L172" i="11" s="1"/>
  <c r="K176" i="11"/>
  <c r="L176" i="11" s="1"/>
  <c r="K180" i="11"/>
  <c r="L180" i="11" s="1"/>
  <c r="L209" i="11"/>
  <c r="L52" i="11"/>
  <c r="K91" i="11"/>
  <c r="L91" i="11" s="1"/>
  <c r="K95" i="11"/>
  <c r="L95" i="11" s="1"/>
  <c r="K99" i="11"/>
  <c r="L99" i="11" s="1"/>
  <c r="K103" i="11"/>
  <c r="L103" i="11" s="1"/>
  <c r="K107" i="11"/>
  <c r="L107" i="11" s="1"/>
  <c r="K111" i="11"/>
  <c r="L111" i="11" s="1"/>
  <c r="K115" i="11"/>
  <c r="L115" i="11" s="1"/>
  <c r="K119" i="11"/>
  <c r="L119" i="11" s="1"/>
  <c r="K123" i="11"/>
  <c r="L123" i="11" s="1"/>
  <c r="K127" i="11"/>
  <c r="L127" i="11" s="1"/>
  <c r="K131" i="11"/>
  <c r="L131" i="11" s="1"/>
  <c r="K135" i="11"/>
  <c r="L135" i="11" s="1"/>
  <c r="K139" i="11"/>
  <c r="K143" i="11"/>
  <c r="L143" i="11" s="1"/>
  <c r="K147" i="11"/>
  <c r="L147" i="11" s="1"/>
  <c r="I149" i="11"/>
  <c r="K149" i="11" s="1"/>
  <c r="I153" i="11"/>
  <c r="K153" i="11" s="1"/>
  <c r="I157" i="11"/>
  <c r="K157" i="11" s="1"/>
  <c r="I161" i="11"/>
  <c r="K161" i="11" s="1"/>
  <c r="I165" i="11"/>
  <c r="K165" i="11" s="1"/>
  <c r="I169" i="11"/>
  <c r="K169" i="11" s="1"/>
  <c r="I173" i="11"/>
  <c r="K173" i="11" s="1"/>
  <c r="I177" i="11"/>
  <c r="K177" i="11" s="1"/>
  <c r="I181" i="11"/>
  <c r="K181" i="11" s="1"/>
  <c r="L185" i="11"/>
  <c r="I197" i="11"/>
  <c r="K197" i="11" s="1"/>
  <c r="L201" i="11"/>
  <c r="I213" i="11"/>
  <c r="K213" i="11" s="1"/>
  <c r="L217" i="11"/>
  <c r="I219" i="11"/>
  <c r="K219" i="11" s="1"/>
  <c r="I224" i="11"/>
  <c r="K224" i="11" s="1"/>
  <c r="I231" i="11"/>
  <c r="K231" i="11" s="1"/>
  <c r="K245" i="11"/>
  <c r="L245" i="11" s="1"/>
  <c r="K261" i="11"/>
  <c r="L261" i="11" s="1"/>
  <c r="K277" i="11"/>
  <c r="L277" i="11" s="1"/>
  <c r="K293" i="11"/>
  <c r="L293" i="11" s="1"/>
  <c r="I223" i="11"/>
  <c r="K223" i="11" s="1"/>
  <c r="I225" i="11"/>
  <c r="K225" i="11" s="1"/>
  <c r="I232" i="11"/>
  <c r="K232" i="11" s="1"/>
  <c r="K234" i="11"/>
  <c r="L234" i="11" s="1"/>
  <c r="K238" i="11"/>
  <c r="L238" i="11" s="1"/>
  <c r="K242" i="11"/>
  <c r="L242" i="11" s="1"/>
  <c r="K246" i="11"/>
  <c r="L246" i="11" s="1"/>
  <c r="L250" i="11"/>
  <c r="K250" i="11"/>
  <c r="K254" i="11"/>
  <c r="L254" i="11" s="1"/>
  <c r="L258" i="11"/>
  <c r="K258" i="11"/>
  <c r="K262" i="11"/>
  <c r="L262" i="11" s="1"/>
  <c r="K266" i="11"/>
  <c r="L266" i="11" s="1"/>
  <c r="K270" i="11"/>
  <c r="L270" i="11" s="1"/>
  <c r="K274" i="11"/>
  <c r="L274" i="11" s="1"/>
  <c r="K278" i="11"/>
  <c r="L278" i="11" s="1"/>
  <c r="K282" i="11"/>
  <c r="L282" i="11" s="1"/>
  <c r="K286" i="11"/>
  <c r="L286" i="11" s="1"/>
  <c r="K290" i="11"/>
  <c r="L290" i="11" s="1"/>
  <c r="K294" i="11"/>
  <c r="L294" i="11" s="1"/>
  <c r="K298" i="11"/>
  <c r="L298" i="11" s="1"/>
  <c r="K184" i="11"/>
  <c r="L184" i="11" s="1"/>
  <c r="K188" i="11"/>
  <c r="L188" i="11" s="1"/>
  <c r="K192" i="11"/>
  <c r="L192" i="11" s="1"/>
  <c r="K196" i="11"/>
  <c r="L196" i="11" s="1"/>
  <c r="K200" i="11"/>
  <c r="L200" i="11" s="1"/>
  <c r="K204" i="11"/>
  <c r="L204" i="11" s="1"/>
  <c r="K208" i="11"/>
  <c r="L208" i="11" s="1"/>
  <c r="K212" i="11"/>
  <c r="L212" i="11" s="1"/>
  <c r="K216" i="11"/>
  <c r="L216" i="11" s="1"/>
  <c r="I220" i="11"/>
  <c r="K220" i="11" s="1"/>
  <c r="I227" i="11"/>
  <c r="K227" i="11" s="1"/>
  <c r="I229" i="11"/>
  <c r="K229" i="11" s="1"/>
  <c r="L235" i="11"/>
  <c r="L236" i="11"/>
  <c r="L239" i="11"/>
  <c r="L240" i="11"/>
  <c r="L243" i="11"/>
  <c r="L244" i="11"/>
  <c r="L247" i="11"/>
  <c r="L248" i="11"/>
  <c r="L251" i="11"/>
  <c r="L252" i="11"/>
  <c r="L255" i="11"/>
  <c r="L256" i="11"/>
  <c r="L259" i="11"/>
  <c r="L260" i="11"/>
  <c r="L263" i="11"/>
  <c r="L264" i="11"/>
  <c r="L267" i="11"/>
  <c r="L268" i="11"/>
  <c r="L271" i="11"/>
  <c r="L272" i="11"/>
  <c r="L275" i="11"/>
  <c r="L276" i="11"/>
  <c r="L279" i="11"/>
  <c r="L280" i="11"/>
  <c r="L283" i="11"/>
  <c r="L284" i="11"/>
  <c r="L287" i="11"/>
  <c r="L288" i="11"/>
  <c r="L291" i="11"/>
  <c r="L292" i="11"/>
  <c r="L295" i="11"/>
  <c r="L296" i="11"/>
  <c r="L299" i="11"/>
  <c r="L300" i="11"/>
  <c r="L299" i="18"/>
  <c r="L298" i="18"/>
  <c r="G6" i="18"/>
  <c r="I6" i="18" s="1"/>
  <c r="G5" i="18"/>
  <c r="I5" i="18" s="1"/>
  <c r="G12" i="18"/>
  <c r="I12" i="18" s="1"/>
  <c r="G13" i="18"/>
  <c r="I13" i="18" s="1"/>
  <c r="G14" i="18"/>
  <c r="I14" i="18" s="1"/>
  <c r="G15" i="18"/>
  <c r="I15" i="18" s="1"/>
  <c r="G16" i="18"/>
  <c r="I16" i="18" s="1"/>
  <c r="G17" i="18"/>
  <c r="I17" i="18" s="1"/>
  <c r="G18" i="18"/>
  <c r="I18" i="18" s="1"/>
  <c r="G19" i="18"/>
  <c r="I19" i="18" s="1"/>
  <c r="G20" i="18"/>
  <c r="I20" i="18" s="1"/>
  <c r="G21" i="18"/>
  <c r="I21" i="18" s="1"/>
  <c r="G22" i="18"/>
  <c r="I22" i="18" s="1"/>
  <c r="G23" i="18"/>
  <c r="I23" i="18" s="1"/>
  <c r="G24" i="18"/>
  <c r="I24" i="18" s="1"/>
  <c r="G25" i="18"/>
  <c r="I25" i="18" s="1"/>
  <c r="G26" i="18"/>
  <c r="I26" i="18" s="1"/>
  <c r="G27" i="18"/>
  <c r="I27" i="18" s="1"/>
  <c r="G28" i="18"/>
  <c r="I28" i="18" s="1"/>
  <c r="G29" i="18"/>
  <c r="I29" i="18" s="1"/>
  <c r="G30" i="18"/>
  <c r="I30" i="18" s="1"/>
  <c r="G31" i="18"/>
  <c r="I31" i="18" s="1"/>
  <c r="G32" i="18"/>
  <c r="I32" i="18" s="1"/>
  <c r="G33" i="18"/>
  <c r="I33" i="18" s="1"/>
  <c r="G34" i="18"/>
  <c r="I34" i="18" s="1"/>
  <c r="G35" i="18"/>
  <c r="I35" i="18" s="1"/>
  <c r="G36" i="18"/>
  <c r="I36" i="18" s="1"/>
  <c r="G37" i="18"/>
  <c r="I37" i="18" s="1"/>
  <c r="G38" i="18"/>
  <c r="I38" i="18" s="1"/>
  <c r="G39" i="18"/>
  <c r="I39" i="18" s="1"/>
  <c r="G40" i="18"/>
  <c r="I40" i="18" s="1"/>
  <c r="G41" i="18"/>
  <c r="I41" i="18" s="1"/>
  <c r="G42" i="18"/>
  <c r="I42" i="18" s="1"/>
  <c r="G43" i="18"/>
  <c r="I43" i="18" s="1"/>
  <c r="G44" i="18"/>
  <c r="I44" i="18" s="1"/>
  <c r="G45" i="18"/>
  <c r="I45" i="18" s="1"/>
  <c r="G46" i="18"/>
  <c r="I46" i="18" s="1"/>
  <c r="G47" i="18"/>
  <c r="I47" i="18" s="1"/>
  <c r="G48" i="18"/>
  <c r="I48" i="18" s="1"/>
  <c r="G49" i="18"/>
  <c r="I49" i="18" s="1"/>
  <c r="G50" i="18"/>
  <c r="I50" i="18" s="1"/>
  <c r="G51" i="18"/>
  <c r="I51" i="18" s="1"/>
  <c r="G52" i="18"/>
  <c r="I52" i="18" s="1"/>
  <c r="G53" i="18"/>
  <c r="I53" i="18" s="1"/>
  <c r="G54" i="18"/>
  <c r="I54" i="18" s="1"/>
  <c r="G55" i="18"/>
  <c r="I55" i="18" s="1"/>
  <c r="G56" i="18"/>
  <c r="I56" i="18" s="1"/>
  <c r="G57" i="18"/>
  <c r="I57" i="18" s="1"/>
  <c r="G58" i="18"/>
  <c r="I58" i="18" s="1"/>
  <c r="G59" i="18"/>
  <c r="I59" i="18" s="1"/>
  <c r="G60" i="18"/>
  <c r="I60" i="18" s="1"/>
  <c r="G61" i="18"/>
  <c r="I61" i="18" s="1"/>
  <c r="G62" i="18"/>
  <c r="I62" i="18" s="1"/>
  <c r="G63" i="18"/>
  <c r="I63" i="18" s="1"/>
  <c r="G64" i="18"/>
  <c r="I64" i="18" s="1"/>
  <c r="G65" i="18"/>
  <c r="I65" i="18" s="1"/>
  <c r="G66" i="18"/>
  <c r="I66" i="18" s="1"/>
  <c r="G67" i="18"/>
  <c r="I67" i="18" s="1"/>
  <c r="G68" i="18"/>
  <c r="I68" i="18" s="1"/>
  <c r="G69" i="18"/>
  <c r="I69" i="18" s="1"/>
  <c r="G70" i="18"/>
  <c r="I70" i="18" s="1"/>
  <c r="G71" i="18"/>
  <c r="I71" i="18" s="1"/>
  <c r="G72" i="18"/>
  <c r="I72" i="18" s="1"/>
  <c r="G73" i="18"/>
  <c r="I73" i="18" s="1"/>
  <c r="G74" i="18"/>
  <c r="I74" i="18" s="1"/>
  <c r="G75" i="18"/>
  <c r="I75" i="18" s="1"/>
  <c r="G76" i="18"/>
  <c r="I76" i="18" s="1"/>
  <c r="G77" i="18"/>
  <c r="I77" i="18" s="1"/>
  <c r="G78" i="18"/>
  <c r="I78" i="18" s="1"/>
  <c r="G79" i="18"/>
  <c r="I79" i="18" s="1"/>
  <c r="G80" i="18"/>
  <c r="I80" i="18" s="1"/>
  <c r="G81" i="18"/>
  <c r="I81" i="18" s="1"/>
  <c r="G82" i="18"/>
  <c r="I82" i="18" s="1"/>
  <c r="G83" i="18"/>
  <c r="I83" i="18" s="1"/>
  <c r="G84" i="18"/>
  <c r="I84" i="18" s="1"/>
  <c r="G85" i="18"/>
  <c r="I85" i="18" s="1"/>
  <c r="G86" i="18"/>
  <c r="I86" i="18" s="1"/>
  <c r="G87" i="18"/>
  <c r="I87" i="18" s="1"/>
  <c r="G88" i="18"/>
  <c r="I88" i="18" s="1"/>
  <c r="G89" i="18"/>
  <c r="I89" i="18" s="1"/>
  <c r="G90" i="18"/>
  <c r="I90" i="18" s="1"/>
  <c r="G91" i="18"/>
  <c r="I91" i="18" s="1"/>
  <c r="G92" i="18"/>
  <c r="I92" i="18" s="1"/>
  <c r="G93" i="18"/>
  <c r="I93" i="18" s="1"/>
  <c r="G94" i="18"/>
  <c r="I94" i="18" s="1"/>
  <c r="G95" i="18"/>
  <c r="I95" i="18" s="1"/>
  <c r="G96" i="18"/>
  <c r="I96" i="18" s="1"/>
  <c r="G97" i="18"/>
  <c r="I97" i="18" s="1"/>
  <c r="G98" i="18"/>
  <c r="I98" i="18" s="1"/>
  <c r="G99" i="18"/>
  <c r="I99" i="18" s="1"/>
  <c r="G100" i="18"/>
  <c r="I100" i="18" s="1"/>
  <c r="G101" i="18"/>
  <c r="I101" i="18" s="1"/>
  <c r="G102" i="18"/>
  <c r="I102" i="18" s="1"/>
  <c r="G103" i="18"/>
  <c r="I103" i="18" s="1"/>
  <c r="G104" i="18"/>
  <c r="I104" i="18" s="1"/>
  <c r="G105" i="18"/>
  <c r="I105" i="18" s="1"/>
  <c r="G106" i="18"/>
  <c r="I106" i="18" s="1"/>
  <c r="G107" i="18"/>
  <c r="I107" i="18" s="1"/>
  <c r="G108" i="18"/>
  <c r="I108" i="18" s="1"/>
  <c r="G109" i="18"/>
  <c r="I109" i="18" s="1"/>
  <c r="G110" i="18"/>
  <c r="I110" i="18" s="1"/>
  <c r="G111" i="18"/>
  <c r="I111" i="18" s="1"/>
  <c r="G112" i="18"/>
  <c r="I112" i="18" s="1"/>
  <c r="G113" i="18"/>
  <c r="I113" i="18" s="1"/>
  <c r="G114" i="18"/>
  <c r="I114" i="18" s="1"/>
  <c r="G115" i="18"/>
  <c r="I115" i="18" s="1"/>
  <c r="G116" i="18"/>
  <c r="I116" i="18" s="1"/>
  <c r="G117" i="18"/>
  <c r="I117" i="18" s="1"/>
  <c r="G118" i="18"/>
  <c r="I118" i="18" s="1"/>
  <c r="G119" i="18"/>
  <c r="I119" i="18" s="1"/>
  <c r="G120" i="18"/>
  <c r="I120" i="18" s="1"/>
  <c r="G121" i="18"/>
  <c r="I121" i="18" s="1"/>
  <c r="G122" i="18"/>
  <c r="I122" i="18" s="1"/>
  <c r="G123" i="18"/>
  <c r="I123" i="18" s="1"/>
  <c r="G124" i="18"/>
  <c r="I124" i="18" s="1"/>
  <c r="G125" i="18"/>
  <c r="I125" i="18" s="1"/>
  <c r="G126" i="18"/>
  <c r="I126" i="18" s="1"/>
  <c r="G127" i="18"/>
  <c r="I127" i="18" s="1"/>
  <c r="G128" i="18"/>
  <c r="I128" i="18" s="1"/>
  <c r="G129" i="18"/>
  <c r="I129" i="18" s="1"/>
  <c r="G130" i="18"/>
  <c r="I130" i="18" s="1"/>
  <c r="G131" i="18"/>
  <c r="I131" i="18" s="1"/>
  <c r="G132" i="18"/>
  <c r="I132" i="18" s="1"/>
  <c r="G133" i="18"/>
  <c r="I133" i="18" s="1"/>
  <c r="G134" i="18"/>
  <c r="I134" i="18" s="1"/>
  <c r="G135" i="18"/>
  <c r="I135" i="18" s="1"/>
  <c r="G136" i="18"/>
  <c r="I136" i="18" s="1"/>
  <c r="G137" i="18"/>
  <c r="I137" i="18" s="1"/>
  <c r="G138" i="18"/>
  <c r="I138" i="18" s="1"/>
  <c r="G139" i="18"/>
  <c r="I139" i="18" s="1"/>
  <c r="G140" i="18"/>
  <c r="I140" i="18" s="1"/>
  <c r="G141" i="18"/>
  <c r="I141" i="18" s="1"/>
  <c r="G142" i="18"/>
  <c r="I142" i="18" s="1"/>
  <c r="G143" i="18"/>
  <c r="I143" i="18" s="1"/>
  <c r="G144" i="18"/>
  <c r="I144" i="18" s="1"/>
  <c r="G145" i="18"/>
  <c r="I145" i="18" s="1"/>
  <c r="G146" i="18"/>
  <c r="I146" i="18" s="1"/>
  <c r="G147" i="18"/>
  <c r="I147" i="18" s="1"/>
  <c r="G148" i="18"/>
  <c r="I148" i="18" s="1"/>
  <c r="G149" i="18"/>
  <c r="I149" i="18" s="1"/>
  <c r="G150" i="18"/>
  <c r="I150" i="18" s="1"/>
  <c r="G151" i="18"/>
  <c r="I151" i="18" s="1"/>
  <c r="G152" i="18"/>
  <c r="I152" i="18" s="1"/>
  <c r="G153" i="18"/>
  <c r="I153" i="18" s="1"/>
  <c r="G154" i="18"/>
  <c r="I154" i="18" s="1"/>
  <c r="G155" i="18"/>
  <c r="I155" i="18" s="1"/>
  <c r="G156" i="18"/>
  <c r="I156" i="18" s="1"/>
  <c r="G157" i="18"/>
  <c r="I157" i="18" s="1"/>
  <c r="G158" i="18"/>
  <c r="I158" i="18" s="1"/>
  <c r="G159" i="18"/>
  <c r="I159" i="18" s="1"/>
  <c r="G160" i="18"/>
  <c r="I160" i="18" s="1"/>
  <c r="G161" i="18"/>
  <c r="I161" i="18" s="1"/>
  <c r="G162" i="18"/>
  <c r="I162" i="18" s="1"/>
  <c r="G163" i="18"/>
  <c r="I163" i="18" s="1"/>
  <c r="G164" i="18"/>
  <c r="I164" i="18" s="1"/>
  <c r="G165" i="18"/>
  <c r="I165" i="18" s="1"/>
  <c r="G166" i="18"/>
  <c r="I166" i="18" s="1"/>
  <c r="G167" i="18"/>
  <c r="I167" i="18" s="1"/>
  <c r="G168" i="18"/>
  <c r="I168" i="18" s="1"/>
  <c r="G169" i="18"/>
  <c r="I169" i="18" s="1"/>
  <c r="G170" i="18"/>
  <c r="I170" i="18" s="1"/>
  <c r="G171" i="18"/>
  <c r="I171" i="18" s="1"/>
  <c r="G172" i="18"/>
  <c r="I172" i="18" s="1"/>
  <c r="G173" i="18"/>
  <c r="I173" i="18" s="1"/>
  <c r="G174" i="18"/>
  <c r="I174" i="18" s="1"/>
  <c r="G175" i="18"/>
  <c r="I175" i="18" s="1"/>
  <c r="G176" i="18"/>
  <c r="I176" i="18" s="1"/>
  <c r="G177" i="18"/>
  <c r="I177" i="18" s="1"/>
  <c r="G178" i="18"/>
  <c r="I178" i="18" s="1"/>
  <c r="G179" i="18"/>
  <c r="I179" i="18" s="1"/>
  <c r="G180" i="18"/>
  <c r="I180" i="18" s="1"/>
  <c r="G181" i="18"/>
  <c r="I181" i="18" s="1"/>
  <c r="G182" i="18"/>
  <c r="I182" i="18" s="1"/>
  <c r="G183" i="18"/>
  <c r="I183" i="18" s="1"/>
  <c r="G184" i="18"/>
  <c r="I184" i="18" s="1"/>
  <c r="G185" i="18"/>
  <c r="I185" i="18" s="1"/>
  <c r="G186" i="18"/>
  <c r="I186" i="18" s="1"/>
  <c r="G187" i="18"/>
  <c r="I187" i="18" s="1"/>
  <c r="G188" i="18"/>
  <c r="I188" i="18" s="1"/>
  <c r="G189" i="18"/>
  <c r="I189" i="18" s="1"/>
  <c r="G190" i="18"/>
  <c r="I190" i="18" s="1"/>
  <c r="G191" i="18"/>
  <c r="I191" i="18" s="1"/>
  <c r="G192" i="18"/>
  <c r="I192" i="18" s="1"/>
  <c r="G193" i="18"/>
  <c r="I193" i="18" s="1"/>
  <c r="G194" i="18"/>
  <c r="I194" i="18" s="1"/>
  <c r="G195" i="18"/>
  <c r="I195" i="18" s="1"/>
  <c r="G196" i="18"/>
  <c r="I196" i="18" s="1"/>
  <c r="G197" i="18"/>
  <c r="I197" i="18" s="1"/>
  <c r="G198" i="18"/>
  <c r="I198" i="18" s="1"/>
  <c r="G199" i="18"/>
  <c r="I199" i="18" s="1"/>
  <c r="G200" i="18"/>
  <c r="I200" i="18" s="1"/>
  <c r="G201" i="18"/>
  <c r="I201" i="18" s="1"/>
  <c r="G202" i="18"/>
  <c r="I202" i="18" s="1"/>
  <c r="G203" i="18"/>
  <c r="I203" i="18" s="1"/>
  <c r="G204" i="18"/>
  <c r="I204" i="18" s="1"/>
  <c r="G205" i="18"/>
  <c r="I205" i="18" s="1"/>
  <c r="G206" i="18"/>
  <c r="I206" i="18" s="1"/>
  <c r="G207" i="18"/>
  <c r="I207" i="18" s="1"/>
  <c r="G208" i="18"/>
  <c r="I208" i="18" s="1"/>
  <c r="G209" i="18"/>
  <c r="I209" i="18" s="1"/>
  <c r="G210" i="18"/>
  <c r="I210" i="18" s="1"/>
  <c r="G211" i="18"/>
  <c r="I211" i="18" s="1"/>
  <c r="G212" i="18"/>
  <c r="I212" i="18" s="1"/>
  <c r="G213" i="18"/>
  <c r="I213" i="18" s="1"/>
  <c r="G214" i="18"/>
  <c r="I214" i="18" s="1"/>
  <c r="G215" i="18"/>
  <c r="I215" i="18" s="1"/>
  <c r="G216" i="18"/>
  <c r="I216" i="18" s="1"/>
  <c r="G217" i="18"/>
  <c r="I217" i="18" s="1"/>
  <c r="G218" i="18"/>
  <c r="I218" i="18" s="1"/>
  <c r="G219" i="18"/>
  <c r="I219" i="18" s="1"/>
  <c r="G220" i="18"/>
  <c r="I220" i="18" s="1"/>
  <c r="G221" i="18"/>
  <c r="I221" i="18" s="1"/>
  <c r="G222" i="18"/>
  <c r="I222" i="18" s="1"/>
  <c r="G223" i="18"/>
  <c r="I223" i="18" s="1"/>
  <c r="G224" i="18"/>
  <c r="I224" i="18" s="1"/>
  <c r="G225" i="18"/>
  <c r="I225" i="18" s="1"/>
  <c r="G226" i="18"/>
  <c r="I226" i="18" s="1"/>
  <c r="G227" i="18"/>
  <c r="I227" i="18" s="1"/>
  <c r="G228" i="18"/>
  <c r="I228" i="18" s="1"/>
  <c r="G229" i="18"/>
  <c r="I229" i="18" s="1"/>
  <c r="G230" i="18"/>
  <c r="I230" i="18" s="1"/>
  <c r="G231" i="18"/>
  <c r="I231" i="18" s="1"/>
  <c r="G232" i="18"/>
  <c r="I232" i="18" s="1"/>
  <c r="G233" i="18"/>
  <c r="I233" i="18" s="1"/>
  <c r="G234" i="18"/>
  <c r="I234" i="18" s="1"/>
  <c r="G235" i="18"/>
  <c r="I235" i="18" s="1"/>
  <c r="G236" i="18"/>
  <c r="I236" i="18" s="1"/>
  <c r="G237" i="18"/>
  <c r="I237" i="18" s="1"/>
  <c r="G238" i="18"/>
  <c r="I238" i="18" s="1"/>
  <c r="G239" i="18"/>
  <c r="I239" i="18" s="1"/>
  <c r="G240" i="18"/>
  <c r="I240" i="18" s="1"/>
  <c r="G241" i="18"/>
  <c r="I241" i="18" s="1"/>
  <c r="G242" i="18"/>
  <c r="I242" i="18" s="1"/>
  <c r="G243" i="18"/>
  <c r="I243" i="18" s="1"/>
  <c r="G244" i="18"/>
  <c r="I244" i="18" s="1"/>
  <c r="G245" i="18"/>
  <c r="I245" i="18" s="1"/>
  <c r="G246" i="18"/>
  <c r="I246" i="18" s="1"/>
  <c r="G247" i="18"/>
  <c r="I247" i="18" s="1"/>
  <c r="G248" i="18"/>
  <c r="I248" i="18" s="1"/>
  <c r="G249" i="18"/>
  <c r="I249" i="18" s="1"/>
  <c r="G250" i="18"/>
  <c r="I250" i="18" s="1"/>
  <c r="G251" i="18"/>
  <c r="I251" i="18" s="1"/>
  <c r="G252" i="18"/>
  <c r="I252" i="18" s="1"/>
  <c r="G253" i="18"/>
  <c r="I253" i="18" s="1"/>
  <c r="G254" i="18"/>
  <c r="I254" i="18" s="1"/>
  <c r="G255" i="18"/>
  <c r="I255" i="18" s="1"/>
  <c r="G256" i="18"/>
  <c r="I256" i="18" s="1"/>
  <c r="G257" i="18"/>
  <c r="I257" i="18" s="1"/>
  <c r="G258" i="18"/>
  <c r="I258" i="18" s="1"/>
  <c r="G259" i="18"/>
  <c r="I259" i="18" s="1"/>
  <c r="G260" i="18"/>
  <c r="I260" i="18" s="1"/>
  <c r="G261" i="18"/>
  <c r="I261" i="18" s="1"/>
  <c r="G262" i="18"/>
  <c r="I262" i="18" s="1"/>
  <c r="G263" i="18"/>
  <c r="I263" i="18" s="1"/>
  <c r="G264" i="18"/>
  <c r="I264" i="18" s="1"/>
  <c r="G265" i="18"/>
  <c r="I265" i="18" s="1"/>
  <c r="G266" i="18"/>
  <c r="I266" i="18" s="1"/>
  <c r="G267" i="18"/>
  <c r="I267" i="18" s="1"/>
  <c r="G268" i="18"/>
  <c r="I268" i="18" s="1"/>
  <c r="G269" i="18"/>
  <c r="I269" i="18" s="1"/>
  <c r="G270" i="18"/>
  <c r="I270" i="18" s="1"/>
  <c r="G271" i="18"/>
  <c r="I271" i="18" s="1"/>
  <c r="G272" i="18"/>
  <c r="I272" i="18" s="1"/>
  <c r="G273" i="18"/>
  <c r="I273" i="18" s="1"/>
  <c r="G274" i="18"/>
  <c r="I274" i="18" s="1"/>
  <c r="G275" i="18"/>
  <c r="I275" i="18" s="1"/>
  <c r="G276" i="18"/>
  <c r="I276" i="18" s="1"/>
  <c r="G277" i="18"/>
  <c r="I277" i="18" s="1"/>
  <c r="G278" i="18"/>
  <c r="I278" i="18" s="1"/>
  <c r="G279" i="18"/>
  <c r="I279" i="18" s="1"/>
  <c r="G280" i="18"/>
  <c r="I280" i="18" s="1"/>
  <c r="G281" i="18"/>
  <c r="I281" i="18" s="1"/>
  <c r="G282" i="18"/>
  <c r="I282" i="18" s="1"/>
  <c r="G283" i="18"/>
  <c r="I283" i="18" s="1"/>
  <c r="G284" i="18"/>
  <c r="I284" i="18" s="1"/>
  <c r="G285" i="18"/>
  <c r="I285" i="18" s="1"/>
  <c r="G286" i="18"/>
  <c r="I286" i="18" s="1"/>
  <c r="G287" i="18"/>
  <c r="I287" i="18" s="1"/>
  <c r="G288" i="18"/>
  <c r="I288" i="18" s="1"/>
  <c r="G289" i="18"/>
  <c r="I289" i="18" s="1"/>
  <c r="G290" i="18"/>
  <c r="I290" i="18" s="1"/>
  <c r="G291" i="18"/>
  <c r="I291" i="18" s="1"/>
  <c r="G292" i="18"/>
  <c r="I292" i="18" s="1"/>
  <c r="G293" i="18"/>
  <c r="I293" i="18" s="1"/>
  <c r="G294" i="18"/>
  <c r="I294" i="18" s="1"/>
  <c r="G295" i="18"/>
  <c r="I295" i="18" s="1"/>
  <c r="G296" i="18"/>
  <c r="I296" i="18" s="1"/>
  <c r="G297" i="18"/>
  <c r="I297" i="18" s="1"/>
  <c r="G7" i="18"/>
  <c r="I7" i="18" s="1"/>
  <c r="G8" i="18"/>
  <c r="I8" i="18" s="1"/>
  <c r="G9" i="18"/>
  <c r="I9" i="18" s="1"/>
  <c r="G10" i="18"/>
  <c r="I10" i="18" s="1"/>
  <c r="G11" i="18"/>
  <c r="I11" i="18" s="1"/>
  <c r="H589" i="76"/>
  <c r="G629" i="76"/>
  <c r="H653" i="76"/>
  <c r="H611" i="76"/>
  <c r="G619" i="76"/>
  <c r="G65" i="76"/>
  <c r="G48" i="76"/>
  <c r="G47" i="76"/>
  <c r="G66" i="76"/>
  <c r="G262" i="76"/>
  <c r="H574" i="76"/>
  <c r="G600" i="76"/>
  <c r="H628" i="76"/>
  <c r="H74" i="76"/>
  <c r="H57" i="76"/>
  <c r="H56" i="76"/>
  <c r="G601" i="76"/>
  <c r="H625" i="76"/>
  <c r="G574" i="76"/>
  <c r="G101" i="76"/>
  <c r="G84" i="76"/>
  <c r="G83" i="76"/>
  <c r="G170" i="76"/>
  <c r="G298" i="76"/>
  <c r="G580" i="76"/>
  <c r="H36" i="76"/>
  <c r="G62" i="76"/>
  <c r="H177" i="76"/>
  <c r="H305" i="76"/>
  <c r="G203" i="76"/>
  <c r="H27" i="76"/>
  <c r="G395" i="76"/>
  <c r="H370" i="76"/>
  <c r="G606" i="76"/>
  <c r="H151" i="76"/>
  <c r="G221" i="76"/>
  <c r="G228" i="76"/>
  <c r="G356" i="76"/>
  <c r="H314" i="76"/>
  <c r="G285" i="76"/>
  <c r="G251" i="76"/>
  <c r="H38" i="76"/>
  <c r="H175" i="76"/>
  <c r="H230" i="76"/>
  <c r="H237" i="76"/>
  <c r="H365" i="76"/>
  <c r="G327" i="76"/>
  <c r="H304" i="76"/>
  <c r="H272" i="76"/>
  <c r="H610" i="76"/>
  <c r="G288" i="76"/>
  <c r="G335" i="76"/>
  <c r="G524" i="76"/>
  <c r="G493" i="76"/>
  <c r="H438" i="76"/>
  <c r="G546" i="76"/>
  <c r="H531" i="76"/>
  <c r="G482" i="76"/>
  <c r="G432" i="76"/>
  <c r="H367" i="76"/>
  <c r="H471" i="76"/>
  <c r="G200" i="76"/>
  <c r="H139" i="76"/>
  <c r="H501" i="76"/>
  <c r="G463" i="76"/>
  <c r="G403" i="76"/>
  <c r="G489" i="76"/>
  <c r="G501" i="76"/>
  <c r="H455" i="76"/>
  <c r="H492" i="76"/>
  <c r="H446" i="76"/>
  <c r="H259" i="76"/>
  <c r="G402" i="76"/>
  <c r="G415" i="76"/>
  <c r="H503" i="76"/>
  <c r="H651" i="76"/>
  <c r="G304" i="76"/>
  <c r="G464" i="76"/>
  <c r="G555" i="76"/>
  <c r="H415" i="76"/>
  <c r="G573" i="76"/>
  <c r="H597" i="76"/>
  <c r="G627" i="76"/>
  <c r="G73" i="76"/>
  <c r="G56" i="76"/>
  <c r="G55" i="76"/>
  <c r="G98" i="76"/>
  <c r="G270" i="76"/>
  <c r="H582" i="76"/>
  <c r="G608" i="76"/>
  <c r="H636" i="76"/>
  <c r="H82" i="76"/>
  <c r="H65" i="76"/>
  <c r="H64" i="76"/>
  <c r="G609" i="76"/>
  <c r="H633" i="76"/>
  <c r="G582" i="76"/>
  <c r="G109" i="76"/>
  <c r="G92" i="76"/>
  <c r="G91" i="76"/>
  <c r="G178" i="76"/>
  <c r="H35" i="76"/>
  <c r="G612" i="76"/>
  <c r="H68" i="76"/>
  <c r="G126" i="76"/>
  <c r="H185" i="76"/>
  <c r="H313" i="76"/>
  <c r="G235" i="76"/>
  <c r="H161" i="76"/>
  <c r="H407" i="76"/>
  <c r="G381" i="76"/>
  <c r="H30" i="76"/>
  <c r="H171" i="76"/>
  <c r="G229" i="76"/>
  <c r="G236" i="76"/>
  <c r="G364" i="76"/>
  <c r="G325" i="76"/>
  <c r="H302" i="76"/>
  <c r="G267" i="76"/>
  <c r="H70" i="76"/>
  <c r="H191" i="76"/>
  <c r="H238" i="76"/>
  <c r="H245" i="76"/>
  <c r="H373" i="76"/>
  <c r="H339" i="76"/>
  <c r="G315" i="76"/>
  <c r="H288" i="76"/>
  <c r="G636" i="76"/>
  <c r="G320" i="76"/>
  <c r="H356" i="76"/>
  <c r="G532" i="76"/>
  <c r="G502" i="76"/>
  <c r="G449" i="76"/>
  <c r="G597" i="76"/>
  <c r="G651" i="76"/>
  <c r="G97" i="76"/>
  <c r="G80" i="76"/>
  <c r="G79" i="76"/>
  <c r="G166" i="76"/>
  <c r="G294" i="76"/>
  <c r="H606" i="76"/>
  <c r="G632" i="76"/>
  <c r="H579" i="76"/>
  <c r="H106" i="76"/>
  <c r="H89" i="76"/>
  <c r="H88" i="76"/>
  <c r="G633" i="76"/>
  <c r="H603" i="76"/>
  <c r="G618" i="76"/>
  <c r="G133" i="76"/>
  <c r="G116" i="76"/>
  <c r="G115" i="76"/>
  <c r="G202" i="76"/>
  <c r="H131" i="76"/>
  <c r="H608" i="76"/>
  <c r="H160" i="76"/>
  <c r="G197" i="76"/>
  <c r="H209" i="76"/>
  <c r="H337" i="76"/>
  <c r="H284" i="76"/>
  <c r="H250" i="76"/>
  <c r="H184" i="76"/>
  <c r="G413" i="76"/>
  <c r="H126" i="76"/>
  <c r="H219" i="76"/>
  <c r="G58" i="76"/>
  <c r="G260" i="76"/>
  <c r="G388" i="76"/>
  <c r="G357" i="76"/>
  <c r="H334" i="76"/>
  <c r="H308" i="76"/>
  <c r="H21" i="76"/>
  <c r="H239" i="76"/>
  <c r="H95" i="76"/>
  <c r="H269" i="76"/>
  <c r="H397" i="76"/>
  <c r="H371" i="76"/>
  <c r="G347" i="76"/>
  <c r="H322" i="76"/>
  <c r="H93" i="76"/>
  <c r="G22" i="76"/>
  <c r="G420" i="76"/>
  <c r="G556" i="76"/>
  <c r="G534" i="76"/>
  <c r="G481" i="76"/>
  <c r="G355" i="76"/>
  <c r="H567" i="76"/>
  <c r="G14" i="76"/>
  <c r="H505" i="76"/>
  <c r="H543" i="76"/>
  <c r="G646" i="76"/>
  <c r="G328" i="76"/>
  <c r="H363" i="76"/>
  <c r="H533" i="76"/>
  <c r="H507" i="76"/>
  <c r="G451" i="76"/>
  <c r="G156" i="76"/>
  <c r="G542" i="76"/>
  <c r="G505" i="76"/>
  <c r="G535" i="76"/>
  <c r="G491" i="76"/>
  <c r="G138" i="76"/>
  <c r="G416" i="76"/>
  <c r="H500" i="76"/>
  <c r="H442" i="76"/>
  <c r="H28" i="76"/>
  <c r="G414" i="76"/>
  <c r="G528" i="76"/>
  <c r="G442" i="76"/>
  <c r="G462" i="76"/>
  <c r="G605" i="76"/>
  <c r="H629" i="76"/>
  <c r="G578" i="76"/>
  <c r="G105" i="76"/>
  <c r="G88" i="76"/>
  <c r="G87" i="76"/>
  <c r="G174" i="76"/>
  <c r="H19" i="76"/>
  <c r="H614" i="76"/>
  <c r="G640" i="76"/>
  <c r="H587" i="76"/>
  <c r="H114" i="76"/>
  <c r="H97" i="76"/>
  <c r="H96" i="76"/>
  <c r="G641" i="76"/>
  <c r="G642" i="76"/>
  <c r="H643" i="76"/>
  <c r="G141" i="76"/>
  <c r="G124" i="76"/>
  <c r="G123" i="76"/>
  <c r="G210" i="76"/>
  <c r="H157" i="76"/>
  <c r="H640" i="76"/>
  <c r="H71" i="76"/>
  <c r="H210" i="76"/>
  <c r="H217" i="76"/>
  <c r="H345" i="76"/>
  <c r="H300" i="76"/>
  <c r="H266" i="76"/>
  <c r="H216" i="76"/>
  <c r="H421" i="76"/>
  <c r="H158" i="76"/>
  <c r="H235" i="76"/>
  <c r="G90" i="76"/>
  <c r="G268" i="76"/>
  <c r="G396" i="76"/>
  <c r="G366" i="76"/>
  <c r="G345" i="76"/>
  <c r="G319" i="76"/>
  <c r="H53" i="76"/>
  <c r="H255" i="76"/>
  <c r="H127" i="76"/>
  <c r="H277" i="76"/>
  <c r="H405" i="76"/>
  <c r="H380" i="76"/>
  <c r="H359" i="76"/>
  <c r="G333" i="76"/>
  <c r="H92" i="76"/>
  <c r="G247" i="76"/>
  <c r="H621" i="76"/>
  <c r="G610" i="76"/>
  <c r="G129" i="76"/>
  <c r="G112" i="76"/>
  <c r="G111" i="76"/>
  <c r="G198" i="76"/>
  <c r="H115" i="76"/>
  <c r="H638" i="76"/>
  <c r="G638" i="76"/>
  <c r="H635" i="76"/>
  <c r="H138" i="76"/>
  <c r="H121" i="76"/>
  <c r="H120" i="76"/>
  <c r="H623" i="76"/>
  <c r="G591" i="76"/>
  <c r="G37" i="76"/>
  <c r="G20" i="76"/>
  <c r="G19" i="76"/>
  <c r="G147" i="76"/>
  <c r="G234" i="76"/>
  <c r="H182" i="76"/>
  <c r="H54" i="76"/>
  <c r="H183" i="76"/>
  <c r="H234" i="76"/>
  <c r="H241" i="76"/>
  <c r="H369" i="76"/>
  <c r="H332" i="76"/>
  <c r="H311" i="76"/>
  <c r="H280" i="76"/>
  <c r="H626" i="76"/>
  <c r="H109" i="76"/>
  <c r="H283" i="76"/>
  <c r="G164" i="76"/>
  <c r="G292" i="76"/>
  <c r="G86" i="76"/>
  <c r="G398" i="76"/>
  <c r="G377" i="76"/>
  <c r="G626" i="76"/>
  <c r="H20" i="76"/>
  <c r="G30" i="76"/>
  <c r="H173" i="76"/>
  <c r="H301" i="76"/>
  <c r="G187" i="76"/>
  <c r="H412" i="76"/>
  <c r="H391" i="76"/>
  <c r="G365" i="76"/>
  <c r="H275" i="76"/>
  <c r="H394" i="76"/>
  <c r="G460" i="76"/>
  <c r="G394" i="76"/>
  <c r="G539" i="76"/>
  <c r="G522" i="76"/>
  <c r="H444" i="76"/>
  <c r="H342" i="76"/>
  <c r="G312" i="76"/>
  <c r="G337" i="76"/>
  <c r="G421" i="76"/>
  <c r="H124" i="76"/>
  <c r="G263" i="76"/>
  <c r="H437" i="76"/>
  <c r="H212" i="76"/>
  <c r="H548" i="76"/>
  <c r="H495" i="76"/>
  <c r="H390" i="76"/>
  <c r="G207" i="76"/>
  <c r="G16" i="76"/>
  <c r="H571" i="76"/>
  <c r="H14" i="76"/>
  <c r="G280" i="76"/>
  <c r="H481" i="76"/>
  <c r="H558" i="76"/>
  <c r="G549" i="76"/>
  <c r="G46" i="76"/>
  <c r="G393" i="76"/>
  <c r="H408" i="76"/>
  <c r="G529" i="76"/>
  <c r="H11" i="76"/>
  <c r="G637" i="76"/>
  <c r="H627" i="76"/>
  <c r="H631" i="76"/>
  <c r="G137" i="76"/>
  <c r="G120" i="76"/>
  <c r="G119" i="76"/>
  <c r="G206" i="76"/>
  <c r="H149" i="76"/>
  <c r="H646" i="76"/>
  <c r="G654" i="76"/>
  <c r="H18" i="76"/>
  <c r="H146" i="76"/>
  <c r="H129" i="76"/>
  <c r="H128" i="76"/>
  <c r="H639" i="76"/>
  <c r="G599" i="76"/>
  <c r="G45" i="76"/>
  <c r="G28" i="76"/>
  <c r="G27" i="76"/>
  <c r="G155" i="76"/>
  <c r="G242" i="76"/>
  <c r="H190" i="76"/>
  <c r="H86" i="76"/>
  <c r="H199" i="76"/>
  <c r="H242" i="76"/>
  <c r="H249" i="76"/>
  <c r="H377" i="76"/>
  <c r="G343" i="76"/>
  <c r="H320" i="76"/>
  <c r="H296" i="76"/>
  <c r="H607" i="76"/>
  <c r="H141" i="76"/>
  <c r="H299" i="76"/>
  <c r="G172" i="76"/>
  <c r="G300" i="76"/>
  <c r="H176" i="76"/>
  <c r="H410" i="76"/>
  <c r="G386" i="76"/>
  <c r="G596" i="76"/>
  <c r="H52" i="76"/>
  <c r="G94" i="76"/>
  <c r="H181" i="76"/>
  <c r="H309" i="76"/>
  <c r="G219" i="76"/>
  <c r="H91" i="76"/>
  <c r="H400" i="76"/>
  <c r="G374" i="76"/>
  <c r="G160" i="76"/>
  <c r="G183" i="76"/>
  <c r="G468" i="76"/>
  <c r="H418" i="76"/>
  <c r="H562" i="76"/>
  <c r="G587" i="76"/>
  <c r="G33" i="76"/>
  <c r="G161" i="76"/>
  <c r="G144" i="76"/>
  <c r="G143" i="76"/>
  <c r="G230" i="76"/>
  <c r="H178" i="76"/>
  <c r="G634" i="76"/>
  <c r="H596" i="76"/>
  <c r="H42" i="76"/>
  <c r="H25" i="76"/>
  <c r="H24" i="76"/>
  <c r="H152" i="76"/>
  <c r="H593" i="76"/>
  <c r="G623" i="76"/>
  <c r="G69" i="76"/>
  <c r="G52" i="76"/>
  <c r="G51" i="76"/>
  <c r="G82" i="76"/>
  <c r="G266" i="76"/>
  <c r="H578" i="76"/>
  <c r="H37" i="76"/>
  <c r="H247" i="76"/>
  <c r="H111" i="76"/>
  <c r="H273" i="76"/>
  <c r="H401" i="76"/>
  <c r="G375" i="76"/>
  <c r="H352" i="76"/>
  <c r="G326" i="76"/>
  <c r="G652" i="76"/>
  <c r="H108" i="76"/>
  <c r="G169" i="76"/>
  <c r="G196" i="76"/>
  <c r="G324" i="76"/>
  <c r="G255" i="76"/>
  <c r="G199" i="76"/>
  <c r="H75" i="76"/>
  <c r="H592" i="76"/>
  <c r="H148" i="76"/>
  <c r="G189" i="76"/>
  <c r="H205" i="76"/>
  <c r="H333" i="76"/>
  <c r="H276" i="76"/>
  <c r="H236" i="76"/>
  <c r="H168" i="76"/>
  <c r="G406" i="76"/>
  <c r="H155" i="76"/>
  <c r="G370" i="76"/>
  <c r="G492" i="76"/>
  <c r="H450" i="76"/>
  <c r="G346" i="76"/>
  <c r="H564" i="76"/>
  <c r="G487" i="76"/>
  <c r="G441" i="76"/>
  <c r="G361" i="76"/>
  <c r="G511" i="76"/>
  <c r="G566" i="76"/>
  <c r="G177" i="76"/>
  <c r="G215" i="76"/>
  <c r="H469" i="76"/>
  <c r="H420" i="76"/>
  <c r="H566" i="76"/>
  <c r="H536" i="76"/>
  <c r="H458" i="76"/>
  <c r="H399" i="76"/>
  <c r="H451" i="76"/>
  <c r="G378" i="76"/>
  <c r="H61" i="76"/>
  <c r="G295" i="76"/>
  <c r="H545" i="76"/>
  <c r="H479" i="76"/>
  <c r="G459" i="76"/>
  <c r="G176" i="76"/>
  <c r="H347" i="76"/>
  <c r="H498" i="76"/>
  <c r="G561" i="76"/>
  <c r="H8" i="76"/>
  <c r="G630" i="76"/>
  <c r="G595" i="76"/>
  <c r="G41" i="76"/>
  <c r="G24" i="76"/>
  <c r="G23" i="76"/>
  <c r="G151" i="76"/>
  <c r="G238" i="76"/>
  <c r="H186" i="76"/>
  <c r="G576" i="76"/>
  <c r="H604" i="76"/>
  <c r="H50" i="76"/>
  <c r="H33" i="76"/>
  <c r="H32" i="76"/>
  <c r="G577" i="76"/>
  <c r="H601" i="76"/>
  <c r="G631" i="76"/>
  <c r="G77" i="76"/>
  <c r="G60" i="76"/>
  <c r="G59" i="76"/>
  <c r="G114" i="76"/>
  <c r="G274" i="76"/>
  <c r="H586" i="76"/>
  <c r="H69" i="76"/>
  <c r="H263" i="76"/>
  <c r="H143" i="76"/>
  <c r="H281" i="76"/>
  <c r="H409" i="76"/>
  <c r="H387" i="76"/>
  <c r="G363" i="76"/>
  <c r="H338" i="76"/>
  <c r="H584" i="76"/>
  <c r="H140" i="76"/>
  <c r="G185" i="76"/>
  <c r="G204" i="76"/>
  <c r="G332" i="76"/>
  <c r="G271" i="76"/>
  <c r="G231" i="76"/>
  <c r="G163" i="76"/>
  <c r="H624" i="76"/>
  <c r="H39" i="76"/>
  <c r="G205" i="76"/>
  <c r="H213" i="76"/>
  <c r="H341" i="76"/>
  <c r="H292" i="76"/>
  <c r="H258" i="76"/>
  <c r="H200" i="76"/>
  <c r="G436" i="76"/>
  <c r="H546" i="76"/>
  <c r="H572" i="76"/>
  <c r="H499" i="76"/>
  <c r="G450" i="76"/>
  <c r="G211" i="76"/>
  <c r="H532" i="76"/>
  <c r="G307" i="76"/>
  <c r="G225" i="76"/>
  <c r="G293" i="76"/>
  <c r="H477" i="76"/>
  <c r="G431" i="76"/>
  <c r="G239" i="76"/>
  <c r="G547" i="76"/>
  <c r="G469" i="76"/>
  <c r="H423" i="76"/>
  <c r="H460" i="76"/>
  <c r="H406" i="76"/>
  <c r="H60" i="76"/>
  <c r="G382" i="76"/>
  <c r="H553" i="76"/>
  <c r="G499" i="76"/>
  <c r="H494" i="76"/>
  <c r="G208" i="76"/>
  <c r="G179" i="76"/>
  <c r="G504" i="76"/>
  <c r="H466" i="76"/>
  <c r="G410" i="76"/>
  <c r="H496" i="76"/>
  <c r="H519" i="76"/>
  <c r="H7" i="76"/>
  <c r="H46" i="76"/>
  <c r="H388" i="76"/>
  <c r="G518" i="76"/>
  <c r="H286" i="76"/>
  <c r="G581" i="76"/>
  <c r="H605" i="76"/>
  <c r="G635" i="76"/>
  <c r="G81" i="76"/>
  <c r="G64" i="76"/>
  <c r="G63" i="76"/>
  <c r="G130" i="76"/>
  <c r="G278" i="76"/>
  <c r="H590" i="76"/>
  <c r="G616" i="76"/>
  <c r="H644" i="76"/>
  <c r="H90" i="76"/>
  <c r="H73" i="76"/>
  <c r="H72" i="76"/>
  <c r="G617" i="76"/>
  <c r="H641" i="76"/>
  <c r="G590" i="76"/>
  <c r="G117" i="76"/>
  <c r="G100" i="76"/>
  <c r="G99" i="76"/>
  <c r="G186" i="76"/>
  <c r="H67" i="76"/>
  <c r="G644" i="76"/>
  <c r="H100" i="76"/>
  <c r="G165" i="76"/>
  <c r="H193" i="76"/>
  <c r="H321" i="76"/>
  <c r="H252" i="76"/>
  <c r="H188" i="76"/>
  <c r="G54" i="76"/>
  <c r="G390" i="76"/>
  <c r="H62" i="76"/>
  <c r="H187" i="76"/>
  <c r="G237" i="76"/>
  <c r="G244" i="76"/>
  <c r="G372" i="76"/>
  <c r="G334" i="76"/>
  <c r="G313" i="76"/>
  <c r="G283" i="76"/>
  <c r="H102" i="76"/>
  <c r="H207" i="76"/>
  <c r="H31" i="76"/>
  <c r="H253" i="76"/>
  <c r="H381" i="76"/>
  <c r="H348" i="76"/>
  <c r="H327" i="76"/>
  <c r="G301" i="76"/>
  <c r="H583" i="76"/>
  <c r="G352" i="76"/>
  <c r="H379" i="76"/>
  <c r="G540" i="76"/>
  <c r="H514" i="76"/>
  <c r="G458" i="76"/>
  <c r="H254" i="76"/>
  <c r="G551" i="76"/>
  <c r="H528" i="76"/>
  <c r="H473" i="76"/>
  <c r="G467" i="76"/>
  <c r="G12" i="76"/>
  <c r="G264" i="76"/>
  <c r="H315" i="76"/>
  <c r="H517" i="76"/>
  <c r="H484" i="76"/>
  <c r="H431" i="76"/>
  <c r="H526" i="76"/>
  <c r="H522" i="76"/>
  <c r="G475" i="76"/>
  <c r="H515" i="76"/>
  <c r="G466" i="76"/>
  <c r="G209" i="76"/>
  <c r="H331" i="76"/>
  <c r="G543" i="76"/>
  <c r="H506" i="76"/>
  <c r="H330" i="76"/>
  <c r="G330" i="76"/>
  <c r="G506" i="76"/>
  <c r="H448" i="76"/>
  <c r="G653" i="76"/>
  <c r="G579" i="76"/>
  <c r="G25" i="76"/>
  <c r="G153" i="76"/>
  <c r="G136" i="76"/>
  <c r="G135" i="76"/>
  <c r="G222" i="76"/>
  <c r="H170" i="76"/>
  <c r="H615" i="76"/>
  <c r="H588" i="76"/>
  <c r="H34" i="76"/>
  <c r="H17" i="76"/>
  <c r="H145" i="76"/>
  <c r="H144" i="76"/>
  <c r="H585" i="76"/>
  <c r="G615" i="76"/>
  <c r="G61" i="76"/>
  <c r="G44" i="76"/>
  <c r="G43" i="76"/>
  <c r="G50" i="76"/>
  <c r="G258" i="76"/>
  <c r="H206" i="76"/>
  <c r="H150" i="76"/>
  <c r="H231" i="76"/>
  <c r="H79" i="76"/>
  <c r="H265" i="76"/>
  <c r="H393" i="76"/>
  <c r="H364" i="76"/>
  <c r="H343" i="76"/>
  <c r="G317" i="76"/>
  <c r="G620" i="76"/>
  <c r="H76" i="76"/>
  <c r="G142" i="76"/>
  <c r="G188" i="76"/>
  <c r="G316" i="76"/>
  <c r="H240" i="76"/>
  <c r="G167" i="76"/>
  <c r="G409" i="76"/>
  <c r="H619" i="76"/>
  <c r="H116" i="76"/>
  <c r="G173" i="76"/>
  <c r="H197" i="76"/>
  <c r="H325" i="76"/>
  <c r="H260" i="76"/>
  <c r="H204" i="76"/>
  <c r="G118" i="76"/>
  <c r="G397" i="76"/>
  <c r="G42" i="76"/>
  <c r="G329" i="76"/>
  <c r="G484" i="76"/>
  <c r="G438" i="76"/>
  <c r="H294" i="76"/>
  <c r="G554" i="76"/>
  <c r="H476" i="76"/>
  <c r="H430" i="76"/>
  <c r="G261" i="76"/>
  <c r="H491" i="76"/>
  <c r="H538" i="76"/>
  <c r="H291" i="76"/>
  <c r="G405" i="76"/>
  <c r="H461" i="76"/>
  <c r="G401" i="76"/>
  <c r="H544" i="76"/>
  <c r="H527" i="76"/>
  <c r="G446" i="76"/>
  <c r="G371" i="76"/>
  <c r="G439" i="76"/>
  <c r="H328" i="76"/>
  <c r="H78" i="76"/>
  <c r="G408" i="76"/>
  <c r="H529" i="76"/>
  <c r="H456" i="76"/>
  <c r="G427" i="76"/>
  <c r="G106" i="76"/>
  <c r="H350" i="76"/>
  <c r="G488" i="76"/>
  <c r="G445" i="76"/>
  <c r="H310" i="76"/>
  <c r="H560" i="76"/>
  <c r="H520" i="76"/>
  <c r="H6" i="76"/>
  <c r="G496" i="76"/>
  <c r="H360" i="76"/>
  <c r="G563" i="76"/>
  <c r="G516" i="76"/>
  <c r="G473" i="76"/>
  <c r="G273" i="76"/>
  <c r="G168" i="76"/>
  <c r="H382" i="76"/>
  <c r="H452" i="76"/>
  <c r="G567" i="76"/>
  <c r="H490" i="76"/>
  <c r="H483" i="76"/>
  <c r="H195" i="76"/>
  <c r="G387" i="76"/>
  <c r="H552" i="76"/>
  <c r="G272" i="76"/>
  <c r="G520" i="76"/>
  <c r="G433" i="76"/>
  <c r="G530" i="76"/>
  <c r="H3" i="76"/>
  <c r="H486" i="76"/>
  <c r="G13" i="76"/>
  <c r="G572" i="76"/>
  <c r="G456" i="76"/>
  <c r="G175" i="76"/>
  <c r="G541" i="76"/>
  <c r="H417" i="76"/>
  <c r="G500" i="76"/>
  <c r="H374" i="76"/>
  <c r="G569" i="76"/>
  <c r="H540" i="76"/>
  <c r="G498" i="76"/>
  <c r="H457" i="76"/>
  <c r="G435" i="76"/>
  <c r="G521" i="76"/>
  <c r="G232" i="76"/>
  <c r="G259" i="76"/>
  <c r="H509" i="76"/>
  <c r="H475" i="76"/>
  <c r="G419" i="76"/>
  <c r="H510" i="76"/>
  <c r="G510" i="76"/>
  <c r="H464" i="76"/>
  <c r="G503" i="76"/>
  <c r="G457" i="76"/>
  <c r="G110" i="76"/>
  <c r="G291" i="76"/>
  <c r="G447" i="76"/>
  <c r="G565" i="76"/>
  <c r="H600" i="76"/>
  <c r="G336" i="76"/>
  <c r="G367" i="76"/>
  <c r="G536" i="76"/>
  <c r="G509" i="76"/>
  <c r="H454" i="76"/>
  <c r="H180" i="76"/>
  <c r="G485" i="76"/>
  <c r="H5" i="76"/>
  <c r="G233" i="76"/>
  <c r="G480" i="76"/>
  <c r="H262" i="76"/>
  <c r="H488" i="76"/>
  <c r="G613" i="76"/>
  <c r="H637" i="76"/>
  <c r="G586" i="76"/>
  <c r="G113" i="76"/>
  <c r="G96" i="76"/>
  <c r="G95" i="76"/>
  <c r="G182" i="76"/>
  <c r="H51" i="76"/>
  <c r="H622" i="76"/>
  <c r="G648" i="76"/>
  <c r="H599" i="76"/>
  <c r="H122" i="76"/>
  <c r="H105" i="76"/>
  <c r="H104" i="76"/>
  <c r="G649" i="76"/>
  <c r="G575" i="76"/>
  <c r="G21" i="76"/>
  <c r="G149" i="76"/>
  <c r="G132" i="76"/>
  <c r="G131" i="76"/>
  <c r="G218" i="76"/>
  <c r="H166" i="76"/>
  <c r="G594" i="76"/>
  <c r="H135" i="76"/>
  <c r="H218" i="76"/>
  <c r="H225" i="76"/>
  <c r="H353" i="76"/>
  <c r="G311" i="76"/>
  <c r="H282" i="76"/>
  <c r="H248" i="76"/>
  <c r="H429" i="76"/>
  <c r="H45" i="76"/>
  <c r="H251" i="76"/>
  <c r="G122" i="76"/>
  <c r="G276" i="76"/>
  <c r="G404" i="76"/>
  <c r="H378" i="76"/>
  <c r="G354" i="76"/>
  <c r="H602" i="76"/>
  <c r="H85" i="76"/>
  <c r="H271" i="76"/>
  <c r="G150" i="76"/>
  <c r="H285" i="76"/>
  <c r="H413" i="76"/>
  <c r="G391" i="76"/>
  <c r="H368" i="76"/>
  <c r="G342" i="76"/>
  <c r="H119" i="76"/>
  <c r="G309" i="76"/>
  <c r="G444" i="76"/>
  <c r="G281" i="76"/>
  <c r="G557" i="76"/>
  <c r="H502" i="76"/>
  <c r="G423" i="76"/>
  <c r="G257" i="76"/>
  <c r="H15" i="76"/>
  <c r="H537" i="76"/>
  <c r="H535" i="76"/>
  <c r="H142" i="76"/>
  <c r="G392" i="76"/>
  <c r="H404" i="76"/>
  <c r="H549" i="76"/>
  <c r="G527" i="76"/>
  <c r="H472" i="76"/>
  <c r="H312" i="76"/>
  <c r="G562" i="76"/>
  <c r="G11" i="76"/>
  <c r="H556" i="76"/>
  <c r="H542" i="76"/>
  <c r="G216" i="76"/>
  <c r="H449" i="76"/>
  <c r="H424" i="76"/>
  <c r="G553" i="76"/>
  <c r="G275" i="76"/>
  <c r="G477" i="76"/>
  <c r="G514" i="76"/>
  <c r="G9" i="76"/>
  <c r="H581" i="76"/>
  <c r="G611" i="76"/>
  <c r="G57" i="76"/>
  <c r="G40" i="76"/>
  <c r="G39" i="76"/>
  <c r="G34" i="76"/>
  <c r="G254" i="76"/>
  <c r="H202" i="76"/>
  <c r="G592" i="76"/>
  <c r="H620" i="76"/>
  <c r="H66" i="76"/>
  <c r="H49" i="76"/>
  <c r="H48" i="76"/>
  <c r="G593" i="76"/>
  <c r="H617" i="76"/>
  <c r="G647" i="76"/>
  <c r="G93" i="76"/>
  <c r="G76" i="76"/>
  <c r="G75" i="76"/>
  <c r="G162" i="76"/>
  <c r="G290" i="76"/>
  <c r="H650" i="76"/>
  <c r="H133" i="76"/>
  <c r="H295" i="76"/>
  <c r="H169" i="76"/>
  <c r="H297" i="76"/>
  <c r="G171" i="76"/>
  <c r="G407" i="76"/>
  <c r="H384" i="76"/>
  <c r="G358" i="76"/>
  <c r="H648" i="76"/>
  <c r="H87" i="76"/>
  <c r="G213" i="76"/>
  <c r="G220" i="76"/>
  <c r="G348" i="76"/>
  <c r="G302" i="76"/>
  <c r="G269" i="76"/>
  <c r="G227" i="76"/>
  <c r="G622" i="76"/>
  <c r="H159" i="76"/>
  <c r="H222" i="76"/>
  <c r="H229" i="76"/>
  <c r="H357" i="76"/>
  <c r="H316" i="76"/>
  <c r="H290" i="76"/>
  <c r="H256" i="76"/>
  <c r="H433" i="76"/>
  <c r="G256" i="76"/>
  <c r="G303" i="76"/>
  <c r="H482" i="76"/>
  <c r="G426" i="76"/>
  <c r="G523" i="76"/>
  <c r="G519" i="76"/>
  <c r="H395" i="76"/>
  <c r="H439" i="76"/>
  <c r="H493" i="76"/>
  <c r="G353" i="76"/>
  <c r="G443" i="76"/>
  <c r="G434" i="76"/>
  <c r="H318" i="76"/>
  <c r="H16" i="76"/>
  <c r="H324" i="76"/>
  <c r="G486" i="76"/>
  <c r="G430" i="76"/>
  <c r="G38" i="76"/>
  <c r="H246" i="76"/>
  <c r="G248" i="76"/>
  <c r="H243" i="76"/>
  <c r="H569" i="76"/>
  <c r="H480" i="76"/>
  <c r="G192" i="76"/>
  <c r="G191" i="76"/>
  <c r="G490" i="76"/>
  <c r="H383" i="76"/>
  <c r="H164" i="76"/>
  <c r="H13" i="76"/>
  <c r="H521" i="76"/>
  <c r="G571" i="76"/>
  <c r="H647" i="76"/>
  <c r="G360" i="76"/>
  <c r="G383" i="76"/>
  <c r="H541" i="76"/>
  <c r="H516" i="76"/>
  <c r="H463" i="76"/>
  <c r="G265" i="76"/>
  <c r="H554" i="76"/>
  <c r="G537" i="76"/>
  <c r="H547" i="76"/>
  <c r="H512" i="76"/>
  <c r="G184" i="76"/>
  <c r="H441" i="76"/>
  <c r="H523" i="76"/>
  <c r="H474" i="76"/>
  <c r="H156" i="76"/>
  <c r="G279" i="76"/>
  <c r="G440" i="76"/>
  <c r="G249" i="76"/>
  <c r="G550" i="76"/>
  <c r="G497" i="76"/>
  <c r="H436" i="76"/>
  <c r="G385" i="76"/>
  <c r="H270" i="76"/>
  <c r="G368" i="76"/>
  <c r="G544" i="76"/>
  <c r="G465" i="76"/>
  <c r="G526" i="76"/>
  <c r="G645" i="76"/>
  <c r="G650" i="76"/>
  <c r="G17" i="76"/>
  <c r="G145" i="76"/>
  <c r="G128" i="76"/>
  <c r="G127" i="76"/>
  <c r="G214" i="76"/>
  <c r="H162" i="76"/>
  <c r="H654" i="76"/>
  <c r="H580" i="76"/>
  <c r="H26" i="76"/>
  <c r="H154" i="76"/>
  <c r="H137" i="76"/>
  <c r="H136" i="76"/>
  <c r="H577" i="76"/>
  <c r="G607" i="76"/>
  <c r="G53" i="76"/>
  <c r="G36" i="76"/>
  <c r="G35" i="76"/>
  <c r="G18" i="76"/>
  <c r="G250" i="76"/>
  <c r="H198" i="76"/>
  <c r="H118" i="76"/>
  <c r="H215" i="76"/>
  <c r="H47" i="76"/>
  <c r="H257" i="76"/>
  <c r="H385" i="76"/>
  <c r="H355" i="76"/>
  <c r="G331" i="76"/>
  <c r="H306" i="76"/>
  <c r="G588" i="76"/>
  <c r="H44" i="76"/>
  <c r="G78" i="76"/>
  <c r="G180" i="76"/>
  <c r="G308" i="76"/>
  <c r="H208" i="76"/>
  <c r="G70" i="76"/>
  <c r="H398" i="76"/>
  <c r="G628" i="76"/>
  <c r="H84" i="76"/>
  <c r="G152" i="76"/>
  <c r="H189" i="76"/>
  <c r="H317" i="76"/>
  <c r="H244" i="76"/>
  <c r="H172" i="76"/>
  <c r="G411" i="76"/>
  <c r="H386" i="76"/>
  <c r="G217" i="76"/>
  <c r="G277" i="76"/>
  <c r="G476" i="76"/>
  <c r="G429" i="76"/>
  <c r="H196" i="76"/>
  <c r="G545" i="76"/>
  <c r="H467" i="76"/>
  <c r="G418" i="76"/>
  <c r="G341" i="76"/>
  <c r="H459" i="76"/>
  <c r="G494" i="76"/>
  <c r="H227" i="76"/>
  <c r="H362" i="76"/>
  <c r="H453" i="76"/>
  <c r="H351" i="76"/>
  <c r="G568" i="76"/>
  <c r="G515" i="76"/>
  <c r="G437" i="76"/>
  <c r="G321" i="76"/>
  <c r="H428" i="76"/>
  <c r="G289" i="76"/>
  <c r="G604" i="76"/>
  <c r="G376" i="76"/>
  <c r="H513" i="76"/>
  <c r="G531" i="76"/>
  <c r="H179" i="76"/>
  <c r="G448" i="76"/>
  <c r="H561" i="76"/>
  <c r="H555" i="76"/>
  <c r="G589" i="76"/>
  <c r="H613" i="76"/>
  <c r="G643" i="76"/>
  <c r="G89" i="76"/>
  <c r="G72" i="76"/>
  <c r="G71" i="76"/>
  <c r="G154" i="76"/>
  <c r="G286" i="76"/>
  <c r="H598" i="76"/>
  <c r="G624" i="76"/>
  <c r="H652" i="76"/>
  <c r="H98" i="76"/>
  <c r="H81" i="76"/>
  <c r="H80" i="76"/>
  <c r="G625" i="76"/>
  <c r="H649" i="76"/>
  <c r="G602" i="76"/>
  <c r="G125" i="76"/>
  <c r="G108" i="76"/>
  <c r="G107" i="76"/>
  <c r="G194" i="76"/>
  <c r="H99" i="76"/>
  <c r="H576" i="76"/>
  <c r="H132" i="76"/>
  <c r="G181" i="76"/>
  <c r="H201" i="76"/>
  <c r="H329" i="76"/>
  <c r="H268" i="76"/>
  <c r="H220" i="76"/>
  <c r="H153" i="76"/>
  <c r="H402" i="76"/>
  <c r="H94" i="76"/>
  <c r="H203" i="76"/>
  <c r="G26" i="76"/>
  <c r="G252" i="76"/>
  <c r="G380" i="76"/>
  <c r="H346" i="76"/>
  <c r="G322" i="76"/>
  <c r="G299" i="76"/>
  <c r="H134" i="76"/>
  <c r="H223" i="76"/>
  <c r="H63" i="76"/>
  <c r="H261" i="76"/>
  <c r="H389" i="76"/>
  <c r="G359" i="76"/>
  <c r="H336" i="76"/>
  <c r="G310" i="76"/>
  <c r="H110" i="76"/>
  <c r="G384" i="76"/>
  <c r="G399" i="76"/>
  <c r="G548" i="76"/>
  <c r="G525" i="76"/>
  <c r="H470" i="76"/>
  <c r="G305" i="76"/>
  <c r="H559" i="76"/>
  <c r="H570" i="76"/>
  <c r="H489" i="76"/>
  <c r="H511" i="76"/>
  <c r="H642" i="76"/>
  <c r="G296" i="76"/>
  <c r="H340" i="76"/>
  <c r="H525" i="76"/>
  <c r="G495" i="76"/>
  <c r="H440" i="76"/>
  <c r="H551" i="76"/>
  <c r="G533" i="76"/>
  <c r="H487" i="76"/>
  <c r="H524" i="76"/>
  <c r="H478" i="76"/>
  <c r="G241" i="76"/>
  <c r="H372" i="76"/>
  <c r="G479" i="76"/>
  <c r="H376" i="76"/>
  <c r="H29" i="76"/>
  <c r="G400" i="76"/>
  <c r="H411" i="76"/>
  <c r="G552" i="76"/>
  <c r="H530" i="76"/>
  <c r="G474" i="76"/>
  <c r="H319" i="76"/>
  <c r="G558" i="76"/>
  <c r="H192" i="76"/>
  <c r="G454" i="76"/>
  <c r="H568" i="76"/>
  <c r="H9" i="76"/>
  <c r="G412" i="76"/>
  <c r="H287" i="76"/>
  <c r="H293" i="76"/>
  <c r="H107" i="76"/>
  <c r="G379" i="76"/>
  <c r="H211" i="76"/>
  <c r="G350" i="76"/>
  <c r="H344" i="76"/>
  <c r="G513" i="76"/>
  <c r="H435" i="76"/>
  <c r="H632" i="76"/>
  <c r="H326" i="76"/>
  <c r="H125" i="76"/>
  <c r="G424" i="76"/>
  <c r="H557" i="76"/>
  <c r="G483" i="76"/>
  <c r="G570" i="76"/>
  <c r="H12" i="76"/>
  <c r="H465" i="76"/>
  <c r="G373" i="76"/>
  <c r="H518" i="76"/>
  <c r="G428" i="76"/>
  <c r="H414" i="76"/>
  <c r="G461" i="76"/>
  <c r="H534" i="76"/>
  <c r="G455" i="76"/>
  <c r="H392" i="76"/>
  <c r="H224" i="76"/>
  <c r="H427" i="76"/>
  <c r="G453" i="76"/>
  <c r="H163" i="76"/>
  <c r="G318" i="76"/>
  <c r="H445" i="76"/>
  <c r="G323" i="76"/>
  <c r="G560" i="76"/>
  <c r="H504" i="76"/>
  <c r="H426" i="76"/>
  <c r="H278" i="76"/>
  <c r="H419" i="76"/>
  <c r="H228" i="76"/>
  <c r="G15" i="76"/>
  <c r="G344" i="76"/>
  <c r="H497" i="76"/>
  <c r="G339" i="76"/>
  <c r="G102" i="76"/>
  <c r="G193" i="76"/>
  <c r="G245" i="76"/>
  <c r="G472" i="76"/>
  <c r="G422" i="76"/>
  <c r="H59" i="76"/>
  <c r="G538" i="76"/>
  <c r="H447" i="76"/>
  <c r="H10" i="76"/>
  <c r="H335" i="76"/>
  <c r="G306" i="76"/>
  <c r="H434" i="76"/>
  <c r="H550" i="76"/>
  <c r="H4" i="76"/>
  <c r="H573" i="76"/>
  <c r="G603" i="76"/>
  <c r="G49" i="76"/>
  <c r="G32" i="76"/>
  <c r="G31" i="76"/>
  <c r="G159" i="76"/>
  <c r="G246" i="76"/>
  <c r="H194" i="76"/>
  <c r="G584" i="76"/>
  <c r="H612" i="76"/>
  <c r="H58" i="76"/>
  <c r="H41" i="76"/>
  <c r="H40" i="76"/>
  <c r="G585" i="76"/>
  <c r="H609" i="76"/>
  <c r="G639" i="76"/>
  <c r="G85" i="76"/>
  <c r="G68" i="76"/>
  <c r="G67" i="76"/>
  <c r="G146" i="76"/>
  <c r="G282" i="76"/>
  <c r="H618" i="76"/>
  <c r="H101" i="76"/>
  <c r="H279" i="76"/>
  <c r="G158" i="76"/>
  <c r="H289" i="76"/>
  <c r="H43" i="76"/>
  <c r="H396" i="76"/>
  <c r="H375" i="76"/>
  <c r="G349" i="76"/>
  <c r="H616" i="76"/>
  <c r="H23" i="76"/>
  <c r="G201" i="76"/>
  <c r="G212" i="76"/>
  <c r="G340" i="76"/>
  <c r="G287" i="76"/>
  <c r="G253" i="76"/>
  <c r="G195" i="76"/>
  <c r="H575" i="76"/>
  <c r="H103" i="76"/>
  <c r="H214" i="76"/>
  <c r="H221" i="76"/>
  <c r="H349" i="76"/>
  <c r="H307" i="76"/>
  <c r="H274" i="76"/>
  <c r="H232" i="76"/>
  <c r="H425" i="76"/>
  <c r="G224" i="76"/>
  <c r="G243" i="76"/>
  <c r="G508" i="76"/>
  <c r="G470" i="76"/>
  <c r="G417" i="76"/>
  <c r="G507" i="76"/>
  <c r="H508" i="76"/>
  <c r="H462" i="76"/>
  <c r="G351" i="76"/>
  <c r="G564" i="76"/>
  <c r="H416" i="76"/>
  <c r="G74" i="76"/>
  <c r="G338" i="76"/>
  <c r="H485" i="76"/>
  <c r="H443" i="76"/>
  <c r="H303" i="76"/>
  <c r="G559" i="76"/>
  <c r="G478" i="76"/>
  <c r="H432" i="76"/>
  <c r="G471" i="76"/>
  <c r="G425" i="76"/>
  <c r="H55" i="76"/>
  <c r="G134" i="76"/>
  <c r="H468" i="76"/>
  <c r="G223" i="76"/>
  <c r="G240" i="76"/>
  <c r="G512" i="76"/>
  <c r="H422" i="76"/>
  <c r="G297" i="76"/>
  <c r="G621" i="76"/>
  <c r="H645" i="76"/>
  <c r="H595" i="76"/>
  <c r="G121" i="76"/>
  <c r="G104" i="76"/>
  <c r="G103" i="76"/>
  <c r="G190" i="76"/>
  <c r="H83" i="76"/>
  <c r="H630" i="76"/>
  <c r="H591" i="76"/>
  <c r="G614" i="76"/>
  <c r="H130" i="76"/>
  <c r="H113" i="76"/>
  <c r="H112" i="76"/>
  <c r="G598" i="76"/>
  <c r="G583" i="76"/>
  <c r="G29" i="76"/>
  <c r="G157" i="76"/>
  <c r="G140" i="76"/>
  <c r="G139" i="76"/>
  <c r="G226" i="76"/>
  <c r="H174" i="76"/>
  <c r="H22" i="76"/>
  <c r="H167" i="76"/>
  <c r="H226" i="76"/>
  <c r="H233" i="76"/>
  <c r="H361" i="76"/>
  <c r="H323" i="76"/>
  <c r="H298" i="76"/>
  <c r="H264" i="76"/>
  <c r="H594" i="76"/>
  <c r="H77" i="76"/>
  <c r="H267" i="76"/>
  <c r="H147" i="76"/>
  <c r="G284" i="76"/>
  <c r="G389" i="76"/>
  <c r="H366" i="76"/>
  <c r="H634" i="76"/>
  <c r="H117" i="76"/>
  <c r="H165" i="76"/>
  <c r="H403" i="76"/>
  <c r="H354" i="76"/>
  <c r="G452" i="76"/>
  <c r="H565" i="76"/>
  <c r="G314" i="76"/>
  <c r="H123" i="76"/>
  <c r="G148" i="76"/>
  <c r="H539" i="76"/>
  <c r="G362" i="76"/>
  <c r="H563" i="76"/>
  <c r="G517" i="76"/>
  <c r="H358" i="76"/>
  <c r="G369" i="76"/>
  <c r="G4" i="76"/>
  <c r="I369" i="76" l="1"/>
  <c r="I517" i="76"/>
  <c r="I362" i="76"/>
  <c r="I148" i="76"/>
  <c r="I314" i="76"/>
  <c r="I452" i="76"/>
  <c r="I389" i="76"/>
  <c r="I284" i="76"/>
  <c r="I226" i="76"/>
  <c r="I139" i="76"/>
  <c r="I140" i="76"/>
  <c r="I157" i="76"/>
  <c r="I29" i="76"/>
  <c r="I583" i="76"/>
  <c r="I598" i="76"/>
  <c r="I614" i="76"/>
  <c r="I190" i="76"/>
  <c r="I103" i="76"/>
  <c r="I104" i="76"/>
  <c r="I121" i="76"/>
  <c r="I621" i="76"/>
  <c r="I297" i="76"/>
  <c r="I512" i="76"/>
  <c r="I240" i="76"/>
  <c r="I223" i="76"/>
  <c r="I134" i="76"/>
  <c r="I425" i="76"/>
  <c r="I471" i="76"/>
  <c r="I478" i="76"/>
  <c r="I559" i="76"/>
  <c r="I338" i="76"/>
  <c r="I74" i="76"/>
  <c r="I564" i="76"/>
  <c r="I351" i="76"/>
  <c r="I507" i="76"/>
  <c r="I417" i="76"/>
  <c r="I470" i="76"/>
  <c r="I508" i="76"/>
  <c r="I243" i="76"/>
  <c r="I224" i="76"/>
  <c r="I195" i="76"/>
  <c r="I253" i="76"/>
  <c r="I287" i="76"/>
  <c r="I340" i="76"/>
  <c r="I212" i="76"/>
  <c r="I201" i="76"/>
  <c r="I349" i="76"/>
  <c r="I158" i="76"/>
  <c r="I282" i="76"/>
  <c r="I146" i="76"/>
  <c r="I67" i="76"/>
  <c r="I68" i="76"/>
  <c r="I85" i="76"/>
  <c r="I639" i="76"/>
  <c r="I585" i="76"/>
  <c r="I584" i="76"/>
  <c r="I246" i="76"/>
  <c r="I159" i="76"/>
  <c r="I31" i="76"/>
  <c r="I32" i="76"/>
  <c r="I49" i="76"/>
  <c r="I603" i="76"/>
  <c r="I306" i="76"/>
  <c r="I538" i="76"/>
  <c r="I422" i="76"/>
  <c r="I472" i="76"/>
  <c r="I245" i="76"/>
  <c r="I193" i="76"/>
  <c r="I102" i="76"/>
  <c r="I339" i="76"/>
  <c r="I344" i="76"/>
  <c r="I15" i="76"/>
  <c r="I560" i="76"/>
  <c r="I323" i="76"/>
  <c r="I318" i="76"/>
  <c r="I453" i="76"/>
  <c r="I455" i="76"/>
  <c r="I461" i="76"/>
  <c r="I428" i="76"/>
  <c r="I373" i="76"/>
  <c r="I570" i="76"/>
  <c r="I483" i="76"/>
  <c r="I424" i="76"/>
  <c r="I513" i="76"/>
  <c r="I350" i="76"/>
  <c r="I379" i="76"/>
  <c r="I412" i="76"/>
  <c r="I454" i="76"/>
  <c r="I558" i="76"/>
  <c r="I474" i="76"/>
  <c r="I552" i="76"/>
  <c r="I400" i="76"/>
  <c r="I479" i="76"/>
  <c r="I241" i="76"/>
  <c r="I533" i="76"/>
  <c r="I495" i="76"/>
  <c r="I296" i="76"/>
  <c r="I305" i="76"/>
  <c r="I525" i="76"/>
  <c r="I548" i="76"/>
  <c r="I399" i="76"/>
  <c r="I384" i="76"/>
  <c r="I310" i="76"/>
  <c r="I359" i="76"/>
  <c r="I299" i="76"/>
  <c r="I322" i="76"/>
  <c r="I380" i="76"/>
  <c r="I252" i="76"/>
  <c r="I26" i="76"/>
  <c r="I181" i="76"/>
  <c r="I194" i="76"/>
  <c r="I107" i="76"/>
  <c r="I108" i="76"/>
  <c r="I125" i="76"/>
  <c r="I602" i="76"/>
  <c r="I625" i="76"/>
  <c r="I624" i="76"/>
  <c r="I286" i="76"/>
  <c r="I154" i="76"/>
  <c r="I71" i="76"/>
  <c r="I72" i="76"/>
  <c r="I89" i="76"/>
  <c r="I643" i="76"/>
  <c r="I589" i="76"/>
  <c r="I448" i="76"/>
  <c r="I531" i="76"/>
  <c r="I376" i="76"/>
  <c r="I604" i="76"/>
  <c r="I289" i="76"/>
  <c r="I321" i="76"/>
  <c r="I437" i="76"/>
  <c r="I515" i="76"/>
  <c r="I568" i="76"/>
  <c r="I494" i="76"/>
  <c r="I341" i="76"/>
  <c r="I418" i="76"/>
  <c r="I545" i="76"/>
  <c r="I429" i="76"/>
  <c r="I476" i="76"/>
  <c r="I277" i="76"/>
  <c r="I217" i="76"/>
  <c r="I411" i="76"/>
  <c r="I152" i="76"/>
  <c r="I628" i="76"/>
  <c r="I70" i="76"/>
  <c r="I308" i="76"/>
  <c r="I180" i="76"/>
  <c r="I78" i="76"/>
  <c r="I588" i="76"/>
  <c r="I331" i="76"/>
  <c r="I250" i="76"/>
  <c r="I18" i="76"/>
  <c r="I35" i="76"/>
  <c r="I36" i="76"/>
  <c r="I53" i="76"/>
  <c r="I607" i="76"/>
  <c r="I214" i="76"/>
  <c r="I127" i="76"/>
  <c r="I128" i="76"/>
  <c r="I145" i="76"/>
  <c r="I17" i="76"/>
  <c r="I650" i="76"/>
  <c r="I645" i="76"/>
  <c r="I526" i="76"/>
  <c r="I465" i="76"/>
  <c r="I544" i="76"/>
  <c r="I368" i="76"/>
  <c r="I385" i="76"/>
  <c r="I497" i="76"/>
  <c r="I550" i="76"/>
  <c r="I249" i="76"/>
  <c r="I440" i="76"/>
  <c r="I279" i="76"/>
  <c r="I184" i="76"/>
  <c r="I537" i="76"/>
  <c r="I265" i="76"/>
  <c r="I383" i="76"/>
  <c r="I360" i="76"/>
  <c r="I571" i="76"/>
  <c r="I490" i="76"/>
  <c r="I191" i="76"/>
  <c r="I192" i="76"/>
  <c r="I248" i="76"/>
  <c r="I38" i="76"/>
  <c r="I430" i="76"/>
  <c r="I486" i="76"/>
  <c r="I434" i="76"/>
  <c r="I443" i="76"/>
  <c r="I353" i="76"/>
  <c r="I519" i="76"/>
  <c r="I523" i="76"/>
  <c r="I426" i="76"/>
  <c r="I303" i="76"/>
  <c r="I256" i="76"/>
  <c r="I622" i="76"/>
  <c r="I227" i="76"/>
  <c r="I269" i="76"/>
  <c r="I302" i="76"/>
  <c r="I348" i="76"/>
  <c r="I220" i="76"/>
  <c r="I213" i="76"/>
  <c r="I358" i="76"/>
  <c r="I407" i="76"/>
  <c r="I171" i="76"/>
  <c r="I290" i="76"/>
  <c r="I162" i="76"/>
  <c r="I75" i="76"/>
  <c r="I76" i="76"/>
  <c r="I93" i="76"/>
  <c r="I647" i="76"/>
  <c r="I593" i="76"/>
  <c r="I592" i="76"/>
  <c r="I254" i="76"/>
  <c r="I34" i="76"/>
  <c r="I39" i="76"/>
  <c r="I40" i="76"/>
  <c r="I57" i="76"/>
  <c r="I611" i="76"/>
  <c r="I9" i="76"/>
  <c r="I514" i="76"/>
  <c r="I477" i="76"/>
  <c r="I275" i="76"/>
  <c r="I553" i="76"/>
  <c r="I216" i="76"/>
  <c r="I11" i="76"/>
  <c r="I562" i="76"/>
  <c r="I527" i="76"/>
  <c r="I392" i="76"/>
  <c r="I257" i="76"/>
  <c r="I423" i="76"/>
  <c r="I557" i="76"/>
  <c r="I281" i="76"/>
  <c r="I444" i="76"/>
  <c r="I309" i="76"/>
  <c r="I342" i="76"/>
  <c r="I391" i="76"/>
  <c r="I150" i="76"/>
  <c r="I354" i="76"/>
  <c r="I404" i="76"/>
  <c r="I276" i="76"/>
  <c r="I122" i="76"/>
  <c r="I311" i="76"/>
  <c r="I594" i="76"/>
  <c r="I218" i="76"/>
  <c r="I131" i="76"/>
  <c r="I132" i="76"/>
  <c r="I149" i="76"/>
  <c r="I21" i="76"/>
  <c r="I575" i="76"/>
  <c r="I649" i="76"/>
  <c r="I648" i="76"/>
  <c r="I182" i="76"/>
  <c r="I95" i="76"/>
  <c r="I96" i="76"/>
  <c r="I113" i="76"/>
  <c r="I586" i="76"/>
  <c r="I613" i="76"/>
  <c r="I480" i="76"/>
  <c r="I233" i="76"/>
  <c r="I485" i="76"/>
  <c r="I509" i="76"/>
  <c r="I536" i="76"/>
  <c r="I367" i="76"/>
  <c r="I336" i="76"/>
  <c r="I565" i="76"/>
  <c r="I447" i="76"/>
  <c r="I291" i="76"/>
  <c r="I110" i="76"/>
  <c r="I457" i="76"/>
  <c r="I503" i="76"/>
  <c r="I510" i="76"/>
  <c r="I419" i="76"/>
  <c r="I259" i="76"/>
  <c r="I232" i="76"/>
  <c r="I521" i="76"/>
  <c r="I435" i="76"/>
  <c r="I498" i="76"/>
  <c r="I569" i="76"/>
  <c r="I500" i="76"/>
  <c r="I541" i="76"/>
  <c r="I175" i="76"/>
  <c r="I456" i="76"/>
  <c r="I572" i="76"/>
  <c r="I13" i="76"/>
  <c r="H1" i="76"/>
  <c r="I530" i="76"/>
  <c r="I433" i="76"/>
  <c r="I520" i="76"/>
  <c r="I272" i="76"/>
  <c r="I387" i="76"/>
  <c r="I567" i="76"/>
  <c r="I168" i="76"/>
  <c r="I273" i="76"/>
  <c r="I473" i="76"/>
  <c r="I516" i="76"/>
  <c r="I563" i="76"/>
  <c r="I496" i="76"/>
  <c r="I445" i="76"/>
  <c r="I488" i="76"/>
  <c r="I106" i="76"/>
  <c r="I427" i="76"/>
  <c r="I408" i="76"/>
  <c r="I439" i="76"/>
  <c r="I371" i="76"/>
  <c r="I446" i="76"/>
  <c r="I401" i="76"/>
  <c r="I405" i="76"/>
  <c r="I261" i="76"/>
  <c r="I554" i="76"/>
  <c r="I438" i="76"/>
  <c r="I484" i="76"/>
  <c r="I329" i="76"/>
  <c r="I42" i="76"/>
  <c r="I397" i="76"/>
  <c r="I118" i="76"/>
  <c r="I173" i="76"/>
  <c r="I409" i="76"/>
  <c r="I167" i="76"/>
  <c r="I316" i="76"/>
  <c r="I188" i="76"/>
  <c r="I142" i="76"/>
  <c r="I620" i="76"/>
  <c r="I317" i="76"/>
  <c r="I258" i="76"/>
  <c r="I50" i="76"/>
  <c r="I43" i="76"/>
  <c r="I44" i="76"/>
  <c r="I61" i="76"/>
  <c r="I615" i="76"/>
  <c r="I222" i="76"/>
  <c r="I135" i="76"/>
  <c r="I136" i="76"/>
  <c r="I153" i="76"/>
  <c r="I25" i="76"/>
  <c r="I579" i="76"/>
  <c r="I653" i="76"/>
  <c r="I506" i="76"/>
  <c r="I330" i="76"/>
  <c r="I543" i="76"/>
  <c r="I209" i="76"/>
  <c r="I466" i="76"/>
  <c r="I475" i="76"/>
  <c r="I264" i="76"/>
  <c r="I12" i="76"/>
  <c r="I467" i="76"/>
  <c r="I551" i="76"/>
  <c r="I458" i="76"/>
  <c r="I540" i="76"/>
  <c r="I352" i="76"/>
  <c r="I301" i="76"/>
  <c r="I283" i="76"/>
  <c r="I313" i="76"/>
  <c r="I334" i="76"/>
  <c r="I372" i="76"/>
  <c r="I244" i="76"/>
  <c r="I237" i="76"/>
  <c r="I390" i="76"/>
  <c r="I54" i="76"/>
  <c r="I165" i="76"/>
  <c r="I644" i="76"/>
  <c r="I186" i="76"/>
  <c r="I99" i="76"/>
  <c r="I100" i="76"/>
  <c r="I117" i="76"/>
  <c r="I590" i="76"/>
  <c r="I617" i="76"/>
  <c r="I616" i="76"/>
  <c r="I278" i="76"/>
  <c r="I130" i="76"/>
  <c r="I63" i="76"/>
  <c r="I64" i="76"/>
  <c r="I81" i="76"/>
  <c r="I635" i="76"/>
  <c r="I581" i="76"/>
  <c r="I518" i="76"/>
  <c r="I410" i="76"/>
  <c r="I504" i="76"/>
  <c r="I179" i="76"/>
  <c r="I208" i="76"/>
  <c r="I499" i="76"/>
  <c r="I382" i="76"/>
  <c r="I469" i="76"/>
  <c r="I547" i="76"/>
  <c r="I239" i="76"/>
  <c r="I431" i="76"/>
  <c r="I293" i="76"/>
  <c r="I225" i="76"/>
  <c r="I307" i="76"/>
  <c r="I211" i="76"/>
  <c r="I450" i="76"/>
  <c r="I436" i="76"/>
  <c r="I205" i="76"/>
  <c r="I163" i="76"/>
  <c r="I231" i="76"/>
  <c r="I271" i="76"/>
  <c r="I332" i="76"/>
  <c r="I204" i="76"/>
  <c r="I185" i="76"/>
  <c r="I363" i="76"/>
  <c r="I274" i="76"/>
  <c r="I114" i="76"/>
  <c r="I59" i="76"/>
  <c r="I60" i="76"/>
  <c r="I77" i="76"/>
  <c r="I631" i="76"/>
  <c r="I577" i="76"/>
  <c r="I576" i="76"/>
  <c r="I238" i="76"/>
  <c r="I151" i="76"/>
  <c r="I23" i="76"/>
  <c r="I24" i="76"/>
  <c r="I41" i="76"/>
  <c r="I595" i="76"/>
  <c r="I630" i="76"/>
  <c r="I561" i="76"/>
  <c r="I176" i="76"/>
  <c r="I459" i="76"/>
  <c r="I295" i="76"/>
  <c r="I378" i="76"/>
  <c r="I215" i="76"/>
  <c r="I177" i="76"/>
  <c r="I566" i="76"/>
  <c r="I511" i="76"/>
  <c r="I361" i="76"/>
  <c r="I441" i="76"/>
  <c r="I487" i="76"/>
  <c r="I346" i="76"/>
  <c r="I492" i="76"/>
  <c r="I370" i="76"/>
  <c r="I406" i="76"/>
  <c r="I189" i="76"/>
  <c r="I199" i="76"/>
  <c r="I255" i="76"/>
  <c r="I324" i="76"/>
  <c r="I196" i="76"/>
  <c r="I169" i="76"/>
  <c r="I652" i="76"/>
  <c r="I326" i="76"/>
  <c r="I375" i="76"/>
  <c r="I266" i="76"/>
  <c r="I82" i="76"/>
  <c r="I51" i="76"/>
  <c r="I52" i="76"/>
  <c r="I69" i="76"/>
  <c r="I623" i="76"/>
  <c r="I634" i="76"/>
  <c r="I230" i="76"/>
  <c r="I143" i="76"/>
  <c r="I144" i="76"/>
  <c r="I161" i="76"/>
  <c r="I33" i="76"/>
  <c r="I587" i="76"/>
  <c r="I468" i="76"/>
  <c r="I183" i="76"/>
  <c r="I160" i="76"/>
  <c r="I374" i="76"/>
  <c r="I219" i="76"/>
  <c r="I94" i="76"/>
  <c r="I596" i="76"/>
  <c r="I386" i="76"/>
  <c r="I300" i="76"/>
  <c r="I172" i="76"/>
  <c r="I343" i="76"/>
  <c r="I242" i="76"/>
  <c r="I155" i="76"/>
  <c r="I27" i="76"/>
  <c r="I28" i="76"/>
  <c r="I45" i="76"/>
  <c r="I599" i="76"/>
  <c r="I654" i="76"/>
  <c r="I206" i="76"/>
  <c r="I119" i="76"/>
  <c r="I120" i="76"/>
  <c r="I137" i="76"/>
  <c r="I637" i="76"/>
  <c r="I529" i="76"/>
  <c r="I393" i="76"/>
  <c r="I46" i="76"/>
  <c r="I549" i="76"/>
  <c r="I280" i="76"/>
  <c r="I16" i="76"/>
  <c r="I207" i="76"/>
  <c r="I263" i="76"/>
  <c r="I421" i="76"/>
  <c r="I337" i="76"/>
  <c r="I312" i="76"/>
  <c r="I522" i="76"/>
  <c r="I539" i="76"/>
  <c r="I394" i="76"/>
  <c r="I460" i="76"/>
  <c r="I365" i="76"/>
  <c r="I187" i="76"/>
  <c r="I30" i="76"/>
  <c r="I626" i="76"/>
  <c r="I377" i="76"/>
  <c r="I398" i="76"/>
  <c r="I86" i="76"/>
  <c r="I292" i="76"/>
  <c r="I164" i="76"/>
  <c r="I234" i="76"/>
  <c r="I147" i="76"/>
  <c r="I19" i="76"/>
  <c r="I20" i="76"/>
  <c r="I37" i="76"/>
  <c r="I591" i="76"/>
  <c r="I638" i="76"/>
  <c r="I198" i="76"/>
  <c r="I111" i="76"/>
  <c r="I112" i="76"/>
  <c r="I129" i="76"/>
  <c r="I610" i="76"/>
  <c r="I247" i="76"/>
  <c r="I333" i="76"/>
  <c r="I319" i="76"/>
  <c r="I345" i="76"/>
  <c r="I366" i="76"/>
  <c r="I396" i="76"/>
  <c r="I268" i="76"/>
  <c r="I90" i="76"/>
  <c r="I210" i="76"/>
  <c r="I123" i="76"/>
  <c r="I124" i="76"/>
  <c r="I141" i="76"/>
  <c r="I642" i="76"/>
  <c r="I641" i="76"/>
  <c r="I640" i="76"/>
  <c r="I174" i="76"/>
  <c r="I87" i="76"/>
  <c r="I88" i="76"/>
  <c r="I105" i="76"/>
  <c r="I578" i="76"/>
  <c r="I605" i="76"/>
  <c r="I462" i="76"/>
  <c r="I442" i="76"/>
  <c r="I528" i="76"/>
  <c r="I414" i="76"/>
  <c r="I416" i="76"/>
  <c r="I138" i="76"/>
  <c r="I491" i="76"/>
  <c r="I535" i="76"/>
  <c r="I505" i="76"/>
  <c r="I542" i="76"/>
  <c r="I156" i="76"/>
  <c r="I451" i="76"/>
  <c r="I328" i="76"/>
  <c r="I646" i="76"/>
  <c r="I14" i="76"/>
  <c r="I355" i="76"/>
  <c r="I481" i="76"/>
  <c r="I534" i="76"/>
  <c r="I556" i="76"/>
  <c r="I420" i="76"/>
  <c r="I22" i="76"/>
  <c r="I347" i="76"/>
  <c r="I357" i="76"/>
  <c r="I388" i="76"/>
  <c r="I260" i="76"/>
  <c r="I58" i="76"/>
  <c r="I413" i="76"/>
  <c r="I197" i="76"/>
  <c r="I202" i="76"/>
  <c r="I115" i="76"/>
  <c r="I116" i="76"/>
  <c r="I133" i="76"/>
  <c r="I618" i="76"/>
  <c r="I633" i="76"/>
  <c r="I632" i="76"/>
  <c r="I294" i="76"/>
  <c r="I166" i="76"/>
  <c r="I79" i="76"/>
  <c r="I80" i="76"/>
  <c r="I97" i="76"/>
  <c r="I651" i="76"/>
  <c r="I597" i="76"/>
  <c r="I449" i="76"/>
  <c r="I502" i="76"/>
  <c r="I532" i="76"/>
  <c r="I320" i="76"/>
  <c r="I636" i="76"/>
  <c r="I315" i="76"/>
  <c r="I267" i="76"/>
  <c r="I325" i="76"/>
  <c r="I364" i="76"/>
  <c r="I236" i="76"/>
  <c r="I229" i="76"/>
  <c r="I381" i="76"/>
  <c r="I235" i="76"/>
  <c r="I126" i="76"/>
  <c r="I612" i="76"/>
  <c r="I178" i="76"/>
  <c r="I91" i="76"/>
  <c r="I92" i="76"/>
  <c r="I109" i="76"/>
  <c r="I582" i="76"/>
  <c r="I609" i="76"/>
  <c r="I608" i="76"/>
  <c r="I270" i="76"/>
  <c r="I98" i="76"/>
  <c r="I55" i="76"/>
  <c r="I56" i="76"/>
  <c r="I73" i="76"/>
  <c r="I627" i="76"/>
  <c r="I573" i="76"/>
  <c r="I555" i="76"/>
  <c r="I464" i="76"/>
  <c r="I304" i="76"/>
  <c r="I415" i="76"/>
  <c r="I402" i="76"/>
  <c r="I501" i="76"/>
  <c r="I489" i="76"/>
  <c r="I403" i="76"/>
  <c r="I463" i="76"/>
  <c r="I200" i="76"/>
  <c r="I432" i="76"/>
  <c r="I482" i="76"/>
  <c r="I546" i="76"/>
  <c r="I493" i="76"/>
  <c r="I524" i="76"/>
  <c r="I335" i="76"/>
  <c r="I288" i="76"/>
  <c r="I327" i="76"/>
  <c r="I251" i="76"/>
  <c r="I285" i="76"/>
  <c r="I356" i="76"/>
  <c r="I228" i="76"/>
  <c r="I221" i="76"/>
  <c r="I606" i="76"/>
  <c r="I395" i="76"/>
  <c r="I203" i="76"/>
  <c r="I62" i="76"/>
  <c r="I580" i="76"/>
  <c r="I298" i="76"/>
  <c r="I170" i="76"/>
  <c r="I83" i="76"/>
  <c r="I84" i="76"/>
  <c r="I101" i="76"/>
  <c r="I574" i="76"/>
  <c r="I601" i="76"/>
  <c r="I600" i="76"/>
  <c r="I262" i="76"/>
  <c r="I66" i="76"/>
  <c r="I47" i="76"/>
  <c r="I48" i="76"/>
  <c r="I65" i="76"/>
  <c r="I619" i="76"/>
  <c r="I629" i="76"/>
  <c r="L183" i="28"/>
  <c r="L260" i="12"/>
  <c r="L297" i="45"/>
  <c r="L289" i="45"/>
  <c r="L281" i="45"/>
  <c r="L273" i="45"/>
  <c r="L265" i="45"/>
  <c r="L299" i="17"/>
  <c r="L201" i="66"/>
  <c r="L219" i="42"/>
  <c r="L237" i="26"/>
  <c r="L233" i="56"/>
  <c r="L200" i="36"/>
  <c r="L267" i="20"/>
  <c r="L204" i="21"/>
  <c r="L213" i="31"/>
  <c r="L163" i="31"/>
  <c r="L265" i="43"/>
  <c r="L101" i="43"/>
  <c r="L253" i="75"/>
  <c r="L27" i="51"/>
  <c r="L161" i="35"/>
  <c r="L176" i="35"/>
  <c r="L203" i="38"/>
  <c r="L235" i="70"/>
  <c r="L198" i="70"/>
  <c r="L218" i="70"/>
  <c r="L161" i="46"/>
  <c r="L169" i="46"/>
  <c r="L287" i="72"/>
  <c r="L35" i="43"/>
  <c r="L22" i="25"/>
  <c r="L130" i="25"/>
  <c r="L66" i="24"/>
  <c r="L246" i="21"/>
  <c r="L230" i="21"/>
  <c r="L236" i="54"/>
  <c r="L300" i="54"/>
  <c r="L83" i="58"/>
  <c r="L136" i="36"/>
  <c r="L41" i="57"/>
  <c r="L180" i="58"/>
  <c r="L67" i="58"/>
  <c r="L10" i="28"/>
  <c r="L264" i="14"/>
  <c r="L265" i="17"/>
  <c r="L241" i="17"/>
  <c r="L271" i="17"/>
  <c r="L144" i="17"/>
  <c r="L196" i="17"/>
  <c r="L249" i="71"/>
  <c r="L156" i="71"/>
  <c r="L37" i="64"/>
  <c r="L237" i="65"/>
  <c r="L123" i="19"/>
  <c r="L47" i="19"/>
  <c r="L48" i="74"/>
  <c r="L116" i="29"/>
  <c r="L109" i="49"/>
  <c r="L241" i="55"/>
  <c r="L163" i="55"/>
  <c r="L231" i="36"/>
  <c r="L162" i="21"/>
  <c r="L221" i="24"/>
  <c r="L295" i="25"/>
  <c r="L216" i="30"/>
  <c r="L289" i="31"/>
  <c r="L119" i="31"/>
  <c r="L195" i="31"/>
  <c r="L180" i="31"/>
  <c r="L116" i="31"/>
  <c r="L62" i="31"/>
  <c r="L235" i="32"/>
  <c r="L205" i="32"/>
  <c r="L165" i="32"/>
  <c r="L28" i="37"/>
  <c r="L219" i="52"/>
  <c r="L185" i="69"/>
  <c r="L272" i="69"/>
  <c r="L180" i="51"/>
  <c r="L148" i="51"/>
  <c r="L193" i="70"/>
  <c r="L124" i="70"/>
  <c r="L225" i="46"/>
  <c r="L255" i="72"/>
  <c r="L30" i="46"/>
  <c r="L104" i="38"/>
  <c r="L260" i="43"/>
  <c r="L117" i="71"/>
  <c r="L249" i="45"/>
  <c r="L231" i="14"/>
  <c r="L273" i="17"/>
  <c r="L249" i="17"/>
  <c r="L214" i="17"/>
  <c r="L202" i="17"/>
  <c r="L186" i="17"/>
  <c r="L170" i="17"/>
  <c r="L227" i="62"/>
  <c r="L277" i="68"/>
  <c r="L299" i="19"/>
  <c r="L226" i="27"/>
  <c r="L174" i="27"/>
  <c r="L129" i="50"/>
  <c r="L149" i="50"/>
  <c r="L247" i="20"/>
  <c r="L255" i="25"/>
  <c r="L229" i="30"/>
  <c r="L265" i="32"/>
  <c r="L225" i="32"/>
  <c r="L247" i="43"/>
  <c r="L205" i="75"/>
  <c r="L217" i="75"/>
  <c r="L160" i="75"/>
  <c r="L140" i="75"/>
  <c r="L125" i="75"/>
  <c r="L272" i="37"/>
  <c r="L56" i="37"/>
  <c r="L197" i="38"/>
  <c r="L67" i="38"/>
  <c r="L233" i="70"/>
  <c r="L88" i="46"/>
  <c r="L256" i="39"/>
  <c r="L152" i="38"/>
  <c r="L106" i="41"/>
  <c r="L131" i="25"/>
  <c r="L119" i="24"/>
  <c r="L57" i="57"/>
  <c r="L259" i="50"/>
  <c r="L158" i="50"/>
  <c r="L131" i="58"/>
  <c r="L27" i="61"/>
  <c r="L233" i="11"/>
  <c r="L228" i="12"/>
  <c r="L25" i="61"/>
  <c r="L140" i="71"/>
  <c r="L257" i="19"/>
  <c r="L199" i="19"/>
  <c r="L15" i="19"/>
  <c r="L52" i="74"/>
  <c r="L19" i="74"/>
  <c r="L279" i="29"/>
  <c r="L106" i="29"/>
  <c r="L267" i="29"/>
  <c r="L211" i="60"/>
  <c r="L253" i="55"/>
  <c r="L287" i="21"/>
  <c r="L245" i="21"/>
  <c r="L130" i="21"/>
  <c r="L215" i="21"/>
  <c r="L110" i="21"/>
  <c r="L199" i="22"/>
  <c r="L117" i="22"/>
  <c r="L140" i="30"/>
  <c r="L225" i="43"/>
  <c r="L89" i="43"/>
  <c r="L141" i="43"/>
  <c r="L140" i="43"/>
  <c r="L85" i="43"/>
  <c r="L295" i="75"/>
  <c r="L130" i="75"/>
  <c r="L149" i="75"/>
  <c r="L118" i="75"/>
  <c r="L124" i="41"/>
  <c r="L115" i="41"/>
  <c r="L295" i="33"/>
  <c r="L129" i="33"/>
  <c r="L296" i="37"/>
  <c r="L240" i="37"/>
  <c r="L273" i="52"/>
  <c r="L247" i="52"/>
  <c r="L252" i="69"/>
  <c r="L199" i="69"/>
  <c r="L248" i="69"/>
  <c r="L287" i="51"/>
  <c r="L199" i="51"/>
  <c r="L19" i="51"/>
  <c r="L70" i="39"/>
  <c r="L120" i="46"/>
  <c r="L134" i="35"/>
  <c r="L41" i="35"/>
  <c r="L144" i="51"/>
  <c r="L30" i="75"/>
  <c r="L170" i="33"/>
  <c r="L140" i="31"/>
  <c r="L135" i="30"/>
  <c r="L277" i="24"/>
  <c r="L199" i="25"/>
  <c r="L71" i="24"/>
  <c r="L239" i="21"/>
  <c r="L288" i="53"/>
  <c r="L190" i="32"/>
  <c r="L42" i="21"/>
  <c r="L143" i="53"/>
  <c r="L300" i="20"/>
  <c r="L296" i="27"/>
  <c r="L115" i="36"/>
  <c r="L36" i="56"/>
  <c r="L147" i="58"/>
  <c r="L90" i="50"/>
  <c r="L70" i="71"/>
  <c r="L24" i="38"/>
  <c r="L224" i="43"/>
  <c r="L138" i="31"/>
  <c r="L236" i="31"/>
  <c r="L80" i="24"/>
  <c r="L137" i="5"/>
  <c r="L238" i="50"/>
  <c r="L128" i="14"/>
  <c r="L175" i="24"/>
  <c r="L244" i="64"/>
  <c r="L220" i="12"/>
  <c r="L134" i="11"/>
  <c r="L81" i="11"/>
  <c r="L252" i="14"/>
  <c r="L284" i="46"/>
  <c r="L109" i="70"/>
  <c r="L132" i="72"/>
  <c r="L67" i="46"/>
  <c r="L282" i="72"/>
  <c r="L260" i="39"/>
  <c r="L244" i="39"/>
  <c r="L177" i="31"/>
  <c r="L63" i="44"/>
  <c r="L199" i="12"/>
  <c r="L109" i="11"/>
  <c r="L54" i="44"/>
  <c r="K68" i="40"/>
  <c r="L68" i="40" s="1"/>
  <c r="I58" i="11"/>
  <c r="K58" i="11" s="1"/>
  <c r="K240" i="71"/>
  <c r="L240" i="71" s="1"/>
  <c r="K183" i="71"/>
  <c r="L183" i="71" s="1"/>
  <c r="K119" i="65"/>
  <c r="L119" i="65" s="1"/>
  <c r="L69" i="11"/>
  <c r="L39" i="44"/>
  <c r="L55" i="44"/>
  <c r="L76" i="44"/>
  <c r="L92" i="44"/>
  <c r="L108" i="44"/>
  <c r="L124" i="44"/>
  <c r="L140" i="44"/>
  <c r="L256" i="71"/>
  <c r="L260" i="64"/>
  <c r="L189" i="67"/>
  <c r="L209" i="67"/>
  <c r="L156" i="19"/>
  <c r="L110" i="74"/>
  <c r="L126" i="74"/>
  <c r="K252" i="59"/>
  <c r="L252" i="59"/>
  <c r="L173" i="28"/>
  <c r="L175" i="12"/>
  <c r="L207" i="12"/>
  <c r="L256" i="12"/>
  <c r="L244" i="14"/>
  <c r="L261" i="14"/>
  <c r="L77" i="40"/>
  <c r="L163" i="61"/>
  <c r="L170" i="61"/>
  <c r="L175" i="61"/>
  <c r="L97" i="71"/>
  <c r="L118" i="71"/>
  <c r="L125" i="71"/>
  <c r="I256" i="71"/>
  <c r="K256" i="71" s="1"/>
  <c r="L10" i="64"/>
  <c r="L251" i="68"/>
  <c r="L254" i="68"/>
  <c r="L288" i="67"/>
  <c r="L21" i="44"/>
  <c r="I220" i="64"/>
  <c r="K220" i="64" s="1"/>
  <c r="L292" i="64"/>
  <c r="L250" i="68"/>
  <c r="L161" i="19"/>
  <c r="L204" i="19"/>
  <c r="K209" i="59"/>
  <c r="L209" i="59" s="1"/>
  <c r="L65" i="11"/>
  <c r="L268" i="12"/>
  <c r="I246" i="45"/>
  <c r="K246" i="45" s="1"/>
  <c r="L258" i="45"/>
  <c r="L140" i="14"/>
  <c r="K21" i="44"/>
  <c r="L231" i="17"/>
  <c r="L102" i="40"/>
  <c r="L109" i="40"/>
  <c r="L289" i="40"/>
  <c r="L10" i="61"/>
  <c r="L26" i="61"/>
  <c r="L42" i="61"/>
  <c r="L214" i="61"/>
  <c r="L86" i="71"/>
  <c r="L93" i="71"/>
  <c r="L199" i="71"/>
  <c r="L218" i="71"/>
  <c r="L296" i="71"/>
  <c r="I115" i="65"/>
  <c r="K115" i="65" s="1"/>
  <c r="L147" i="65"/>
  <c r="L57" i="66"/>
  <c r="L226" i="66"/>
  <c r="L209" i="68"/>
  <c r="I250" i="68"/>
  <c r="K250" i="68" s="1"/>
  <c r="L205" i="67"/>
  <c r="I90" i="19"/>
  <c r="K90" i="19" s="1"/>
  <c r="L234" i="19"/>
  <c r="K82" i="42"/>
  <c r="L82" i="42" s="1"/>
  <c r="L98" i="42"/>
  <c r="K98" i="42"/>
  <c r="I191" i="42"/>
  <c r="K191" i="42" s="1"/>
  <c r="L191" i="42"/>
  <c r="K114" i="57"/>
  <c r="L114" i="57" s="1"/>
  <c r="L176" i="49"/>
  <c r="L214" i="49"/>
  <c r="L165" i="59"/>
  <c r="L193" i="59"/>
  <c r="L213" i="59"/>
  <c r="L29" i="58"/>
  <c r="L218" i="24"/>
  <c r="L164" i="42"/>
  <c r="L273" i="42"/>
  <c r="L276" i="42"/>
  <c r="L290" i="42"/>
  <c r="L157" i="49"/>
  <c r="L160" i="49"/>
  <c r="L143" i="60"/>
  <c r="L171" i="60"/>
  <c r="L151" i="59"/>
  <c r="I181" i="59"/>
  <c r="K181" i="59" s="1"/>
  <c r="I197" i="59"/>
  <c r="K197" i="59" s="1"/>
  <c r="I213" i="59"/>
  <c r="K213" i="59" s="1"/>
  <c r="I234" i="59"/>
  <c r="K234" i="59" s="1"/>
  <c r="L284" i="59"/>
  <c r="L118" i="50"/>
  <c r="L197" i="50"/>
  <c r="I192" i="26"/>
  <c r="K192" i="26" s="1"/>
  <c r="L62" i="58"/>
  <c r="L13" i="57"/>
  <c r="L77" i="57"/>
  <c r="L105" i="57"/>
  <c r="L116" i="57"/>
  <c r="L124" i="55"/>
  <c r="L246" i="55"/>
  <c r="I169" i="59"/>
  <c r="K169" i="59" s="1"/>
  <c r="L74" i="42"/>
  <c r="L90" i="42"/>
  <c r="L136" i="42"/>
  <c r="L196" i="42"/>
  <c r="L226" i="42"/>
  <c r="L238" i="42"/>
  <c r="L21" i="29"/>
  <c r="L30" i="29"/>
  <c r="L106" i="49"/>
  <c r="L192" i="49"/>
  <c r="L254" i="49"/>
  <c r="L46" i="59"/>
  <c r="L149" i="27"/>
  <c r="L262" i="27"/>
  <c r="L168" i="50"/>
  <c r="L78" i="58"/>
  <c r="L110" i="58"/>
  <c r="L126" i="58"/>
  <c r="L284" i="58"/>
  <c r="L292" i="58"/>
  <c r="L37" i="57"/>
  <c r="L254" i="57"/>
  <c r="L113" i="56"/>
  <c r="L188" i="55"/>
  <c r="L230" i="55"/>
  <c r="I112" i="31"/>
  <c r="K112" i="31" s="1"/>
  <c r="L112" i="31"/>
  <c r="I156" i="31"/>
  <c r="K156" i="31" s="1"/>
  <c r="L127" i="20"/>
  <c r="L272" i="20"/>
  <c r="L296" i="20"/>
  <c r="L252" i="54"/>
  <c r="L288" i="54"/>
  <c r="L29" i="53"/>
  <c r="L54" i="21"/>
  <c r="L70" i="21"/>
  <c r="L136" i="21"/>
  <c r="L171" i="21"/>
  <c r="L188" i="21"/>
  <c r="L222" i="21"/>
  <c r="L231" i="21"/>
  <c r="I284" i="21"/>
  <c r="K284" i="21" s="1"/>
  <c r="L284" i="22"/>
  <c r="I42" i="24"/>
  <c r="K42" i="24" s="1"/>
  <c r="L48" i="24"/>
  <c r="L106" i="24"/>
  <c r="L112" i="24"/>
  <c r="L176" i="24"/>
  <c r="I218" i="24"/>
  <c r="K218" i="24" s="1"/>
  <c r="L276" i="24"/>
  <c r="L285" i="24"/>
  <c r="L288" i="24"/>
  <c r="L88" i="25"/>
  <c r="L146" i="25"/>
  <c r="L214" i="25"/>
  <c r="L126" i="31"/>
  <c r="L58" i="53"/>
  <c r="L90" i="53"/>
  <c r="L184" i="22"/>
  <c r="I74" i="24"/>
  <c r="K74" i="24" s="1"/>
  <c r="L249" i="24"/>
  <c r="L292" i="24"/>
  <c r="L256" i="25"/>
  <c r="I17" i="30"/>
  <c r="K17" i="30" s="1"/>
  <c r="L17" i="30"/>
  <c r="L143" i="20"/>
  <c r="I195" i="54"/>
  <c r="K195" i="54" s="1"/>
  <c r="L148" i="21"/>
  <c r="L204" i="22"/>
  <c r="L111" i="24"/>
  <c r="L138" i="24"/>
  <c r="I37" i="30"/>
  <c r="K37" i="30" s="1"/>
  <c r="L37" i="30"/>
  <c r="I252" i="30"/>
  <c r="K252" i="30" s="1"/>
  <c r="L294" i="75"/>
  <c r="L29" i="37"/>
  <c r="I91" i="46"/>
  <c r="K91" i="46" s="1"/>
  <c r="L91" i="46"/>
  <c r="I79" i="72"/>
  <c r="K79" i="72" s="1"/>
  <c r="I108" i="72"/>
  <c r="K108" i="72" s="1"/>
  <c r="L108" i="72"/>
  <c r="L169" i="43"/>
  <c r="L177" i="43"/>
  <c r="L193" i="43"/>
  <c r="L205" i="43"/>
  <c r="L61" i="75"/>
  <c r="L83" i="75"/>
  <c r="L163" i="75"/>
  <c r="L182" i="75"/>
  <c r="L214" i="75"/>
  <c r="L230" i="75"/>
  <c r="L298" i="75"/>
  <c r="I29" i="37"/>
  <c r="K29" i="37" s="1"/>
  <c r="L47" i="51"/>
  <c r="L95" i="51"/>
  <c r="L106" i="51"/>
  <c r="L192" i="51"/>
  <c r="I138" i="35"/>
  <c r="K138" i="35" s="1"/>
  <c r="L56" i="38"/>
  <c r="L181" i="31"/>
  <c r="L184" i="31"/>
  <c r="L107" i="32"/>
  <c r="L250" i="43"/>
  <c r="I278" i="75"/>
  <c r="K278" i="75" s="1"/>
  <c r="I294" i="75"/>
  <c r="K294" i="75" s="1"/>
  <c r="L17" i="37"/>
  <c r="L58" i="51"/>
  <c r="L79" i="51"/>
  <c r="L122" i="51"/>
  <c r="L162" i="51"/>
  <c r="L165" i="51"/>
  <c r="I17" i="35"/>
  <c r="K17" i="35" s="1"/>
  <c r="I101" i="70"/>
  <c r="K101" i="70" s="1"/>
  <c r="I115" i="46"/>
  <c r="K115" i="46" s="1"/>
  <c r="K290" i="72"/>
  <c r="L290" i="72" s="1"/>
  <c r="L114" i="31"/>
  <c r="L176" i="31"/>
  <c r="L166" i="32"/>
  <c r="L33" i="75"/>
  <c r="L37" i="75"/>
  <c r="L135" i="75"/>
  <c r="L234" i="75"/>
  <c r="L246" i="75"/>
  <c r="I126" i="41"/>
  <c r="K126" i="41" s="1"/>
  <c r="L165" i="33"/>
  <c r="L181" i="33"/>
  <c r="I292" i="33"/>
  <c r="K292" i="33" s="1"/>
  <c r="I17" i="37"/>
  <c r="K17" i="37" s="1"/>
  <c r="L57" i="37"/>
  <c r="I40" i="38"/>
  <c r="K40" i="38" s="1"/>
  <c r="I133" i="70"/>
  <c r="K133" i="70" s="1"/>
  <c r="L133" i="70"/>
  <c r="I198" i="46"/>
  <c r="K198" i="46" s="1"/>
  <c r="I264" i="46"/>
  <c r="K264" i="46" s="1"/>
  <c r="I242" i="72"/>
  <c r="K242" i="72" s="1"/>
  <c r="O3" i="3"/>
  <c r="N4" i="3" s="1"/>
  <c r="L106" i="35"/>
  <c r="L180" i="39"/>
  <c r="L105" i="70"/>
  <c r="L283" i="46"/>
  <c r="I224" i="72"/>
  <c r="K224" i="72" s="1"/>
  <c r="L83" i="46"/>
  <c r="L123" i="46"/>
  <c r="L139" i="46"/>
  <c r="L95" i="72"/>
  <c r="K237" i="45"/>
  <c r="L237" i="45" s="1"/>
  <c r="K221" i="65"/>
  <c r="L221" i="65" s="1"/>
  <c r="K219" i="65"/>
  <c r="L219" i="65" s="1"/>
  <c r="L173" i="11"/>
  <c r="L165" i="11"/>
  <c r="L151" i="11"/>
  <c r="L12" i="11"/>
  <c r="L215" i="28"/>
  <c r="K233" i="45"/>
  <c r="L233" i="45" s="1"/>
  <c r="K247" i="17"/>
  <c r="L247" i="17" s="1"/>
  <c r="K185" i="17"/>
  <c r="L185" i="17" s="1"/>
  <c r="K173" i="17"/>
  <c r="L173" i="17" s="1"/>
  <c r="K194" i="40"/>
  <c r="L194" i="40" s="1"/>
  <c r="K138" i="61"/>
  <c r="L138" i="61" s="1"/>
  <c r="K259" i="61"/>
  <c r="L259" i="61" s="1"/>
  <c r="K164" i="71"/>
  <c r="L164" i="71" s="1"/>
  <c r="K239" i="64"/>
  <c r="L239" i="64" s="1"/>
  <c r="K70" i="62"/>
  <c r="L70" i="62"/>
  <c r="L176" i="63"/>
  <c r="K279" i="63"/>
  <c r="L279" i="63"/>
  <c r="L181" i="11"/>
  <c r="L171" i="11"/>
  <c r="L144" i="11"/>
  <c r="K245" i="45"/>
  <c r="L245" i="45" s="1"/>
  <c r="K229" i="45"/>
  <c r="L229" i="45" s="1"/>
  <c r="K248" i="45"/>
  <c r="L248" i="45" s="1"/>
  <c r="K257" i="17"/>
  <c r="L257" i="17" s="1"/>
  <c r="K216" i="17"/>
  <c r="L216" i="17" s="1"/>
  <c r="K52" i="65"/>
  <c r="L52" i="65" s="1"/>
  <c r="K20" i="65"/>
  <c r="L20" i="65" s="1"/>
  <c r="K208" i="63"/>
  <c r="L208" i="63" s="1"/>
  <c r="K147" i="67"/>
  <c r="L147" i="67"/>
  <c r="K273" i="19"/>
  <c r="L273" i="19" s="1"/>
  <c r="K261" i="45"/>
  <c r="L261" i="45"/>
  <c r="K221" i="45"/>
  <c r="L221" i="45" s="1"/>
  <c r="K132" i="71"/>
  <c r="L132" i="71" s="1"/>
  <c r="K215" i="64"/>
  <c r="L215" i="64" s="1"/>
  <c r="L221" i="11"/>
  <c r="L151" i="28"/>
  <c r="L18" i="28"/>
  <c r="K253" i="45"/>
  <c r="L253" i="45"/>
  <c r="K241" i="45"/>
  <c r="L241" i="45" s="1"/>
  <c r="K225" i="45"/>
  <c r="L225" i="45"/>
  <c r="K198" i="17"/>
  <c r="L198" i="17" s="1"/>
  <c r="K130" i="40"/>
  <c r="L130" i="40"/>
  <c r="K269" i="71"/>
  <c r="L269" i="71" s="1"/>
  <c r="K222" i="71"/>
  <c r="L222" i="71" s="1"/>
  <c r="K243" i="64"/>
  <c r="L243" i="64" s="1"/>
  <c r="K283" i="64"/>
  <c r="L283" i="64"/>
  <c r="K29" i="64"/>
  <c r="L29" i="64" s="1"/>
  <c r="K287" i="66"/>
  <c r="L287" i="66"/>
  <c r="K193" i="66"/>
  <c r="L193" i="66" s="1"/>
  <c r="K285" i="68"/>
  <c r="L285" i="68" s="1"/>
  <c r="L283" i="17"/>
  <c r="L263" i="17"/>
  <c r="L235" i="17"/>
  <c r="L180" i="17"/>
  <c r="L267" i="40"/>
  <c r="L198" i="40"/>
  <c r="L120" i="71"/>
  <c r="L279" i="65"/>
  <c r="L239" i="66"/>
  <c r="L37" i="67"/>
  <c r="L279" i="19"/>
  <c r="L251" i="19"/>
  <c r="L59" i="49"/>
  <c r="L169" i="26"/>
  <c r="L239" i="26"/>
  <c r="L9" i="26"/>
  <c r="L81" i="58"/>
  <c r="L70" i="57"/>
  <c r="L90" i="55"/>
  <c r="L18" i="36"/>
  <c r="L202" i="20"/>
  <c r="L251" i="20"/>
  <c r="L186" i="20"/>
  <c r="L107" i="20"/>
  <c r="L124" i="20"/>
  <c r="L283" i="53"/>
  <c r="L61" i="53"/>
  <c r="L97" i="53"/>
  <c r="L81" i="53"/>
  <c r="L245" i="5"/>
  <c r="L160" i="5"/>
  <c r="L229" i="25"/>
  <c r="L184" i="30"/>
  <c r="L108" i="30"/>
  <c r="L201" i="30"/>
  <c r="L151" i="31"/>
  <c r="L251" i="43"/>
  <c r="L178" i="43"/>
  <c r="L84" i="43"/>
  <c r="L136" i="43"/>
  <c r="L66" i="43"/>
  <c r="L119" i="43"/>
  <c r="L96" i="43"/>
  <c r="L38" i="43"/>
  <c r="L229" i="75"/>
  <c r="L239" i="75"/>
  <c r="L162" i="75"/>
  <c r="L137" i="75"/>
  <c r="L128" i="75"/>
  <c r="L142" i="75"/>
  <c r="L121" i="75"/>
  <c r="L116" i="75"/>
  <c r="L84" i="75"/>
  <c r="L68" i="75"/>
  <c r="L52" i="75"/>
  <c r="L237" i="41"/>
  <c r="L241" i="41"/>
  <c r="L129" i="41"/>
  <c r="L257" i="41"/>
  <c r="L153" i="41"/>
  <c r="L137" i="41"/>
  <c r="L121" i="41"/>
  <c r="L109" i="41"/>
  <c r="L69" i="41"/>
  <c r="L54" i="37"/>
  <c r="L36" i="37"/>
  <c r="L48" i="37"/>
  <c r="L32" i="37"/>
  <c r="L211" i="37"/>
  <c r="L289" i="52"/>
  <c r="L259" i="52"/>
  <c r="L235" i="52"/>
  <c r="L10" i="51"/>
  <c r="L287" i="35"/>
  <c r="L229" i="35"/>
  <c r="L209" i="35"/>
  <c r="L173" i="38"/>
  <c r="L211" i="38"/>
  <c r="L283" i="70"/>
  <c r="L253" i="70"/>
  <c r="L249" i="70"/>
  <c r="L275" i="70"/>
  <c r="L166" i="46"/>
  <c r="L293" i="72"/>
  <c r="L279" i="72"/>
  <c r="L51" i="72"/>
  <c r="L33" i="39"/>
  <c r="L230" i="70"/>
  <c r="L62" i="38"/>
  <c r="L22" i="38"/>
  <c r="L59" i="35"/>
  <c r="L33" i="70"/>
  <c r="L25" i="38"/>
  <c r="L25" i="35"/>
  <c r="L294" i="52"/>
  <c r="L208" i="75"/>
  <c r="L5" i="37"/>
  <c r="N5" i="37" s="1"/>
  <c r="L162" i="33"/>
  <c r="L228" i="38"/>
  <c r="L120" i="38"/>
  <c r="L162" i="41"/>
  <c r="L14" i="75"/>
  <c r="L103" i="75"/>
  <c r="L7" i="43"/>
  <c r="L79" i="25"/>
  <c r="L188" i="24"/>
  <c r="L45" i="22"/>
  <c r="L72" i="21"/>
  <c r="L99" i="25"/>
  <c r="L63" i="25"/>
  <c r="L210" i="24"/>
  <c r="L183" i="24"/>
  <c r="L108" i="24"/>
  <c r="L55" i="24"/>
  <c r="L74" i="25"/>
  <c r="L240" i="54"/>
  <c r="L181" i="54"/>
  <c r="L127" i="53"/>
  <c r="L68" i="53"/>
  <c r="L120" i="36"/>
  <c r="L83" i="55"/>
  <c r="L87" i="58"/>
  <c r="L147" i="50"/>
  <c r="L111" i="20"/>
  <c r="L76" i="56"/>
  <c r="L44" i="56"/>
  <c r="L12" i="56"/>
  <c r="L110" i="57"/>
  <c r="L240" i="27"/>
  <c r="L92" i="53"/>
  <c r="L224" i="55"/>
  <c r="L212" i="58"/>
  <c r="L134" i="58"/>
  <c r="L102" i="58"/>
  <c r="L70" i="58"/>
  <c r="L58" i="62"/>
  <c r="L256" i="59"/>
  <c r="L244" i="60"/>
  <c r="L254" i="19"/>
  <c r="L87" i="62"/>
  <c r="L138" i="42"/>
  <c r="L294" i="19"/>
  <c r="L173" i="67"/>
  <c r="L191" i="65"/>
  <c r="L300" i="61"/>
  <c r="L90" i="28"/>
  <c r="L205" i="71"/>
  <c r="L42" i="14"/>
  <c r="L25" i="28"/>
  <c r="L9" i="28"/>
  <c r="L260" i="17"/>
  <c r="L258" i="72"/>
  <c r="L276" i="39"/>
  <c r="L123" i="72"/>
  <c r="L214" i="51"/>
  <c r="L50" i="35"/>
  <c r="L127" i="51"/>
  <c r="L61" i="35"/>
  <c r="L197" i="51"/>
  <c r="L90" i="35"/>
  <c r="L194" i="32"/>
  <c r="L262" i="75"/>
  <c r="L300" i="30"/>
  <c r="L246" i="43"/>
  <c r="L222" i="43"/>
  <c r="L82" i="25"/>
  <c r="L94" i="53"/>
  <c r="L133" i="5"/>
  <c r="L101" i="5"/>
  <c r="L176" i="26"/>
  <c r="L144" i="26"/>
  <c r="L85" i="20"/>
  <c r="L284" i="56"/>
  <c r="L177" i="59"/>
  <c r="L134" i="42"/>
  <c r="L212" i="19"/>
  <c r="L226" i="50"/>
  <c r="L140" i="42"/>
  <c r="L228" i="19"/>
  <c r="L84" i="67"/>
  <c r="L244" i="19"/>
  <c r="L114" i="42"/>
  <c r="L95" i="63"/>
  <c r="L246" i="19"/>
  <c r="L123" i="63"/>
  <c r="L268" i="62"/>
  <c r="L130" i="74"/>
  <c r="L142" i="19"/>
  <c r="L222" i="65"/>
  <c r="L139" i="65"/>
  <c r="L135" i="65"/>
  <c r="L65" i="65"/>
  <c r="L102" i="12"/>
  <c r="L146" i="64"/>
  <c r="L179" i="40"/>
  <c r="L42" i="44"/>
  <c r="L230" i="65"/>
  <c r="L59" i="65"/>
  <c r="L220" i="40"/>
  <c r="L270" i="45"/>
  <c r="L132" i="44"/>
  <c r="L100" i="44"/>
  <c r="L68" i="44"/>
  <c r="L120" i="14"/>
  <c r="L198" i="61"/>
  <c r="L296" i="40"/>
  <c r="L242" i="45"/>
  <c r="L272" i="71"/>
  <c r="L38" i="44"/>
  <c r="L239" i="74"/>
  <c r="L68" i="74"/>
  <c r="L51" i="74"/>
  <c r="L55" i="74"/>
  <c r="L32" i="74"/>
  <c r="L247" i="42"/>
  <c r="L264" i="42"/>
  <c r="L295" i="29"/>
  <c r="L231" i="29"/>
  <c r="L112" i="29"/>
  <c r="L235" i="29"/>
  <c r="L70" i="29"/>
  <c r="L117" i="49"/>
  <c r="L155" i="49"/>
  <c r="L143" i="49"/>
  <c r="L241" i="60"/>
  <c r="L233" i="60"/>
  <c r="L225" i="60"/>
  <c r="L113" i="59"/>
  <c r="L78" i="59"/>
  <c r="L220" i="27"/>
  <c r="L117" i="50"/>
  <c r="L285" i="26"/>
  <c r="L221" i="26"/>
  <c r="L153" i="26"/>
  <c r="L17" i="26"/>
  <c r="L271" i="58"/>
  <c r="L187" i="58"/>
  <c r="L38" i="57"/>
  <c r="L243" i="36"/>
  <c r="L118" i="20"/>
  <c r="L75" i="20"/>
  <c r="L171" i="22"/>
  <c r="L101" i="22"/>
  <c r="L32" i="22"/>
  <c r="L12" i="5"/>
  <c r="L218" i="25"/>
  <c r="L271" i="30"/>
  <c r="L243" i="30"/>
  <c r="L152" i="30"/>
  <c r="L76" i="30"/>
  <c r="L205" i="30"/>
  <c r="L225" i="30"/>
  <c r="L293" i="31"/>
  <c r="L183" i="31"/>
  <c r="L131" i="31"/>
  <c r="L169" i="31"/>
  <c r="L281" i="32"/>
  <c r="L257" i="32"/>
  <c r="L233" i="32"/>
  <c r="L213" i="32"/>
  <c r="L82" i="32"/>
  <c r="L10" i="46"/>
  <c r="L79" i="46"/>
  <c r="L13" i="46"/>
  <c r="L220" i="39"/>
  <c r="L208" i="39"/>
  <c r="L155" i="39"/>
  <c r="L136" i="46"/>
  <c r="L104" i="46"/>
  <c r="L72" i="46"/>
  <c r="L22" i="46"/>
  <c r="L176" i="39"/>
  <c r="L190" i="38"/>
  <c r="L202" i="38"/>
  <c r="L150" i="35"/>
  <c r="L40" i="35"/>
  <c r="L118" i="51"/>
  <c r="L86" i="51"/>
  <c r="L278" i="52"/>
  <c r="L54" i="75"/>
  <c r="L136" i="38"/>
  <c r="L72" i="38"/>
  <c r="L288" i="52"/>
  <c r="L186" i="33"/>
  <c r="L216" i="75"/>
  <c r="L143" i="75"/>
  <c r="L50" i="75"/>
  <c r="L194" i="33"/>
  <c r="L81" i="75"/>
  <c r="L23" i="43"/>
  <c r="L160" i="31"/>
  <c r="L95" i="30"/>
  <c r="L81" i="30"/>
  <c r="L159" i="75"/>
  <c r="L77" i="75"/>
  <c r="L103" i="30"/>
  <c r="L8" i="54"/>
  <c r="L28" i="43"/>
  <c r="L110" i="25"/>
  <c r="L192" i="31"/>
  <c r="L120" i="25"/>
  <c r="L6" i="25"/>
  <c r="L215" i="24"/>
  <c r="L50" i="24"/>
  <c r="L286" i="43"/>
  <c r="L214" i="24"/>
  <c r="L198" i="24"/>
  <c r="L260" i="5"/>
  <c r="L35" i="22"/>
  <c r="L110" i="32"/>
  <c r="L223" i="21"/>
  <c r="L183" i="21"/>
  <c r="L58" i="21"/>
  <c r="L141" i="21"/>
  <c r="L98" i="53"/>
  <c r="L222" i="36"/>
  <c r="L189" i="36"/>
  <c r="L84" i="56"/>
  <c r="L52" i="56"/>
  <c r="L27" i="54"/>
  <c r="L55" i="36"/>
  <c r="L47" i="36"/>
  <c r="L39" i="36"/>
  <c r="L31" i="36"/>
  <c r="L153" i="55"/>
  <c r="L280" i="27"/>
  <c r="L106" i="67"/>
  <c r="L81" i="67"/>
  <c r="L273" i="62"/>
  <c r="L55" i="20"/>
  <c r="L47" i="20"/>
  <c r="L254" i="36"/>
  <c r="L102" i="57"/>
  <c r="L73" i="57"/>
  <c r="L9" i="57"/>
  <c r="L138" i="50"/>
  <c r="L114" i="50"/>
  <c r="L82" i="50"/>
  <c r="L25" i="27"/>
  <c r="L42" i="62"/>
  <c r="L210" i="68"/>
  <c r="L300" i="64"/>
  <c r="L58" i="71"/>
  <c r="L111" i="65"/>
  <c r="L132" i="42"/>
  <c r="L118" i="49"/>
  <c r="L242" i="67"/>
  <c r="L186" i="64"/>
  <c r="L106" i="42"/>
  <c r="L167" i="17"/>
  <c r="L266" i="45"/>
  <c r="L216" i="12"/>
  <c r="L244" i="17"/>
  <c r="L100" i="72"/>
  <c r="L150" i="70"/>
  <c r="L93" i="70"/>
  <c r="L33" i="35"/>
  <c r="L210" i="39"/>
  <c r="L162" i="39"/>
  <c r="L244" i="43"/>
  <c r="L284" i="30"/>
  <c r="L200" i="24"/>
  <c r="L188" i="31"/>
  <c r="L242" i="43"/>
  <c r="L66" i="25"/>
  <c r="L154" i="24"/>
  <c r="L208" i="24"/>
  <c r="L62" i="53"/>
  <c r="L27" i="5"/>
  <c r="L168" i="26"/>
  <c r="L136" i="26"/>
  <c r="L46" i="26"/>
  <c r="L5" i="57"/>
  <c r="N5" i="57" s="1"/>
  <c r="L160" i="59"/>
  <c r="L152" i="42"/>
  <c r="L128" i="42"/>
  <c r="L122" i="57"/>
  <c r="L188" i="42"/>
  <c r="L118" i="42"/>
  <c r="L203" i="49"/>
  <c r="L180" i="19"/>
  <c r="L240" i="19"/>
  <c r="L119" i="63"/>
  <c r="L110" i="42"/>
  <c r="L242" i="19"/>
  <c r="L107" i="63"/>
  <c r="L236" i="62"/>
  <c r="L276" i="65"/>
  <c r="L114" i="74"/>
  <c r="L216" i="19"/>
  <c r="L206" i="68"/>
  <c r="L75" i="65"/>
  <c r="L61" i="65"/>
  <c r="L71" i="65"/>
  <c r="L216" i="40"/>
  <c r="L200" i="40"/>
  <c r="L165" i="40"/>
  <c r="L162" i="40"/>
  <c r="L233" i="63"/>
  <c r="L289" i="63"/>
  <c r="L225" i="63"/>
  <c r="L269" i="68"/>
  <c r="L241" i="19"/>
  <c r="L215" i="19"/>
  <c r="L255" i="42"/>
  <c r="L275" i="42"/>
  <c r="L259" i="42"/>
  <c r="L247" i="29"/>
  <c r="L42" i="29"/>
  <c r="L128" i="29"/>
  <c r="L251" i="29"/>
  <c r="L94" i="29"/>
  <c r="L163" i="49"/>
  <c r="L55" i="49"/>
  <c r="L121" i="59"/>
  <c r="L249" i="27"/>
  <c r="L222" i="27"/>
  <c r="L145" i="58"/>
  <c r="L63" i="57"/>
  <c r="L261" i="56"/>
  <c r="L265" i="55"/>
  <c r="L131" i="55"/>
  <c r="L227" i="36"/>
  <c r="L176" i="36"/>
  <c r="L295" i="20"/>
  <c r="L263" i="20"/>
  <c r="L76" i="20"/>
  <c r="L6" i="20"/>
  <c r="L255" i="54"/>
  <c r="L255" i="21"/>
  <c r="L194" i="21"/>
  <c r="L158" i="21"/>
  <c r="L142" i="21"/>
  <c r="L175" i="25"/>
  <c r="L219" i="25"/>
  <c r="L193" i="25"/>
  <c r="L19" i="25"/>
  <c r="L247" i="30"/>
  <c r="L181" i="30"/>
  <c r="L297" i="31"/>
  <c r="L215" i="31"/>
  <c r="L196" i="31"/>
  <c r="L61" i="31"/>
  <c r="L215" i="32"/>
  <c r="L257" i="43"/>
  <c r="L210" i="43"/>
  <c r="L148" i="43"/>
  <c r="L62" i="43"/>
  <c r="L72" i="43"/>
  <c r="L145" i="43"/>
  <c r="L261" i="75"/>
  <c r="L271" i="75"/>
  <c r="L223" i="75"/>
  <c r="L197" i="75"/>
  <c r="L159" i="41"/>
  <c r="L85" i="41"/>
  <c r="L233" i="33"/>
  <c r="L237" i="33"/>
  <c r="L288" i="37"/>
  <c r="L264" i="37"/>
  <c r="L252" i="37"/>
  <c r="L64" i="37"/>
  <c r="L13" i="52"/>
  <c r="L209" i="69"/>
  <c r="L171" i="51"/>
  <c r="L209" i="51"/>
  <c r="L35" i="51"/>
  <c r="L299" i="35"/>
  <c r="L193" i="35"/>
  <c r="L165" i="35"/>
  <c r="L67" i="35"/>
  <c r="L205" i="38"/>
  <c r="L179" i="38"/>
  <c r="L134" i="39"/>
  <c r="L243" i="70"/>
  <c r="L92" i="70"/>
  <c r="L158" i="46"/>
  <c r="L243" i="46"/>
  <c r="L165" i="46"/>
  <c r="L247" i="72"/>
  <c r="L235" i="72"/>
  <c r="L225" i="72"/>
  <c r="L35" i="72"/>
  <c r="L30" i="70"/>
  <c r="L186" i="38"/>
  <c r="L242" i="38"/>
  <c r="L178" i="33"/>
  <c r="L272" i="52"/>
  <c r="L116" i="33"/>
  <c r="L21" i="25"/>
  <c r="L151" i="25"/>
  <c r="L108" i="25"/>
  <c r="L268" i="24"/>
  <c r="L164" i="21"/>
  <c r="L254" i="75"/>
  <c r="L85" i="37"/>
  <c r="L119" i="30"/>
  <c r="L132" i="53"/>
  <c r="L147" i="21"/>
  <c r="L131" i="53"/>
  <c r="L83" i="53"/>
  <c r="L215" i="54"/>
  <c r="L205" i="36"/>
  <c r="L169" i="36"/>
  <c r="L99" i="55"/>
  <c r="L205" i="58"/>
  <c r="L189" i="58"/>
  <c r="L173" i="58"/>
  <c r="L151" i="58"/>
  <c r="L78" i="50"/>
  <c r="L132" i="20"/>
  <c r="L226" i="56"/>
  <c r="L60" i="56"/>
  <c r="L28" i="56"/>
  <c r="L115" i="58"/>
  <c r="L131" i="50"/>
  <c r="L272" i="27"/>
  <c r="L276" i="36"/>
  <c r="L290" i="50"/>
  <c r="L74" i="67"/>
  <c r="L125" i="62"/>
  <c r="L40" i="61"/>
  <c r="L193" i="60"/>
  <c r="L26" i="62"/>
  <c r="L260" i="49"/>
  <c r="L167" i="67"/>
  <c r="L228" i="60"/>
  <c r="L88" i="49"/>
  <c r="L136" i="67"/>
  <c r="L173" i="71"/>
  <c r="L222" i="42"/>
  <c r="L298" i="68"/>
  <c r="L252" i="64"/>
  <c r="L252" i="61"/>
  <c r="L122" i="28"/>
  <c r="L213" i="40"/>
  <c r="L99" i="46"/>
  <c r="L116" i="72"/>
  <c r="L246" i="70"/>
  <c r="L77" i="70"/>
  <c r="L178" i="39"/>
  <c r="L267" i="46"/>
  <c r="L154" i="35"/>
  <c r="L194" i="51"/>
  <c r="L232" i="35"/>
  <c r="L12" i="35"/>
  <c r="L184" i="51"/>
  <c r="L48" i="38"/>
  <c r="L60" i="41"/>
  <c r="L166" i="33"/>
  <c r="L72" i="41"/>
  <c r="L21" i="75"/>
  <c r="L228" i="43"/>
  <c r="L268" i="30"/>
  <c r="L230" i="43"/>
  <c r="L248" i="31"/>
  <c r="L168" i="24"/>
  <c r="L26" i="24"/>
  <c r="L23" i="5"/>
  <c r="L160" i="26"/>
  <c r="L128" i="26"/>
  <c r="L121" i="5"/>
  <c r="L89" i="5"/>
  <c r="L14" i="26"/>
  <c r="L300" i="22"/>
  <c r="L104" i="57"/>
  <c r="L207" i="54"/>
  <c r="L218" i="50"/>
  <c r="L90" i="57"/>
  <c r="L172" i="42"/>
  <c r="L128" i="59"/>
  <c r="L130" i="49"/>
  <c r="L230" i="67"/>
  <c r="L208" i="19"/>
  <c r="L102" i="74"/>
  <c r="L111" i="63"/>
  <c r="L87" i="63"/>
  <c r="L236" i="60"/>
  <c r="L238" i="19"/>
  <c r="L91" i="63"/>
  <c r="L119" i="62"/>
  <c r="L222" i="66"/>
  <c r="L98" i="74"/>
  <c r="L107" i="65"/>
  <c r="L167" i="65"/>
  <c r="L242" i="66"/>
  <c r="L162" i="64"/>
  <c r="L183" i="65"/>
  <c r="L58" i="44"/>
  <c r="L26" i="44"/>
  <c r="L254" i="45"/>
  <c r="L244" i="66"/>
  <c r="L67" i="65"/>
  <c r="L191" i="17"/>
  <c r="L152" i="14"/>
  <c r="L230" i="45"/>
  <c r="L289" i="12"/>
  <c r="L148" i="44"/>
  <c r="L116" i="44"/>
  <c r="L84" i="44"/>
  <c r="L286" i="45"/>
  <c r="L186" i="61"/>
  <c r="L36" i="40"/>
  <c r="L98" i="12"/>
  <c r="L137" i="11"/>
  <c r="L296" i="14"/>
  <c r="L232" i="14"/>
  <c r="L255" i="17"/>
  <c r="L205" i="17"/>
  <c r="L225" i="61"/>
  <c r="L177" i="61"/>
  <c r="L88" i="71"/>
  <c r="L275" i="64"/>
  <c r="L241" i="64"/>
  <c r="L237" i="64"/>
  <c r="L251" i="66"/>
  <c r="L239" i="62"/>
  <c r="L275" i="62"/>
  <c r="L219" i="19"/>
  <c r="L271" i="74"/>
  <c r="L36" i="74"/>
  <c r="L64" i="74"/>
  <c r="L283" i="42"/>
  <c r="L285" i="42"/>
  <c r="L245" i="60"/>
  <c r="L237" i="60"/>
  <c r="L229" i="60"/>
  <c r="L221" i="60"/>
  <c r="L187" i="50"/>
  <c r="L161" i="50"/>
  <c r="L191" i="50"/>
  <c r="L253" i="26"/>
  <c r="L121" i="26"/>
  <c r="L113" i="58"/>
  <c r="L269" i="55"/>
  <c r="L106" i="55"/>
  <c r="L247" i="36"/>
  <c r="L251" i="54"/>
  <c r="L287" i="54"/>
  <c r="L53" i="53"/>
  <c r="L101" i="53"/>
  <c r="L211" i="21"/>
  <c r="L190" i="21"/>
  <c r="L170" i="21"/>
  <c r="L159" i="21"/>
  <c r="L191" i="21"/>
  <c r="L38" i="31"/>
  <c r="L267" i="32"/>
  <c r="L197" i="32"/>
  <c r="L173" i="32"/>
  <c r="L145" i="32"/>
  <c r="L152" i="32"/>
  <c r="L50" i="32"/>
  <c r="L170" i="43"/>
  <c r="L293" i="41"/>
  <c r="L261" i="41"/>
  <c r="L161" i="41"/>
  <c r="L136" i="41"/>
  <c r="L127" i="41"/>
  <c r="L101" i="41"/>
  <c r="L73" i="41"/>
  <c r="L40" i="41"/>
  <c r="L259" i="33"/>
  <c r="L243" i="33"/>
  <c r="L247" i="33"/>
  <c r="L12" i="37"/>
  <c r="L275" i="52"/>
  <c r="L217" i="69"/>
  <c r="L185" i="51"/>
  <c r="L231" i="35"/>
  <c r="L197" i="35"/>
  <c r="L177" i="35"/>
  <c r="L150" i="39"/>
  <c r="L267" i="70"/>
  <c r="L251" i="70"/>
  <c r="L36" i="70"/>
  <c r="L254" i="46"/>
  <c r="L149" i="46"/>
  <c r="L218" i="46"/>
  <c r="L144" i="46"/>
  <c r="L241" i="46"/>
  <c r="L187" i="72"/>
  <c r="L144" i="39"/>
  <c r="L143" i="46"/>
  <c r="L26" i="70"/>
  <c r="L286" i="72"/>
  <c r="L17" i="70"/>
  <c r="L226" i="38"/>
  <c r="L276" i="35"/>
  <c r="L134" i="51"/>
  <c r="L102" i="51"/>
  <c r="L70" i="51"/>
  <c r="L170" i="51"/>
  <c r="L244" i="38"/>
  <c r="L226" i="41"/>
  <c r="L110" i="31"/>
  <c r="L262" i="43"/>
  <c r="L41" i="43"/>
  <c r="L109" i="31"/>
  <c r="L219" i="30"/>
  <c r="L206" i="75"/>
  <c r="L40" i="43"/>
  <c r="L147" i="25"/>
  <c r="L13" i="24"/>
  <c r="L236" i="30"/>
  <c r="L38" i="25"/>
  <c r="L9" i="43"/>
  <c r="L150" i="24"/>
  <c r="L166" i="53"/>
  <c r="L39" i="43"/>
  <c r="L126" i="25"/>
  <c r="L11" i="5"/>
  <c r="L154" i="31"/>
  <c r="L167" i="24"/>
  <c r="L39" i="24"/>
  <c r="L28" i="24"/>
  <c r="L196" i="21"/>
  <c r="L74" i="21"/>
  <c r="L214" i="53"/>
  <c r="L284" i="20"/>
  <c r="L68" i="56"/>
  <c r="L73" i="20"/>
  <c r="L152" i="36"/>
  <c r="L99" i="36"/>
  <c r="L51" i="36"/>
  <c r="L43" i="36"/>
  <c r="L35" i="36"/>
  <c r="L141" i="62"/>
  <c r="L8" i="61"/>
  <c r="L59" i="20"/>
  <c r="L51" i="20"/>
  <c r="L292" i="36"/>
  <c r="L201" i="55"/>
  <c r="L126" i="50"/>
  <c r="L98" i="50"/>
  <c r="L137" i="62"/>
  <c r="L10" i="62"/>
  <c r="L238" i="63"/>
  <c r="L18" i="64"/>
  <c r="L248" i="71"/>
  <c r="L207" i="65"/>
  <c r="L79" i="68"/>
  <c r="L195" i="61"/>
  <c r="L43" i="61"/>
  <c r="L106" i="28"/>
  <c r="L112" i="59"/>
  <c r="L284" i="17"/>
  <c r="L148" i="14"/>
  <c r="L84" i="41"/>
  <c r="L80" i="25"/>
  <c r="L226" i="43"/>
  <c r="L51" i="21"/>
  <c r="L184" i="26"/>
  <c r="L152" i="26"/>
  <c r="L117" i="5"/>
  <c r="L85" i="5"/>
  <c r="L101" i="20"/>
  <c r="L300" i="56"/>
  <c r="L6" i="26"/>
  <c r="L300" i="58"/>
  <c r="L113" i="36"/>
  <c r="L232" i="60"/>
  <c r="L168" i="42"/>
  <c r="L260" i="19"/>
  <c r="L296" i="50"/>
  <c r="L156" i="42"/>
  <c r="L116" i="59"/>
  <c r="L300" i="19"/>
  <c r="L175" i="67"/>
  <c r="L122" i="49"/>
  <c r="L118" i="74"/>
  <c r="L146" i="68"/>
  <c r="L135" i="63"/>
  <c r="L139" i="63"/>
  <c r="L300" i="62"/>
  <c r="L256" i="66"/>
  <c r="L276" i="74"/>
  <c r="L260" i="65"/>
  <c r="L99" i="62"/>
  <c r="L232" i="65"/>
  <c r="L69" i="65"/>
  <c r="L103" i="65"/>
  <c r="L160" i="14"/>
  <c r="L234" i="65"/>
  <c r="L63" i="65"/>
  <c r="L41" i="71"/>
  <c r="L145" i="17"/>
  <c r="L47" i="44"/>
  <c r="L124" i="14"/>
  <c r="L76" i="12"/>
  <c r="L85" i="11"/>
  <c r="L285" i="14"/>
  <c r="L26" i="64"/>
  <c r="L52" i="40"/>
  <c r="L244" i="12"/>
  <c r="L192" i="28"/>
  <c r="L120" i="45"/>
  <c r="L271" i="45"/>
  <c r="L239" i="14"/>
  <c r="L218" i="14"/>
  <c r="L20" i="44"/>
  <c r="L269" i="17"/>
  <c r="L261" i="17"/>
  <c r="L253" i="17"/>
  <c r="L245" i="17"/>
  <c r="L237" i="17"/>
  <c r="L233" i="17"/>
  <c r="L295" i="17"/>
  <c r="L279" i="17"/>
  <c r="L267" i="17"/>
  <c r="L259" i="17"/>
  <c r="L251" i="17"/>
  <c r="L243" i="17"/>
  <c r="L275" i="17"/>
  <c r="L221" i="17"/>
  <c r="L213" i="17"/>
  <c r="L192" i="17"/>
  <c r="L166" i="17"/>
  <c r="L136" i="17"/>
  <c r="L161" i="17"/>
  <c r="L291" i="17"/>
  <c r="L189" i="17"/>
  <c r="L299" i="40"/>
  <c r="L133" i="40"/>
  <c r="L204" i="40"/>
  <c r="L141" i="40"/>
  <c r="L15" i="40"/>
  <c r="L105" i="61"/>
  <c r="L251" i="64"/>
  <c r="L157" i="11"/>
  <c r="L40" i="11"/>
  <c r="L217" i="28"/>
  <c r="L199" i="28"/>
  <c r="L167" i="28"/>
  <c r="L135" i="28"/>
  <c r="L88" i="45"/>
  <c r="L224" i="14"/>
  <c r="K301" i="44"/>
  <c r="L201" i="17"/>
  <c r="L176" i="17"/>
  <c r="L182" i="17"/>
  <c r="L157" i="61"/>
  <c r="L197" i="61"/>
  <c r="L267" i="61"/>
  <c r="L158" i="61"/>
  <c r="L80" i="61"/>
  <c r="L89" i="61"/>
  <c r="L17" i="61"/>
  <c r="L37" i="61"/>
  <c r="L271" i="71"/>
  <c r="L263" i="71"/>
  <c r="L255" i="71"/>
  <c r="L247" i="71"/>
  <c r="L20" i="71"/>
  <c r="L197" i="11"/>
  <c r="L149" i="11"/>
  <c r="L154" i="11"/>
  <c r="L211" i="28"/>
  <c r="L195" i="28"/>
  <c r="L179" i="28"/>
  <c r="L163" i="28"/>
  <c r="L147" i="28"/>
  <c r="L131" i="28"/>
  <c r="L232" i="45"/>
  <c r="L263" i="14"/>
  <c r="L288" i="14"/>
  <c r="L248" i="14"/>
  <c r="L271" i="40"/>
  <c r="L47" i="40"/>
  <c r="L125" i="40"/>
  <c r="L185" i="61"/>
  <c r="L161" i="61"/>
  <c r="L130" i="61"/>
  <c r="L64" i="61"/>
  <c r="L49" i="61"/>
  <c r="L97" i="61"/>
  <c r="L253" i="71"/>
  <c r="L239" i="71"/>
  <c r="L168" i="71"/>
  <c r="L160" i="71"/>
  <c r="L152" i="71"/>
  <c r="L144" i="71"/>
  <c r="L136" i="71"/>
  <c r="L104" i="71"/>
  <c r="L12" i="71"/>
  <c r="L229" i="11"/>
  <c r="L228" i="11"/>
  <c r="L167" i="11"/>
  <c r="L159" i="11"/>
  <c r="L24" i="11"/>
  <c r="L36" i="28"/>
  <c r="L22" i="28"/>
  <c r="L14" i="28"/>
  <c r="L291" i="12"/>
  <c r="L287" i="45"/>
  <c r="L223" i="45"/>
  <c r="L152" i="45"/>
  <c r="L239" i="17"/>
  <c r="L208" i="17"/>
  <c r="L169" i="17"/>
  <c r="L202" i="40"/>
  <c r="L189" i="40"/>
  <c r="L221" i="61"/>
  <c r="L217" i="61"/>
  <c r="L199" i="61"/>
  <c r="L146" i="61"/>
  <c r="L134" i="61"/>
  <c r="L190" i="61"/>
  <c r="L183" i="61"/>
  <c r="L48" i="61"/>
  <c r="L117" i="61"/>
  <c r="L73" i="61"/>
  <c r="L287" i="71"/>
  <c r="L299" i="71"/>
  <c r="L283" i="71"/>
  <c r="L267" i="71"/>
  <c r="L259" i="71"/>
  <c r="L251" i="71"/>
  <c r="L243" i="71"/>
  <c r="L273" i="71"/>
  <c r="L257" i="71"/>
  <c r="L241" i="71"/>
  <c r="K217" i="64"/>
  <c r="L217" i="64"/>
  <c r="L56" i="65"/>
  <c r="L24" i="65"/>
  <c r="L64" i="65"/>
  <c r="L299" i="66"/>
  <c r="L283" i="66"/>
  <c r="L208" i="66"/>
  <c r="L176" i="66"/>
  <c r="L209" i="66"/>
  <c r="L177" i="66"/>
  <c r="L17" i="66"/>
  <c r="L226" i="62"/>
  <c r="L78" i="62"/>
  <c r="L237" i="63"/>
  <c r="L259" i="63"/>
  <c r="L204" i="63"/>
  <c r="L213" i="63"/>
  <c r="L197" i="63"/>
  <c r="L273" i="63"/>
  <c r="L245" i="63"/>
  <c r="L181" i="63"/>
  <c r="L79" i="63"/>
  <c r="L24" i="63"/>
  <c r="L68" i="63"/>
  <c r="L24" i="68"/>
  <c r="L249" i="67"/>
  <c r="L241" i="67"/>
  <c r="L275" i="67"/>
  <c r="L33" i="67"/>
  <c r="L249" i="19"/>
  <c r="L207" i="19"/>
  <c r="L175" i="19"/>
  <c r="L181" i="19"/>
  <c r="L155" i="19"/>
  <c r="L112" i="19"/>
  <c r="L63" i="19"/>
  <c r="L247" i="74"/>
  <c r="L275" i="74"/>
  <c r="L87" i="74"/>
  <c r="L15" i="74"/>
  <c r="L59" i="74"/>
  <c r="L27" i="74"/>
  <c r="L79" i="74"/>
  <c r="L63" i="74"/>
  <c r="L47" i="74"/>
  <c r="L287" i="29"/>
  <c r="L271" i="29"/>
  <c r="L255" i="29"/>
  <c r="L239" i="29"/>
  <c r="L223" i="29"/>
  <c r="L124" i="29"/>
  <c r="L108" i="29"/>
  <c r="L90" i="29"/>
  <c r="L58" i="29"/>
  <c r="L120" i="29"/>
  <c r="L291" i="29"/>
  <c r="L275" i="29"/>
  <c r="L259" i="29"/>
  <c r="L243" i="29"/>
  <c r="L227" i="29"/>
  <c r="L78" i="29"/>
  <c r="L46" i="29"/>
  <c r="L281" i="49"/>
  <c r="L249" i="49"/>
  <c r="L200" i="49"/>
  <c r="L113" i="49"/>
  <c r="L259" i="60"/>
  <c r="L8" i="60"/>
  <c r="L221" i="59"/>
  <c r="L67" i="59"/>
  <c r="L118" i="59"/>
  <c r="L63" i="59"/>
  <c r="L89" i="59"/>
  <c r="L16" i="59"/>
  <c r="L104" i="27"/>
  <c r="L72" i="27"/>
  <c r="L144" i="27"/>
  <c r="L299" i="50"/>
  <c r="L291" i="50"/>
  <c r="L274" i="50"/>
  <c r="L199" i="50"/>
  <c r="L167" i="50"/>
  <c r="L145" i="50"/>
  <c r="L113" i="50"/>
  <c r="L207" i="50"/>
  <c r="L175" i="50"/>
  <c r="L133" i="50"/>
  <c r="L153" i="50"/>
  <c r="L121" i="50"/>
  <c r="L38" i="50"/>
  <c r="K267" i="58"/>
  <c r="L267" i="58" s="1"/>
  <c r="K167" i="58"/>
  <c r="L167" i="58" s="1"/>
  <c r="L45" i="64"/>
  <c r="L25" i="64"/>
  <c r="L295" i="65"/>
  <c r="L229" i="65"/>
  <c r="L200" i="66"/>
  <c r="L243" i="62"/>
  <c r="L86" i="62"/>
  <c r="L295" i="63"/>
  <c r="L271" i="63"/>
  <c r="L239" i="63"/>
  <c r="L192" i="63"/>
  <c r="L275" i="63"/>
  <c r="L72" i="63"/>
  <c r="L8" i="63"/>
  <c r="L297" i="68"/>
  <c r="L289" i="68"/>
  <c r="L281" i="68"/>
  <c r="L273" i="68"/>
  <c r="L136" i="68"/>
  <c r="L148" i="68"/>
  <c r="L143" i="67"/>
  <c r="L78" i="67"/>
  <c r="L25" i="67"/>
  <c r="L183" i="19"/>
  <c r="L291" i="19"/>
  <c r="L271" i="19"/>
  <c r="L197" i="19"/>
  <c r="L217" i="19"/>
  <c r="L31" i="19"/>
  <c r="L255" i="74"/>
  <c r="L76" i="74"/>
  <c r="L60" i="74"/>
  <c r="L44" i="74"/>
  <c r="L28" i="74"/>
  <c r="L12" i="74"/>
  <c r="L67" i="74"/>
  <c r="L35" i="74"/>
  <c r="L211" i="74"/>
  <c r="L88" i="74"/>
  <c r="L72" i="74"/>
  <c r="L56" i="74"/>
  <c r="L40" i="74"/>
  <c r="L24" i="74"/>
  <c r="L8" i="74"/>
  <c r="L23" i="74"/>
  <c r="L287" i="42"/>
  <c r="L251" i="42"/>
  <c r="L296" i="42"/>
  <c r="L269" i="42"/>
  <c r="L243" i="42"/>
  <c r="L190" i="42"/>
  <c r="L85" i="42"/>
  <c r="L98" i="29"/>
  <c r="L66" i="29"/>
  <c r="L86" i="29"/>
  <c r="L54" i="29"/>
  <c r="L273" i="49"/>
  <c r="L241" i="49"/>
  <c r="L167" i="49"/>
  <c r="L229" i="59"/>
  <c r="L267" i="59"/>
  <c r="L110" i="59"/>
  <c r="L94" i="59"/>
  <c r="L25" i="59"/>
  <c r="L269" i="27"/>
  <c r="L253" i="27"/>
  <c r="L237" i="27"/>
  <c r="L257" i="27"/>
  <c r="L225" i="27"/>
  <c r="L221" i="27"/>
  <c r="L224" i="27"/>
  <c r="L162" i="27"/>
  <c r="L112" i="27"/>
  <c r="L80" i="27"/>
  <c r="L48" i="27"/>
  <c r="L148" i="27"/>
  <c r="L293" i="26"/>
  <c r="L261" i="26"/>
  <c r="L229" i="26"/>
  <c r="L211" i="26"/>
  <c r="L203" i="26"/>
  <c r="L195" i="26"/>
  <c r="L187" i="26"/>
  <c r="L179" i="26"/>
  <c r="L171" i="26"/>
  <c r="L163" i="26"/>
  <c r="L155" i="26"/>
  <c r="L147" i="26"/>
  <c r="L139" i="26"/>
  <c r="L131" i="26"/>
  <c r="L123" i="26"/>
  <c r="L219" i="26"/>
  <c r="L209" i="26"/>
  <c r="L201" i="26"/>
  <c r="L193" i="26"/>
  <c r="L185" i="26"/>
  <c r="L177" i="26"/>
  <c r="L145" i="26"/>
  <c r="K183" i="58"/>
  <c r="L183" i="58" s="1"/>
  <c r="L21" i="64"/>
  <c r="L41" i="64"/>
  <c r="L255" i="65"/>
  <c r="L267" i="65"/>
  <c r="L223" i="65"/>
  <c r="L40" i="65"/>
  <c r="L68" i="65"/>
  <c r="L10" i="65"/>
  <c r="L192" i="66"/>
  <c r="L269" i="63"/>
  <c r="L283" i="63"/>
  <c r="L251" i="63"/>
  <c r="L219" i="63"/>
  <c r="L188" i="63"/>
  <c r="L297" i="63"/>
  <c r="L217" i="63"/>
  <c r="L201" i="63"/>
  <c r="L185" i="63"/>
  <c r="L177" i="63"/>
  <c r="L299" i="63"/>
  <c r="L56" i="63"/>
  <c r="L168" i="68"/>
  <c r="L180" i="68"/>
  <c r="L36" i="68"/>
  <c r="L245" i="67"/>
  <c r="L237" i="67"/>
  <c r="L229" i="67"/>
  <c r="L99" i="67"/>
  <c r="L127" i="67"/>
  <c r="L69" i="67"/>
  <c r="L297" i="19"/>
  <c r="L265" i="19"/>
  <c r="L233" i="19"/>
  <c r="L267" i="19"/>
  <c r="L191" i="19"/>
  <c r="L235" i="19"/>
  <c r="L213" i="19"/>
  <c r="L95" i="19"/>
  <c r="L185" i="19"/>
  <c r="L80" i="19"/>
  <c r="L287" i="74"/>
  <c r="L291" i="74"/>
  <c r="L71" i="74"/>
  <c r="L31" i="74"/>
  <c r="L7" i="74"/>
  <c r="L75" i="74"/>
  <c r="L43" i="74"/>
  <c r="L11" i="74"/>
  <c r="L174" i="42"/>
  <c r="L53" i="42"/>
  <c r="L297" i="49"/>
  <c r="L265" i="49"/>
  <c r="L233" i="49"/>
  <c r="L195" i="49"/>
  <c r="L150" i="60"/>
  <c r="L9" i="59"/>
  <c r="L88" i="27"/>
  <c r="L56" i="27"/>
  <c r="L30" i="27"/>
  <c r="L262" i="50"/>
  <c r="L215" i="50"/>
  <c r="K11" i="26"/>
  <c r="L11" i="26" s="1"/>
  <c r="K199" i="58"/>
  <c r="L199" i="58" s="1"/>
  <c r="L13" i="64"/>
  <c r="L271" i="65"/>
  <c r="L263" i="65"/>
  <c r="L245" i="65"/>
  <c r="L299" i="65"/>
  <c r="L227" i="65"/>
  <c r="L36" i="65"/>
  <c r="L221" i="66"/>
  <c r="L291" i="66"/>
  <c r="L255" i="66"/>
  <c r="L235" i="66"/>
  <c r="L216" i="66"/>
  <c r="L184" i="66"/>
  <c r="L217" i="66"/>
  <c r="L185" i="66"/>
  <c r="L271" i="66"/>
  <c r="L223" i="66"/>
  <c r="L291" i="62"/>
  <c r="L255" i="62"/>
  <c r="L40" i="63"/>
  <c r="L200" i="68"/>
  <c r="L20" i="68"/>
  <c r="L65" i="67"/>
  <c r="L79" i="19"/>
  <c r="L223" i="42"/>
  <c r="L279" i="42"/>
  <c r="L280" i="42"/>
  <c r="L253" i="42"/>
  <c r="L291" i="42"/>
  <c r="L142" i="42"/>
  <c r="L21" i="42"/>
  <c r="L82" i="29"/>
  <c r="L50" i="29"/>
  <c r="L38" i="29"/>
  <c r="L28" i="29"/>
  <c r="L12" i="29"/>
  <c r="L289" i="49"/>
  <c r="L257" i="49"/>
  <c r="L216" i="49"/>
  <c r="L147" i="49"/>
  <c r="L139" i="49"/>
  <c r="K301" i="49"/>
  <c r="L142" i="60"/>
  <c r="L225" i="59"/>
  <c r="L97" i="59"/>
  <c r="L70" i="59"/>
  <c r="L105" i="59"/>
  <c r="L73" i="59"/>
  <c r="L111" i="59"/>
  <c r="L28" i="59"/>
  <c r="L96" i="27"/>
  <c r="L64" i="27"/>
  <c r="L26" i="27"/>
  <c r="L277" i="26"/>
  <c r="L245" i="26"/>
  <c r="L207" i="26"/>
  <c r="L199" i="26"/>
  <c r="L191" i="26"/>
  <c r="L183" i="26"/>
  <c r="L175" i="26"/>
  <c r="L167" i="26"/>
  <c r="L159" i="26"/>
  <c r="L151" i="26"/>
  <c r="L143" i="26"/>
  <c r="L135" i="26"/>
  <c r="L127" i="26"/>
  <c r="L217" i="26"/>
  <c r="L205" i="26"/>
  <c r="L197" i="26"/>
  <c r="L189" i="26"/>
  <c r="L181" i="26"/>
  <c r="L161" i="26"/>
  <c r="L129" i="26"/>
  <c r="L19" i="26"/>
  <c r="K255" i="58"/>
  <c r="L255" i="58" s="1"/>
  <c r="K215" i="58"/>
  <c r="L215" i="58" s="1"/>
  <c r="L42" i="20"/>
  <c r="L9" i="54"/>
  <c r="K301" i="5"/>
  <c r="L11" i="24"/>
  <c r="K301" i="25"/>
  <c r="K301" i="37"/>
  <c r="L184" i="52"/>
  <c r="L152" i="52"/>
  <c r="L120" i="52"/>
  <c r="L192" i="35"/>
  <c r="L193" i="46"/>
  <c r="L186" i="72"/>
  <c r="L210" i="72"/>
  <c r="L194" i="72"/>
  <c r="L18" i="46"/>
  <c r="L268" i="38"/>
  <c r="L84" i="33"/>
  <c r="L20" i="33"/>
  <c r="L232" i="38"/>
  <c r="L292" i="52"/>
  <c r="L276" i="52"/>
  <c r="L128" i="22"/>
  <c r="L102" i="24"/>
  <c r="L292" i="5"/>
  <c r="L257" i="62"/>
  <c r="L278" i="29"/>
  <c r="L246" i="29"/>
  <c r="L217" i="42"/>
  <c r="L201" i="42"/>
  <c r="L90" i="67"/>
  <c r="L276" i="49"/>
  <c r="L67" i="68"/>
  <c r="L95" i="65"/>
  <c r="L276" i="66"/>
  <c r="L155" i="17"/>
  <c r="L83" i="68"/>
  <c r="L234" i="12"/>
  <c r="L256" i="40"/>
  <c r="L41" i="28"/>
  <c r="L270" i="17"/>
  <c r="L254" i="17"/>
  <c r="L238" i="17"/>
  <c r="L137" i="58"/>
  <c r="L105" i="58"/>
  <c r="L73" i="58"/>
  <c r="L159" i="58"/>
  <c r="L62" i="57"/>
  <c r="L30" i="57"/>
  <c r="L23" i="57"/>
  <c r="L271" i="56"/>
  <c r="L263" i="56"/>
  <c r="L255" i="56"/>
  <c r="L273" i="56"/>
  <c r="L247" i="56"/>
  <c r="L208" i="55"/>
  <c r="L171" i="55"/>
  <c r="L200" i="55"/>
  <c r="L128" i="55"/>
  <c r="L51" i="55"/>
  <c r="L299" i="36"/>
  <c r="L283" i="36"/>
  <c r="L255" i="36"/>
  <c r="L223" i="36"/>
  <c r="L267" i="36"/>
  <c r="L192" i="36"/>
  <c r="L251" i="36"/>
  <c r="L219" i="36"/>
  <c r="L180" i="36"/>
  <c r="L168" i="36"/>
  <c r="L22" i="36"/>
  <c r="L210" i="20"/>
  <c r="L208" i="20"/>
  <c r="L154" i="20"/>
  <c r="L138" i="20"/>
  <c r="L122" i="20"/>
  <c r="L219" i="20"/>
  <c r="L279" i="20"/>
  <c r="L130" i="20"/>
  <c r="L103" i="20"/>
  <c r="L71" i="20"/>
  <c r="L26" i="20"/>
  <c r="L231" i="54"/>
  <c r="L225" i="54"/>
  <c r="L296" i="54"/>
  <c r="L264" i="54"/>
  <c r="L232" i="54"/>
  <c r="L228" i="54"/>
  <c r="L160" i="54"/>
  <c r="L291" i="53"/>
  <c r="L279" i="53"/>
  <c r="L209" i="53"/>
  <c r="L201" i="53"/>
  <c r="L193" i="53"/>
  <c r="L185" i="53"/>
  <c r="L177" i="53"/>
  <c r="L169" i="53"/>
  <c r="L89" i="53"/>
  <c r="L45" i="53"/>
  <c r="L69" i="53"/>
  <c r="L295" i="21"/>
  <c r="L279" i="21"/>
  <c r="L267" i="21"/>
  <c r="L259" i="21"/>
  <c r="L299" i="21"/>
  <c r="L233" i="21"/>
  <c r="L203" i="21"/>
  <c r="L178" i="21"/>
  <c r="L134" i="21"/>
  <c r="L202" i="21"/>
  <c r="L214" i="21"/>
  <c r="L287" i="22"/>
  <c r="L174" i="22"/>
  <c r="L125" i="22"/>
  <c r="L52" i="22"/>
  <c r="L44" i="22"/>
  <c r="L267" i="5"/>
  <c r="L231" i="5"/>
  <c r="K301" i="24"/>
  <c r="L247" i="25"/>
  <c r="L271" i="25"/>
  <c r="L287" i="30"/>
  <c r="L263" i="30"/>
  <c r="L204" i="30"/>
  <c r="L172" i="30"/>
  <c r="L128" i="30"/>
  <c r="L96" i="30"/>
  <c r="L161" i="30"/>
  <c r="L213" i="30"/>
  <c r="L275" i="32"/>
  <c r="L243" i="32"/>
  <c r="L119" i="32"/>
  <c r="L167" i="32"/>
  <c r="L136" i="32"/>
  <c r="L279" i="43"/>
  <c r="L267" i="43"/>
  <c r="L287" i="43"/>
  <c r="L271" i="43"/>
  <c r="L239" i="43"/>
  <c r="L132" i="43"/>
  <c r="L70" i="43"/>
  <c r="L104" i="43"/>
  <c r="L144" i="43"/>
  <c r="L279" i="75"/>
  <c r="L247" i="75"/>
  <c r="L105" i="75"/>
  <c r="L100" i="75"/>
  <c r="L173" i="75"/>
  <c r="L136" i="75"/>
  <c r="L61" i="41"/>
  <c r="L275" i="33"/>
  <c r="L217" i="37"/>
  <c r="L35" i="37"/>
  <c r="L26" i="37"/>
  <c r="L283" i="52"/>
  <c r="L250" i="52"/>
  <c r="L180" i="52"/>
  <c r="L148" i="52"/>
  <c r="L116" i="52"/>
  <c r="L29" i="52"/>
  <c r="L207" i="69"/>
  <c r="L123" i="69"/>
  <c r="L205" i="51"/>
  <c r="L279" i="51"/>
  <c r="L217" i="51"/>
  <c r="L179" i="51"/>
  <c r="L147" i="51"/>
  <c r="L129" i="51"/>
  <c r="L97" i="51"/>
  <c r="L65" i="51"/>
  <c r="L117" i="51"/>
  <c r="L53" i="51"/>
  <c r="L227" i="38"/>
  <c r="L213" i="38"/>
  <c r="L181" i="38"/>
  <c r="L63" i="38"/>
  <c r="L126" i="39"/>
  <c r="L217" i="70"/>
  <c r="L185" i="70"/>
  <c r="L153" i="70"/>
  <c r="L161" i="70"/>
  <c r="L112" i="70"/>
  <c r="L80" i="70"/>
  <c r="L246" i="46"/>
  <c r="L221" i="46"/>
  <c r="L270" i="46"/>
  <c r="L153" i="46"/>
  <c r="L28" i="46"/>
  <c r="L295" i="72"/>
  <c r="L263" i="72"/>
  <c r="L59" i="72"/>
  <c r="L206" i="72"/>
  <c r="L297" i="46"/>
  <c r="L22" i="70"/>
  <c r="L128" i="39"/>
  <c r="L46" i="72"/>
  <c r="L192" i="70"/>
  <c r="L166" i="39"/>
  <c r="L147" i="39"/>
  <c r="L131" i="39"/>
  <c r="L115" i="39"/>
  <c r="L41" i="39"/>
  <c r="L38" i="38"/>
  <c r="L17" i="38"/>
  <c r="L252" i="38"/>
  <c r="L46" i="35"/>
  <c r="L36" i="35"/>
  <c r="L206" i="51"/>
  <c r="L34" i="51"/>
  <c r="L280" i="46"/>
  <c r="L252" i="46"/>
  <c r="L83" i="39"/>
  <c r="L238" i="38"/>
  <c r="L222" i="38"/>
  <c r="L164" i="38"/>
  <c r="L148" i="38"/>
  <c r="L132" i="38"/>
  <c r="L116" i="38"/>
  <c r="L100" i="38"/>
  <c r="L84" i="38"/>
  <c r="L290" i="52"/>
  <c r="L274" i="52"/>
  <c r="L244" i="35"/>
  <c r="L24" i="35"/>
  <c r="L68" i="33"/>
  <c r="L73" i="37"/>
  <c r="L21" i="37"/>
  <c r="L242" i="41"/>
  <c r="L31" i="41"/>
  <c r="L177" i="33"/>
  <c r="L24" i="33"/>
  <c r="L47" i="41"/>
  <c r="L168" i="38"/>
  <c r="L242" i="75"/>
  <c r="L195" i="75"/>
  <c r="L41" i="75"/>
  <c r="L290" i="75"/>
  <c r="L226" i="75"/>
  <c r="L142" i="41"/>
  <c r="L270" i="75"/>
  <c r="L200" i="75"/>
  <c r="L184" i="75"/>
  <c r="L119" i="75"/>
  <c r="L19" i="75"/>
  <c r="L234" i="43"/>
  <c r="L45" i="25"/>
  <c r="L13" i="25"/>
  <c r="L5" i="24"/>
  <c r="N5" i="24" s="1"/>
  <c r="L140" i="24"/>
  <c r="L38" i="24"/>
  <c r="L68" i="25"/>
  <c r="L34" i="24"/>
  <c r="L198" i="53"/>
  <c r="L142" i="53"/>
  <c r="L52" i="25"/>
  <c r="L146" i="24"/>
  <c r="L44" i="24"/>
  <c r="L62" i="25"/>
  <c r="L130" i="24"/>
  <c r="L92" i="24"/>
  <c r="L54" i="24"/>
  <c r="L116" i="53"/>
  <c r="L183" i="20"/>
  <c r="L199" i="54"/>
  <c r="L137" i="21"/>
  <c r="L56" i="21"/>
  <c r="L211" i="54"/>
  <c r="L109" i="36"/>
  <c r="L223" i="55"/>
  <c r="L94" i="57"/>
  <c r="L49" i="57"/>
  <c r="L12" i="54"/>
  <c r="L89" i="20"/>
  <c r="L169" i="55"/>
  <c r="L42" i="53"/>
  <c r="L288" i="20"/>
  <c r="L91" i="55"/>
  <c r="L65" i="57"/>
  <c r="L135" i="58"/>
  <c r="L103" i="58"/>
  <c r="L71" i="58"/>
  <c r="L142" i="50"/>
  <c r="L115" i="50"/>
  <c r="L86" i="50"/>
  <c r="L109" i="67"/>
  <c r="L297" i="62"/>
  <c r="L93" i="62"/>
  <c r="L209" i="71"/>
  <c r="L32" i="61"/>
  <c r="L179" i="21"/>
  <c r="L55" i="21"/>
  <c r="L159" i="53"/>
  <c r="L260" i="20"/>
  <c r="L194" i="36"/>
  <c r="L147" i="36"/>
  <c r="L260" i="55"/>
  <c r="L209" i="55"/>
  <c r="L137" i="55"/>
  <c r="L196" i="58"/>
  <c r="L288" i="27"/>
  <c r="L132" i="49"/>
  <c r="L270" i="29"/>
  <c r="L238" i="29"/>
  <c r="L213" i="42"/>
  <c r="L146" i="67"/>
  <c r="L82" i="67"/>
  <c r="L121" i="62"/>
  <c r="L54" i="62"/>
  <c r="L38" i="62"/>
  <c r="L22" i="62"/>
  <c r="L6" i="62"/>
  <c r="L173" i="59"/>
  <c r="L260" i="60"/>
  <c r="L134" i="49"/>
  <c r="L116" i="42"/>
  <c r="L250" i="19"/>
  <c r="L123" i="62"/>
  <c r="L268" i="64"/>
  <c r="L232" i="71"/>
  <c r="L207" i="71"/>
  <c r="L218" i="61"/>
  <c r="L35" i="61"/>
  <c r="L222" i="59"/>
  <c r="L96" i="49"/>
  <c r="L139" i="62"/>
  <c r="L80" i="59"/>
  <c r="L256" i="49"/>
  <c r="L286" i="42"/>
  <c r="L158" i="19"/>
  <c r="L194" i="68"/>
  <c r="L79" i="65"/>
  <c r="L202" i="64"/>
  <c r="L34" i="64"/>
  <c r="L62" i="71"/>
  <c r="L197" i="40"/>
  <c r="L55" i="59"/>
  <c r="L292" i="49"/>
  <c r="L100" i="49"/>
  <c r="L122" i="42"/>
  <c r="L290" i="19"/>
  <c r="L165" i="67"/>
  <c r="L282" i="68"/>
  <c r="L91" i="62"/>
  <c r="L32" i="66"/>
  <c r="L284" i="64"/>
  <c r="L228" i="64"/>
  <c r="L280" i="71"/>
  <c r="L175" i="71"/>
  <c r="L256" i="61"/>
  <c r="L11" i="61"/>
  <c r="L270" i="12"/>
  <c r="L118" i="28"/>
  <c r="L102" i="28"/>
  <c r="L86" i="28"/>
  <c r="L43" i="11"/>
  <c r="L224" i="49"/>
  <c r="L188" i="19"/>
  <c r="L175" i="65"/>
  <c r="L264" i="71"/>
  <c r="L284" i="61"/>
  <c r="L34" i="14"/>
  <c r="L240" i="40"/>
  <c r="L142" i="17"/>
  <c r="L37" i="28"/>
  <c r="L266" i="17"/>
  <c r="L250" i="17"/>
  <c r="L221" i="14"/>
  <c r="L210" i="28"/>
  <c r="L244" i="40"/>
  <c r="L76" i="40"/>
  <c r="L272" i="17"/>
  <c r="L256" i="17"/>
  <c r="L116" i="14"/>
  <c r="L275" i="58"/>
  <c r="L191" i="58"/>
  <c r="L129" i="58"/>
  <c r="L97" i="58"/>
  <c r="L65" i="58"/>
  <c r="L54" i="57"/>
  <c r="L22" i="57"/>
  <c r="L221" i="56"/>
  <c r="L158" i="56"/>
  <c r="L147" i="56"/>
  <c r="L257" i="55"/>
  <c r="L204" i="55"/>
  <c r="L43" i="55"/>
  <c r="L216" i="36"/>
  <c r="L184" i="36"/>
  <c r="L156" i="36"/>
  <c r="L172" i="36"/>
  <c r="L291" i="20"/>
  <c r="L235" i="20"/>
  <c r="L150" i="20"/>
  <c r="L231" i="20"/>
  <c r="L170" i="20"/>
  <c r="L135" i="20"/>
  <c r="L91" i="20"/>
  <c r="L92" i="20"/>
  <c r="L38" i="20"/>
  <c r="L10" i="20"/>
  <c r="L223" i="54"/>
  <c r="L220" i="54"/>
  <c r="L271" i="54"/>
  <c r="L239" i="54"/>
  <c r="L168" i="54"/>
  <c r="L140" i="54"/>
  <c r="L237" i="21"/>
  <c r="L210" i="21"/>
  <c r="L174" i="21"/>
  <c r="L146" i="21"/>
  <c r="L207" i="21"/>
  <c r="L186" i="21"/>
  <c r="L154" i="21"/>
  <c r="L175" i="21"/>
  <c r="L89" i="21"/>
  <c r="L166" i="22"/>
  <c r="L133" i="22"/>
  <c r="L215" i="22"/>
  <c r="L153" i="22"/>
  <c r="L113" i="22"/>
  <c r="L60" i="22"/>
  <c r="L40" i="22"/>
  <c r="L299" i="5"/>
  <c r="L239" i="5"/>
  <c r="L259" i="5"/>
  <c r="L225" i="5"/>
  <c r="L19" i="24"/>
  <c r="L299" i="25"/>
  <c r="L283" i="25"/>
  <c r="L267" i="25"/>
  <c r="L251" i="25"/>
  <c r="L235" i="25"/>
  <c r="L263" i="25"/>
  <c r="L291" i="25"/>
  <c r="L197" i="25"/>
  <c r="L275" i="25"/>
  <c r="L31" i="25"/>
  <c r="L279" i="30"/>
  <c r="L259" i="30"/>
  <c r="L124" i="30"/>
  <c r="L92" i="30"/>
  <c r="L193" i="30"/>
  <c r="L217" i="31"/>
  <c r="L209" i="31"/>
  <c r="L167" i="31"/>
  <c r="L135" i="31"/>
  <c r="L179" i="31"/>
  <c r="L147" i="31"/>
  <c r="L115" i="31"/>
  <c r="L127" i="31"/>
  <c r="L283" i="32"/>
  <c r="L251" i="32"/>
  <c r="L219" i="32"/>
  <c r="L203" i="32"/>
  <c r="L187" i="32"/>
  <c r="L171" i="32"/>
  <c r="L183" i="32"/>
  <c r="L120" i="32"/>
  <c r="L26" i="32"/>
  <c r="L18" i="32"/>
  <c r="L6" i="32"/>
  <c r="L273" i="43"/>
  <c r="L241" i="43"/>
  <c r="L283" i="43"/>
  <c r="L219" i="43"/>
  <c r="L186" i="43"/>
  <c r="L137" i="43"/>
  <c r="L73" i="43"/>
  <c r="L34" i="43"/>
  <c r="L109" i="43"/>
  <c r="L6" i="43"/>
  <c r="L156" i="43"/>
  <c r="L108" i="43"/>
  <c r="L92" i="43"/>
  <c r="L58" i="43"/>
  <c r="L128" i="43"/>
  <c r="L237" i="75"/>
  <c r="L221" i="75"/>
  <c r="L287" i="75"/>
  <c r="L255" i="75"/>
  <c r="L235" i="75"/>
  <c r="L227" i="75"/>
  <c r="L181" i="75"/>
  <c r="L102" i="75"/>
  <c r="L89" i="75"/>
  <c r="L72" i="75"/>
  <c r="L117" i="75"/>
  <c r="L109" i="75"/>
  <c r="L145" i="75"/>
  <c r="L281" i="41"/>
  <c r="L233" i="41"/>
  <c r="L105" i="41"/>
  <c r="L97" i="41"/>
  <c r="L156" i="41"/>
  <c r="L147" i="41"/>
  <c r="L77" i="41"/>
  <c r="L57" i="41"/>
  <c r="L221" i="33"/>
  <c r="L291" i="33"/>
  <c r="L263" i="33"/>
  <c r="L279" i="33"/>
  <c r="L113" i="33"/>
  <c r="L61" i="33"/>
  <c r="L284" i="37"/>
  <c r="L260" i="37"/>
  <c r="L62" i="37"/>
  <c r="L205" i="37"/>
  <c r="L47" i="37"/>
  <c r="L38" i="37"/>
  <c r="L20" i="37"/>
  <c r="L10" i="37"/>
  <c r="L291" i="52"/>
  <c r="L266" i="52"/>
  <c r="L196" i="52"/>
  <c r="L168" i="52"/>
  <c r="L136" i="52"/>
  <c r="L17" i="52"/>
  <c r="L268" i="69"/>
  <c r="L215" i="69"/>
  <c r="L183" i="69"/>
  <c r="L193" i="69"/>
  <c r="L107" i="69"/>
  <c r="L275" i="51"/>
  <c r="L295" i="51"/>
  <c r="L213" i="51"/>
  <c r="L187" i="51"/>
  <c r="L155" i="51"/>
  <c r="L183" i="51"/>
  <c r="L137" i="51"/>
  <c r="L121" i="51"/>
  <c r="L105" i="51"/>
  <c r="L89" i="51"/>
  <c r="L73" i="51"/>
  <c r="L57" i="51"/>
  <c r="L39" i="51"/>
  <c r="L31" i="51"/>
  <c r="L23" i="51"/>
  <c r="L15" i="51"/>
  <c r="L6" i="51"/>
  <c r="L267" i="35"/>
  <c r="L243" i="35"/>
  <c r="L235" i="38"/>
  <c r="L233" i="38"/>
  <c r="L189" i="38"/>
  <c r="L51" i="38"/>
  <c r="L187" i="38"/>
  <c r="L23" i="38"/>
  <c r="L31" i="38"/>
  <c r="L275" i="39"/>
  <c r="L295" i="70"/>
  <c r="L279" i="70"/>
  <c r="L263" i="70"/>
  <c r="L247" i="70"/>
  <c r="L239" i="70"/>
  <c r="L231" i="70"/>
  <c r="L259" i="70"/>
  <c r="L209" i="70"/>
  <c r="L177" i="70"/>
  <c r="K301" i="70"/>
  <c r="L108" i="70"/>
  <c r="L299" i="46"/>
  <c r="L230" i="46"/>
  <c r="L233" i="46"/>
  <c r="L209" i="46"/>
  <c r="L286" i="46"/>
  <c r="L245" i="46"/>
  <c r="L176" i="46"/>
  <c r="K301" i="46"/>
  <c r="L172" i="46"/>
  <c r="L299" i="72"/>
  <c r="L271" i="72"/>
  <c r="L239" i="72"/>
  <c r="K301" i="72"/>
  <c r="L30" i="12"/>
  <c r="L202" i="72"/>
  <c r="L34" i="46"/>
  <c r="L140" i="70"/>
  <c r="L14" i="70"/>
  <c r="L49" i="39"/>
  <c r="L17" i="39"/>
  <c r="L37" i="46"/>
  <c r="L21" i="46"/>
  <c r="L288" i="70"/>
  <c r="L152" i="70"/>
  <c r="L288" i="39"/>
  <c r="L182" i="39"/>
  <c r="L160" i="39"/>
  <c r="L124" i="39"/>
  <c r="L67" i="39"/>
  <c r="L34" i="70"/>
  <c r="L18" i="70"/>
  <c r="L272" i="39"/>
  <c r="L54" i="38"/>
  <c r="L30" i="38"/>
  <c r="L262" i="72"/>
  <c r="L14" i="72"/>
  <c r="L25" i="70"/>
  <c r="L9" i="70"/>
  <c r="L214" i="39"/>
  <c r="L192" i="39"/>
  <c r="L99" i="39"/>
  <c r="L300" i="38"/>
  <c r="L57" i="38"/>
  <c r="L38" i="46"/>
  <c r="L56" i="35"/>
  <c r="L208" i="69"/>
  <c r="L234" i="38"/>
  <c r="L192" i="69"/>
  <c r="L286" i="52"/>
  <c r="L14" i="46"/>
  <c r="L198" i="39"/>
  <c r="L189" i="52"/>
  <c r="L52" i="33"/>
  <c r="L192" i="75"/>
  <c r="L52" i="35"/>
  <c r="L37" i="37"/>
  <c r="L300" i="46"/>
  <c r="L240" i="38"/>
  <c r="L224" i="38"/>
  <c r="L144" i="38"/>
  <c r="L128" i="38"/>
  <c r="L112" i="38"/>
  <c r="L96" i="38"/>
  <c r="L80" i="38"/>
  <c r="L300" i="52"/>
  <c r="L284" i="52"/>
  <c r="L56" i="33"/>
  <c r="L9" i="75"/>
  <c r="L78" i="30"/>
  <c r="L128" i="33"/>
  <c r="L45" i="75"/>
  <c r="L29" i="75"/>
  <c r="L13" i="75"/>
  <c r="L266" i="43"/>
  <c r="L258" i="43"/>
  <c r="L194" i="31"/>
  <c r="L10" i="5"/>
  <c r="L272" i="25"/>
  <c r="L37" i="25"/>
  <c r="L5" i="25"/>
  <c r="N5" i="25" s="1"/>
  <c r="N6" i="25" s="1"/>
  <c r="L218" i="5"/>
  <c r="L84" i="25"/>
  <c r="L46" i="25"/>
  <c r="L30" i="25"/>
  <c r="L14" i="25"/>
  <c r="L178" i="24"/>
  <c r="L76" i="24"/>
  <c r="L282" i="43"/>
  <c r="L256" i="43"/>
  <c r="L142" i="31"/>
  <c r="L132" i="25"/>
  <c r="L104" i="25"/>
  <c r="L98" i="24"/>
  <c r="L60" i="24"/>
  <c r="L276" i="5"/>
  <c r="L7" i="22"/>
  <c r="L64" i="41"/>
  <c r="L258" i="75"/>
  <c r="L138" i="25"/>
  <c r="L226" i="24"/>
  <c r="L134" i="24"/>
  <c r="L82" i="24"/>
  <c r="L206" i="22"/>
  <c r="L292" i="21"/>
  <c r="L185" i="33"/>
  <c r="L130" i="31"/>
  <c r="L194" i="24"/>
  <c r="L156" i="24"/>
  <c r="L118" i="24"/>
  <c r="L276" i="21"/>
  <c r="L158" i="53"/>
  <c r="L218" i="53"/>
  <c r="L99" i="53"/>
  <c r="L67" i="53"/>
  <c r="L207" i="20"/>
  <c r="L20" i="54"/>
  <c r="L51" i="53"/>
  <c r="L138" i="53"/>
  <c r="L100" i="53"/>
  <c r="L36" i="53"/>
  <c r="L105" i="20"/>
  <c r="L238" i="36"/>
  <c r="L260" i="50"/>
  <c r="L104" i="36"/>
  <c r="L238" i="56"/>
  <c r="L88" i="56"/>
  <c r="L80" i="56"/>
  <c r="L72" i="56"/>
  <c r="L64" i="56"/>
  <c r="L56" i="56"/>
  <c r="L48" i="56"/>
  <c r="L40" i="56"/>
  <c r="L32" i="56"/>
  <c r="L24" i="56"/>
  <c r="L16" i="56"/>
  <c r="L8" i="56"/>
  <c r="L118" i="57"/>
  <c r="L86" i="57"/>
  <c r="L150" i="58"/>
  <c r="L118" i="58"/>
  <c r="L86" i="58"/>
  <c r="L275" i="50"/>
  <c r="L23" i="50"/>
  <c r="L252" i="27"/>
  <c r="L21" i="27"/>
  <c r="L249" i="62"/>
  <c r="L109" i="62"/>
  <c r="L193" i="71"/>
  <c r="L24" i="61"/>
  <c r="L41" i="27"/>
  <c r="L9" i="27"/>
  <c r="L294" i="29"/>
  <c r="L262" i="29"/>
  <c r="L230" i="29"/>
  <c r="L209" i="42"/>
  <c r="L121" i="67"/>
  <c r="L282" i="62"/>
  <c r="L105" i="62"/>
  <c r="L50" i="62"/>
  <c r="L34" i="62"/>
  <c r="L18" i="62"/>
  <c r="L64" i="59"/>
  <c r="L276" i="60"/>
  <c r="L110" i="49"/>
  <c r="L300" i="74"/>
  <c r="L87" i="68"/>
  <c r="L223" i="71"/>
  <c r="L85" i="71"/>
  <c r="L159" i="65"/>
  <c r="L244" i="49"/>
  <c r="L262" i="42"/>
  <c r="L91" i="68"/>
  <c r="L107" i="62"/>
  <c r="L300" i="40"/>
  <c r="L168" i="27"/>
  <c r="L96" i="59"/>
  <c r="L39" i="59"/>
  <c r="L240" i="49"/>
  <c r="L84" i="49"/>
  <c r="L252" i="19"/>
  <c r="L266" i="68"/>
  <c r="L234" i="66"/>
  <c r="L66" i="71"/>
  <c r="L42" i="71"/>
  <c r="L298" i="12"/>
  <c r="L250" i="12"/>
  <c r="L114" i="28"/>
  <c r="L98" i="28"/>
  <c r="L82" i="28"/>
  <c r="L226" i="67"/>
  <c r="L26" i="14"/>
  <c r="L294" i="45"/>
  <c r="L262" i="17"/>
  <c r="L246" i="17"/>
  <c r="L164" i="14"/>
  <c r="L178" i="28"/>
  <c r="L207" i="17"/>
  <c r="L290" i="45"/>
  <c r="L228" i="40"/>
  <c r="L44" i="40"/>
  <c r="L268" i="17"/>
  <c r="L252" i="17"/>
  <c r="L199" i="17"/>
  <c r="L234" i="45"/>
  <c r="L173" i="26"/>
  <c r="L165" i="26"/>
  <c r="L157" i="26"/>
  <c r="L149" i="26"/>
  <c r="L141" i="26"/>
  <c r="L133" i="26"/>
  <c r="L125" i="26"/>
  <c r="L121" i="58"/>
  <c r="L89" i="58"/>
  <c r="K301" i="58"/>
  <c r="L78" i="57"/>
  <c r="L46" i="57"/>
  <c r="L14" i="57"/>
  <c r="L299" i="56"/>
  <c r="L283" i="56"/>
  <c r="L267" i="56"/>
  <c r="L259" i="56"/>
  <c r="L251" i="56"/>
  <c r="L295" i="56"/>
  <c r="L279" i="56"/>
  <c r="L239" i="56"/>
  <c r="L249" i="56"/>
  <c r="L187" i="55"/>
  <c r="L249" i="55"/>
  <c r="L233" i="55"/>
  <c r="L195" i="55"/>
  <c r="L98" i="55"/>
  <c r="L155" i="55"/>
  <c r="L287" i="36"/>
  <c r="L271" i="36"/>
  <c r="L295" i="36"/>
  <c r="L279" i="36"/>
  <c r="L263" i="36"/>
  <c r="L239" i="36"/>
  <c r="L208" i="36"/>
  <c r="L235" i="36"/>
  <c r="L158" i="20"/>
  <c r="L110" i="20"/>
  <c r="L87" i="20"/>
  <c r="L100" i="20"/>
  <c r="L68" i="20"/>
  <c r="L30" i="20"/>
  <c r="L283" i="54"/>
  <c r="L229" i="54"/>
  <c r="L221" i="54"/>
  <c r="L280" i="54"/>
  <c r="L248" i="54"/>
  <c r="L179" i="54"/>
  <c r="L152" i="54"/>
  <c r="L25" i="54"/>
  <c r="L299" i="53"/>
  <c r="L217" i="53"/>
  <c r="L213" i="53"/>
  <c r="L205" i="53"/>
  <c r="L197" i="53"/>
  <c r="L189" i="53"/>
  <c r="L181" i="53"/>
  <c r="L173" i="53"/>
  <c r="L165" i="53"/>
  <c r="L57" i="53"/>
  <c r="L77" i="53"/>
  <c r="L49" i="53"/>
  <c r="L206" i="21"/>
  <c r="L132" i="21"/>
  <c r="L93" i="21"/>
  <c r="L247" i="22"/>
  <c r="L251" i="22"/>
  <c r="L141" i="22"/>
  <c r="L121" i="22"/>
  <c r="L105" i="22"/>
  <c r="L187" i="22"/>
  <c r="L48" i="22"/>
  <c r="L275" i="5"/>
  <c r="L247" i="5"/>
  <c r="L283" i="5"/>
  <c r="L291" i="5"/>
  <c r="L235" i="5"/>
  <c r="L162" i="5"/>
  <c r="L279" i="25"/>
  <c r="L221" i="25"/>
  <c r="L217" i="25"/>
  <c r="L35" i="25"/>
  <c r="L295" i="30"/>
  <c r="L275" i="30"/>
  <c r="L239" i="30"/>
  <c r="L291" i="30"/>
  <c r="L200" i="30"/>
  <c r="L188" i="30"/>
  <c r="L168" i="30"/>
  <c r="L156" i="30"/>
  <c r="L144" i="30"/>
  <c r="L112" i="30"/>
  <c r="L80" i="30"/>
  <c r="L173" i="30"/>
  <c r="L169" i="30"/>
  <c r="L149" i="30"/>
  <c r="L132" i="31"/>
  <c r="L153" i="31"/>
  <c r="L77" i="31"/>
  <c r="L121" i="31"/>
  <c r="L50" i="31"/>
  <c r="L42" i="31"/>
  <c r="L259" i="32"/>
  <c r="L227" i="32"/>
  <c r="L273" i="32"/>
  <c r="L241" i="32"/>
  <c r="L189" i="32"/>
  <c r="L58" i="32"/>
  <c r="L281" i="43"/>
  <c r="L249" i="43"/>
  <c r="L299" i="43"/>
  <c r="L235" i="43"/>
  <c r="L194" i="43"/>
  <c r="L161" i="43"/>
  <c r="L147" i="43"/>
  <c r="L113" i="43"/>
  <c r="L97" i="43"/>
  <c r="L83" i="43"/>
  <c r="L133" i="43"/>
  <c r="L245" i="75"/>
  <c r="L177" i="75"/>
  <c r="L86" i="75"/>
  <c r="L114" i="75"/>
  <c r="L106" i="75"/>
  <c r="L277" i="41"/>
  <c r="L245" i="41"/>
  <c r="L269" i="41"/>
  <c r="L221" i="41"/>
  <c r="L297" i="41"/>
  <c r="L249" i="41"/>
  <c r="L157" i="41"/>
  <c r="L141" i="41"/>
  <c r="L125" i="41"/>
  <c r="L149" i="41"/>
  <c r="L53" i="41"/>
  <c r="L241" i="33"/>
  <c r="L256" i="37"/>
  <c r="L232" i="37"/>
  <c r="L292" i="37"/>
  <c r="L221" i="37"/>
  <c r="L70" i="37"/>
  <c r="L76" i="37"/>
  <c r="L40" i="37"/>
  <c r="L215" i="37"/>
  <c r="L43" i="37"/>
  <c r="L34" i="37"/>
  <c r="L297" i="52"/>
  <c r="L299" i="52"/>
  <c r="L267" i="52"/>
  <c r="L271" i="52"/>
  <c r="L239" i="52"/>
  <c r="L227" i="52"/>
  <c r="L218" i="52"/>
  <c r="L204" i="52"/>
  <c r="L164" i="52"/>
  <c r="L132" i="52"/>
  <c r="L33" i="52"/>
  <c r="L191" i="69"/>
  <c r="L201" i="69"/>
  <c r="L139" i="69"/>
  <c r="L79" i="69"/>
  <c r="L240" i="69"/>
  <c r="L291" i="51"/>
  <c r="L195" i="51"/>
  <c r="L163" i="51"/>
  <c r="L191" i="51"/>
  <c r="L167" i="51"/>
  <c r="L113" i="51"/>
  <c r="L81" i="51"/>
  <c r="L49" i="51"/>
  <c r="L133" i="51"/>
  <c r="L69" i="51"/>
  <c r="L177" i="51"/>
  <c r="L196" i="51"/>
  <c r="L156" i="51"/>
  <c r="L283" i="35"/>
  <c r="L241" i="35"/>
  <c r="L259" i="35"/>
  <c r="L251" i="35"/>
  <c r="L275" i="35"/>
  <c r="L213" i="35"/>
  <c r="L181" i="35"/>
  <c r="L208" i="35"/>
  <c r="L271" i="35"/>
  <c r="L79" i="35"/>
  <c r="L241" i="38"/>
  <c r="L195" i="38"/>
  <c r="L14" i="38"/>
  <c r="L154" i="39"/>
  <c r="L138" i="39"/>
  <c r="L122" i="39"/>
  <c r="L22" i="39"/>
  <c r="L10" i="39"/>
  <c r="L221" i="70"/>
  <c r="L201" i="70"/>
  <c r="L169" i="70"/>
  <c r="L157" i="70"/>
  <c r="L214" i="70"/>
  <c r="L165" i="70"/>
  <c r="L245" i="70"/>
  <c r="L128" i="70"/>
  <c r="L96" i="70"/>
  <c r="L242" i="46"/>
  <c r="L201" i="46"/>
  <c r="L282" i="46"/>
  <c r="L173" i="46"/>
  <c r="L164" i="46"/>
  <c r="L160" i="46"/>
  <c r="L285" i="72"/>
  <c r="L214" i="72"/>
  <c r="L198" i="72"/>
  <c r="L26" i="46"/>
  <c r="L160" i="70"/>
  <c r="L38" i="70"/>
  <c r="L6" i="70"/>
  <c r="N6" i="70" s="1"/>
  <c r="N7" i="70" s="1"/>
  <c r="L127" i="46"/>
  <c r="L95" i="46"/>
  <c r="L63" i="46"/>
  <c r="L171" i="39"/>
  <c r="L86" i="39"/>
  <c r="L30" i="72"/>
  <c r="L272" i="70"/>
  <c r="L176" i="70"/>
  <c r="L139" i="39"/>
  <c r="L123" i="39"/>
  <c r="L46" i="38"/>
  <c r="L281" i="46"/>
  <c r="L203" i="39"/>
  <c r="L54" i="39"/>
  <c r="L284" i="38"/>
  <c r="L41" i="38"/>
  <c r="L202" i="51"/>
  <c r="L62" i="72"/>
  <c r="L230" i="38"/>
  <c r="L206" i="38"/>
  <c r="L172" i="38"/>
  <c r="L156" i="38"/>
  <c r="L140" i="38"/>
  <c r="L124" i="38"/>
  <c r="L108" i="38"/>
  <c r="L92" i="38"/>
  <c r="L76" i="38"/>
  <c r="L256" i="35"/>
  <c r="L30" i="35"/>
  <c r="L20" i="35"/>
  <c r="L18" i="51"/>
  <c r="L298" i="52"/>
  <c r="L282" i="52"/>
  <c r="L189" i="51"/>
  <c r="L54" i="51"/>
  <c r="L100" i="33"/>
  <c r="L36" i="33"/>
  <c r="L57" i="35"/>
  <c r="L244" i="33"/>
  <c r="L193" i="33"/>
  <c r="L104" i="33"/>
  <c r="L72" i="33"/>
  <c r="L40" i="33"/>
  <c r="L8" i="33"/>
  <c r="L151" i="75"/>
  <c r="L18" i="75"/>
  <c r="L203" i="46"/>
  <c r="L187" i="39"/>
  <c r="L102" i="39"/>
  <c r="L236" i="38"/>
  <c r="L118" i="35"/>
  <c r="L8" i="35"/>
  <c r="L296" i="52"/>
  <c r="L280" i="52"/>
  <c r="L260" i="33"/>
  <c r="L161" i="33"/>
  <c r="L160" i="38"/>
  <c r="L45" i="37"/>
  <c r="L88" i="33"/>
  <c r="L62" i="75"/>
  <c r="L34" i="75"/>
  <c r="L174" i="38"/>
  <c r="L238" i="75"/>
  <c r="L131" i="75"/>
  <c r="L25" i="75"/>
  <c r="L51" i="43"/>
  <c r="L8" i="43"/>
  <c r="L172" i="31"/>
  <c r="L141" i="31"/>
  <c r="L122" i="31"/>
  <c r="L198" i="25"/>
  <c r="L286" i="75"/>
  <c r="L65" i="75"/>
  <c r="L197" i="31"/>
  <c r="L128" i="31"/>
  <c r="L288" i="25"/>
  <c r="L144" i="22"/>
  <c r="L16" i="54"/>
  <c r="L169" i="33"/>
  <c r="L290" i="41"/>
  <c r="L274" i="75"/>
  <c r="L35" i="75"/>
  <c r="L290" i="43"/>
  <c r="L238" i="43"/>
  <c r="L25" i="43"/>
  <c r="L211" i="25"/>
  <c r="L116" i="25"/>
  <c r="L29" i="25"/>
  <c r="L21" i="24"/>
  <c r="L24" i="43"/>
  <c r="L173" i="31"/>
  <c r="L133" i="31"/>
  <c r="L203" i="25"/>
  <c r="L245" i="24"/>
  <c r="L166" i="24"/>
  <c r="L114" i="24"/>
  <c r="L87" i="24"/>
  <c r="L67" i="43"/>
  <c r="L161" i="31"/>
  <c r="L136" i="31"/>
  <c r="L29" i="30"/>
  <c r="L190" i="25"/>
  <c r="L122" i="25"/>
  <c r="L95" i="25"/>
  <c r="L300" i="24"/>
  <c r="L236" i="24"/>
  <c r="L162" i="24"/>
  <c r="L135" i="24"/>
  <c r="L124" i="24"/>
  <c r="L86" i="24"/>
  <c r="L140" i="22"/>
  <c r="L23" i="22"/>
  <c r="L151" i="21"/>
  <c r="L76" i="41"/>
  <c r="L12" i="43"/>
  <c r="L244" i="31"/>
  <c r="L204" i="31"/>
  <c r="L244" i="25"/>
  <c r="L78" i="25"/>
  <c r="L172" i="24"/>
  <c r="L70" i="24"/>
  <c r="L136" i="22"/>
  <c r="L216" i="31"/>
  <c r="L182" i="24"/>
  <c r="L124" i="22"/>
  <c r="L182" i="53"/>
  <c r="L155" i="21"/>
  <c r="L292" i="53"/>
  <c r="L147" i="53"/>
  <c r="L110" i="53"/>
  <c r="L11" i="54"/>
  <c r="L187" i="21"/>
  <c r="L135" i="21"/>
  <c r="L88" i="21"/>
  <c r="L136" i="53"/>
  <c r="L115" i="53"/>
  <c r="L66" i="53"/>
  <c r="L214" i="55"/>
  <c r="L26" i="53"/>
  <c r="L111" i="53"/>
  <c r="L21" i="53"/>
  <c r="L178" i="36"/>
  <c r="L131" i="36"/>
  <c r="L280" i="55"/>
  <c r="L185" i="55"/>
  <c r="L126" i="57"/>
  <c r="L81" i="57"/>
  <c r="L17" i="57"/>
  <c r="L122" i="58"/>
  <c r="L90" i="58"/>
  <c r="L276" i="50"/>
  <c r="L162" i="50"/>
  <c r="L122" i="50"/>
  <c r="L94" i="50"/>
  <c r="L126" i="53"/>
  <c r="L175" i="20"/>
  <c r="L25" i="57"/>
  <c r="L146" i="50"/>
  <c r="L106" i="50"/>
  <c r="L74" i="50"/>
  <c r="L152" i="53"/>
  <c r="L74" i="53"/>
  <c r="L107" i="55"/>
  <c r="L234" i="56"/>
  <c r="L138" i="58"/>
  <c r="L106" i="58"/>
  <c r="L74" i="58"/>
  <c r="L154" i="50"/>
  <c r="L130" i="50"/>
  <c r="L102" i="50"/>
  <c r="L70" i="50"/>
  <c r="L246" i="27"/>
  <c r="L37" i="27"/>
  <c r="L233" i="62"/>
  <c r="L177" i="71"/>
  <c r="L16" i="61"/>
  <c r="L192" i="21"/>
  <c r="L90" i="21"/>
  <c r="L120" i="53"/>
  <c r="L164" i="58"/>
  <c r="L294" i="50"/>
  <c r="L7" i="50"/>
  <c r="L214" i="60"/>
  <c r="L286" i="29"/>
  <c r="L254" i="29"/>
  <c r="L222" i="29"/>
  <c r="L205" i="42"/>
  <c r="L114" i="67"/>
  <c r="L250" i="62"/>
  <c r="L62" i="62"/>
  <c r="L46" i="62"/>
  <c r="L30" i="62"/>
  <c r="L14" i="62"/>
  <c r="L292" i="60"/>
  <c r="L272" i="49"/>
  <c r="L92" i="49"/>
  <c r="L292" i="19"/>
  <c r="L256" i="67"/>
  <c r="L71" i="68"/>
  <c r="L24" i="66"/>
  <c r="L127" i="65"/>
  <c r="L102" i="71"/>
  <c r="L154" i="61"/>
  <c r="L104" i="49"/>
  <c r="L75" i="68"/>
  <c r="L71" i="62"/>
  <c r="L28" i="66"/>
  <c r="L143" i="65"/>
  <c r="L46" i="71"/>
  <c r="L159" i="17"/>
  <c r="L288" i="49"/>
  <c r="L130" i="68"/>
  <c r="L20" i="66"/>
  <c r="L170" i="64"/>
  <c r="L228" i="49"/>
  <c r="L274" i="42"/>
  <c r="L284" i="74"/>
  <c r="L200" i="19"/>
  <c r="L162" i="68"/>
  <c r="L110" i="28"/>
  <c r="L94" i="28"/>
  <c r="L78" i="28"/>
  <c r="L238" i="59"/>
  <c r="L14" i="14"/>
  <c r="L250" i="45"/>
  <c r="L21" i="28"/>
  <c r="L224" i="40"/>
  <c r="L12" i="40"/>
  <c r="L258" i="17"/>
  <c r="L242" i="17"/>
  <c r="L132" i="14"/>
  <c r="L146" i="28"/>
  <c r="L260" i="40"/>
  <c r="L60" i="40"/>
  <c r="L285" i="12"/>
  <c r="L28" i="40"/>
  <c r="L264" i="17"/>
  <c r="L248" i="17"/>
  <c r="L175" i="17"/>
  <c r="L273" i="12"/>
  <c r="L5" i="58"/>
  <c r="N5" i="58" s="1"/>
  <c r="N6" i="58" s="1"/>
  <c r="N7" i="58" s="1"/>
  <c r="I4" i="76"/>
  <c r="L6" i="44"/>
  <c r="L6" i="14"/>
  <c r="N5" i="46"/>
  <c r="N6" i="46" s="1"/>
  <c r="N7" i="46" s="1"/>
  <c r="K301" i="12"/>
  <c r="L47" i="12"/>
  <c r="L7" i="12"/>
  <c r="L43" i="12"/>
  <c r="L50" i="12"/>
  <c r="L257" i="72"/>
  <c r="L229" i="72"/>
  <c r="L269" i="72"/>
  <c r="L223" i="72"/>
  <c r="L281" i="72"/>
  <c r="L277" i="72"/>
  <c r="L245" i="72"/>
  <c r="L191" i="72"/>
  <c r="L182" i="72"/>
  <c r="L7" i="72"/>
  <c r="L11" i="72"/>
  <c r="L291" i="72"/>
  <c r="L283" i="72"/>
  <c r="L275" i="72"/>
  <c r="L267" i="72"/>
  <c r="L259" i="72"/>
  <c r="L251" i="72"/>
  <c r="L243" i="72"/>
  <c r="L231" i="72"/>
  <c r="L221" i="72"/>
  <c r="L179" i="72"/>
  <c r="L23" i="72"/>
  <c r="N6" i="72"/>
  <c r="L27" i="72"/>
  <c r="L63" i="72"/>
  <c r="L47" i="72"/>
  <c r="L31" i="72"/>
  <c r="L15" i="72"/>
  <c r="L19" i="72"/>
  <c r="L289" i="72"/>
  <c r="L273" i="72"/>
  <c r="L241" i="72"/>
  <c r="L237" i="72"/>
  <c r="L227" i="72"/>
  <c r="L219" i="72"/>
  <c r="L265" i="72"/>
  <c r="L233" i="72"/>
  <c r="L261" i="72"/>
  <c r="I301" i="72"/>
  <c r="F67" i="10" s="1"/>
  <c r="L183" i="72"/>
  <c r="L190" i="72"/>
  <c r="L39" i="72"/>
  <c r="L43" i="72"/>
  <c r="L55" i="72"/>
  <c r="L290" i="46"/>
  <c r="L259" i="46"/>
  <c r="L239" i="46"/>
  <c r="L235" i="46"/>
  <c r="L213" i="46"/>
  <c r="L197" i="46"/>
  <c r="L250" i="46"/>
  <c r="L234" i="46"/>
  <c r="L177" i="46"/>
  <c r="L168" i="46"/>
  <c r="L145" i="46"/>
  <c r="L238" i="46"/>
  <c r="L222" i="46"/>
  <c r="L157" i="46"/>
  <c r="L148" i="46"/>
  <c r="L217" i="46"/>
  <c r="L156" i="46"/>
  <c r="L229" i="46"/>
  <c r="L162" i="46"/>
  <c r="L62" i="46"/>
  <c r="L32" i="46"/>
  <c r="L16" i="46"/>
  <c r="L20" i="46"/>
  <c r="L258" i="46"/>
  <c r="L66" i="46"/>
  <c r="L274" i="46"/>
  <c r="L275" i="46"/>
  <c r="L255" i="46"/>
  <c r="L231" i="46"/>
  <c r="L170" i="46"/>
  <c r="L227" i="46"/>
  <c r="L150" i="46"/>
  <c r="L174" i="46"/>
  <c r="L247" i="46"/>
  <c r="L36" i="46"/>
  <c r="L291" i="46"/>
  <c r="L223" i="46"/>
  <c r="L219" i="46"/>
  <c r="L205" i="46"/>
  <c r="L271" i="46"/>
  <c r="I301" i="46"/>
  <c r="F65" i="10" s="1"/>
  <c r="L146" i="46"/>
  <c r="L70" i="46"/>
  <c r="L12" i="46"/>
  <c r="L24" i="46"/>
  <c r="L8" i="46"/>
  <c r="I301" i="70"/>
  <c r="F66" i="10" s="1"/>
  <c r="L24" i="70"/>
  <c r="L225" i="70"/>
  <c r="L291" i="70"/>
  <c r="L255" i="70"/>
  <c r="L237" i="70"/>
  <c r="L213" i="70"/>
  <c r="L197" i="70"/>
  <c r="L181" i="70"/>
  <c r="L141" i="70"/>
  <c r="L137" i="70"/>
  <c r="L202" i="70"/>
  <c r="L16" i="70"/>
  <c r="L28" i="70"/>
  <c r="L145" i="70"/>
  <c r="L120" i="70"/>
  <c r="L104" i="70"/>
  <c r="L88" i="70"/>
  <c r="L8" i="70"/>
  <c r="L20" i="70"/>
  <c r="L241" i="70"/>
  <c r="L223" i="70"/>
  <c r="L219" i="70"/>
  <c r="L222" i="70"/>
  <c r="L205" i="70"/>
  <c r="L189" i="70"/>
  <c r="L173" i="70"/>
  <c r="L271" i="70"/>
  <c r="L149" i="70"/>
  <c r="L229" i="70"/>
  <c r="L132" i="70"/>
  <c r="L116" i="70"/>
  <c r="L100" i="70"/>
  <c r="L84" i="70"/>
  <c r="L32" i="70"/>
  <c r="L12" i="70"/>
  <c r="L287" i="39"/>
  <c r="L271" i="39"/>
  <c r="L255" i="39"/>
  <c r="L239" i="39"/>
  <c r="L291" i="39"/>
  <c r="L243" i="39"/>
  <c r="L219" i="39"/>
  <c r="L259" i="39"/>
  <c r="L227" i="39"/>
  <c r="L223" i="39"/>
  <c r="L142" i="39"/>
  <c r="L235" i="39"/>
  <c r="L146" i="39"/>
  <c r="L114" i="39"/>
  <c r="I301" i="39"/>
  <c r="F63" i="10" s="1"/>
  <c r="L38" i="39"/>
  <c r="L26" i="39"/>
  <c r="L229" i="39"/>
  <c r="L225" i="39"/>
  <c r="L221" i="39"/>
  <c r="L118" i="39"/>
  <c r="L105" i="39"/>
  <c r="L73" i="39"/>
  <c r="L46" i="39"/>
  <c r="L30" i="39"/>
  <c r="L14" i="39"/>
  <c r="L34" i="39"/>
  <c r="L18" i="39"/>
  <c r="L42" i="39"/>
  <c r="L299" i="39"/>
  <c r="L283" i="39"/>
  <c r="L267" i="39"/>
  <c r="L251" i="39"/>
  <c r="L295" i="39"/>
  <c r="L279" i="39"/>
  <c r="L263" i="39"/>
  <c r="L247" i="39"/>
  <c r="L231" i="39"/>
  <c r="L109" i="39"/>
  <c r="L93" i="39"/>
  <c r="L77" i="39"/>
  <c r="L61" i="39"/>
  <c r="K301" i="39"/>
  <c r="L130" i="39"/>
  <c r="L5" i="39"/>
  <c r="L6" i="39"/>
  <c r="L89" i="39"/>
  <c r="L57" i="39"/>
  <c r="L299" i="38"/>
  <c r="L283" i="38"/>
  <c r="L267" i="38"/>
  <c r="L251" i="38"/>
  <c r="L295" i="38"/>
  <c r="L279" i="38"/>
  <c r="L263" i="38"/>
  <c r="L247" i="38"/>
  <c r="I301" i="38"/>
  <c r="F62" i="10" s="1"/>
  <c r="K5" i="38"/>
  <c r="L39" i="38"/>
  <c r="L47" i="38"/>
  <c r="L287" i="38"/>
  <c r="L271" i="38"/>
  <c r="L255" i="38"/>
  <c r="L239" i="38"/>
  <c r="L231" i="38"/>
  <c r="L223" i="38"/>
  <c r="L245" i="38"/>
  <c r="L237" i="38"/>
  <c r="L229" i="38"/>
  <c r="L221" i="38"/>
  <c r="L291" i="38"/>
  <c r="L209" i="38"/>
  <c r="L201" i="38"/>
  <c r="L193" i="38"/>
  <c r="L185" i="38"/>
  <c r="L177" i="38"/>
  <c r="L275" i="38"/>
  <c r="L35" i="38"/>
  <c r="L207" i="38"/>
  <c r="L199" i="38"/>
  <c r="L191" i="38"/>
  <c r="L183" i="38"/>
  <c r="L175" i="38"/>
  <c r="L55" i="38"/>
  <c r="L13" i="38"/>
  <c r="L59" i="38"/>
  <c r="L43" i="38"/>
  <c r="L27" i="38"/>
  <c r="L9" i="38"/>
  <c r="L74" i="35"/>
  <c r="L239" i="35"/>
  <c r="L247" i="35"/>
  <c r="L204" i="35"/>
  <c r="L188" i="35"/>
  <c r="L172" i="35"/>
  <c r="L235" i="35"/>
  <c r="L86" i="35"/>
  <c r="L70" i="35"/>
  <c r="L295" i="35"/>
  <c r="L279" i="35"/>
  <c r="L263" i="35"/>
  <c r="L291" i="35"/>
  <c r="L255" i="35"/>
  <c r="L217" i="35"/>
  <c r="L201" i="35"/>
  <c r="L185" i="35"/>
  <c r="L169" i="35"/>
  <c r="L216" i="35"/>
  <c r="L200" i="35"/>
  <c r="L184" i="35"/>
  <c r="L168" i="35"/>
  <c r="L87" i="35"/>
  <c r="L71" i="35"/>
  <c r="L82" i="35"/>
  <c r="L66" i="35"/>
  <c r="L253" i="35"/>
  <c r="L245" i="35"/>
  <c r="L237" i="35"/>
  <c r="L205" i="35"/>
  <c r="L189" i="35"/>
  <c r="L173" i="35"/>
  <c r="L212" i="35"/>
  <c r="L196" i="35"/>
  <c r="L180" i="35"/>
  <c r="L164" i="35"/>
  <c r="L75" i="35"/>
  <c r="I301" i="35"/>
  <c r="F57" i="10" s="1"/>
  <c r="K5" i="35"/>
  <c r="K301" i="35" s="1"/>
  <c r="L78" i="35"/>
  <c r="L64" i="35"/>
  <c r="N5" i="51"/>
  <c r="N6" i="51" s="1"/>
  <c r="N7" i="51" s="1"/>
  <c r="N8" i="51" s="1"/>
  <c r="N9" i="51" s="1"/>
  <c r="N10" i="51" s="1"/>
  <c r="N11" i="51" s="1"/>
  <c r="N12" i="51" s="1"/>
  <c r="L297" i="51"/>
  <c r="L289" i="51"/>
  <c r="L281" i="51"/>
  <c r="L215" i="51"/>
  <c r="L207" i="51"/>
  <c r="L201" i="51"/>
  <c r="L172" i="51"/>
  <c r="L37" i="51"/>
  <c r="L29" i="51"/>
  <c r="L21" i="51"/>
  <c r="L13" i="51"/>
  <c r="L161" i="51"/>
  <c r="L143" i="51"/>
  <c r="L101" i="51"/>
  <c r="L151" i="51"/>
  <c r="K301" i="51"/>
  <c r="L293" i="51"/>
  <c r="L285" i="51"/>
  <c r="L277" i="51"/>
  <c r="L211" i="51"/>
  <c r="L203" i="51"/>
  <c r="L169" i="51"/>
  <c r="L41" i="51"/>
  <c r="L33" i="51"/>
  <c r="L25" i="51"/>
  <c r="L17" i="51"/>
  <c r="L164" i="51"/>
  <c r="L175" i="51"/>
  <c r="L141" i="51"/>
  <c r="L125" i="51"/>
  <c r="L109" i="51"/>
  <c r="L93" i="51"/>
  <c r="L77" i="51"/>
  <c r="L61" i="51"/>
  <c r="L45" i="51"/>
  <c r="L159" i="51"/>
  <c r="L85" i="51"/>
  <c r="I301" i="51"/>
  <c r="F58" i="10" s="1"/>
  <c r="L236" i="69"/>
  <c r="L167" i="69"/>
  <c r="L151" i="69"/>
  <c r="L83" i="69"/>
  <c r="I301" i="69"/>
  <c r="F60" i="10" s="1"/>
  <c r="L34" i="69"/>
  <c r="L62" i="69"/>
  <c r="L30" i="69"/>
  <c r="L179" i="69"/>
  <c r="L163" i="69"/>
  <c r="L147" i="69"/>
  <c r="L127" i="69"/>
  <c r="L111" i="69"/>
  <c r="K301" i="69"/>
  <c r="L66" i="69"/>
  <c r="L38" i="69"/>
  <c r="L6" i="69"/>
  <c r="L54" i="69"/>
  <c r="L42" i="69"/>
  <c r="L10" i="69"/>
  <c r="L211" i="69"/>
  <c r="L203" i="69"/>
  <c r="L195" i="69"/>
  <c r="L187" i="69"/>
  <c r="L175" i="69"/>
  <c r="L159" i="69"/>
  <c r="L143" i="69"/>
  <c r="L131" i="69"/>
  <c r="L115" i="69"/>
  <c r="L91" i="69"/>
  <c r="L75" i="69"/>
  <c r="L58" i="69"/>
  <c r="L18" i="69"/>
  <c r="L46" i="69"/>
  <c r="L14" i="69"/>
  <c r="L264" i="69"/>
  <c r="L232" i="69"/>
  <c r="L171" i="69"/>
  <c r="L155" i="69"/>
  <c r="L260" i="69"/>
  <c r="L228" i="69"/>
  <c r="L213" i="69"/>
  <c r="L205" i="69"/>
  <c r="L197" i="69"/>
  <c r="L189" i="69"/>
  <c r="L181" i="69"/>
  <c r="L135" i="69"/>
  <c r="L119" i="69"/>
  <c r="L87" i="69"/>
  <c r="N5" i="69"/>
  <c r="N6" i="69" s="1"/>
  <c r="N7" i="69" s="1"/>
  <c r="N8" i="69" s="1"/>
  <c r="N9" i="69" s="1"/>
  <c r="N10" i="69" s="1"/>
  <c r="N11" i="69" s="1"/>
  <c r="N12" i="69" s="1"/>
  <c r="N13" i="69" s="1"/>
  <c r="N14" i="69" s="1"/>
  <c r="N15" i="69" s="1"/>
  <c r="N16" i="69" s="1"/>
  <c r="N17" i="69" s="1"/>
  <c r="N18" i="69" s="1"/>
  <c r="N19" i="69" s="1"/>
  <c r="N20" i="69" s="1"/>
  <c r="N21" i="69" s="1"/>
  <c r="N22" i="69" s="1"/>
  <c r="N23" i="69" s="1"/>
  <c r="N24" i="69" s="1"/>
  <c r="N25" i="69" s="1"/>
  <c r="L50" i="69"/>
  <c r="L22" i="69"/>
  <c r="L70" i="69"/>
  <c r="L26" i="69"/>
  <c r="L293" i="52"/>
  <c r="L285" i="52"/>
  <c r="L277" i="52"/>
  <c r="L269" i="52"/>
  <c r="L261" i="52"/>
  <c r="L253" i="52"/>
  <c r="L245" i="52"/>
  <c r="L237" i="52"/>
  <c r="L229" i="52"/>
  <c r="L221" i="52"/>
  <c r="L208" i="52"/>
  <c r="L200" i="52"/>
  <c r="L270" i="52"/>
  <c r="L254" i="52"/>
  <c r="L238" i="52"/>
  <c r="L222" i="52"/>
  <c r="L210" i="52"/>
  <c r="L202" i="52"/>
  <c r="L188" i="52"/>
  <c r="L172" i="52"/>
  <c r="L156" i="52"/>
  <c r="L140" i="52"/>
  <c r="L124" i="52"/>
  <c r="L108" i="52"/>
  <c r="L37" i="52"/>
  <c r="L21" i="52"/>
  <c r="L265" i="52"/>
  <c r="L257" i="52"/>
  <c r="L249" i="52"/>
  <c r="L241" i="52"/>
  <c r="L233" i="52"/>
  <c r="L225" i="52"/>
  <c r="L262" i="52"/>
  <c r="L246" i="52"/>
  <c r="L230" i="52"/>
  <c r="L295" i="52"/>
  <c r="L287" i="52"/>
  <c r="L279" i="52"/>
  <c r="L258" i="52"/>
  <c r="L242" i="52"/>
  <c r="L226" i="52"/>
  <c r="L214" i="52"/>
  <c r="L206" i="52"/>
  <c r="L198" i="52"/>
  <c r="L192" i="52"/>
  <c r="L176" i="52"/>
  <c r="L160" i="52"/>
  <c r="L144" i="52"/>
  <c r="L128" i="52"/>
  <c r="L112" i="52"/>
  <c r="I301" i="52"/>
  <c r="F59" i="10" s="1"/>
  <c r="K5" i="52"/>
  <c r="K301" i="52" s="1"/>
  <c r="L41" i="52"/>
  <c r="L25" i="52"/>
  <c r="L9" i="52"/>
  <c r="L228" i="37"/>
  <c r="L220" i="37"/>
  <c r="L213" i="37"/>
  <c r="L60" i="37"/>
  <c r="L31" i="37"/>
  <c r="L72" i="37"/>
  <c r="L50" i="37"/>
  <c r="L27" i="37"/>
  <c r="I301" i="37"/>
  <c r="F61" i="10" s="1"/>
  <c r="L209" i="37"/>
  <c r="L68" i="37"/>
  <c r="L51" i="37"/>
  <c r="L42" i="37"/>
  <c r="L18" i="37"/>
  <c r="L280" i="37"/>
  <c r="L248" i="37"/>
  <c r="L300" i="37"/>
  <c r="L268" i="37"/>
  <c r="L236" i="37"/>
  <c r="L225" i="37"/>
  <c r="L224" i="37"/>
  <c r="L74" i="37"/>
  <c r="L66" i="37"/>
  <c r="L58" i="37"/>
  <c r="L207" i="37"/>
  <c r="L24" i="37"/>
  <c r="L16" i="37"/>
  <c r="L8" i="37"/>
  <c r="L39" i="37"/>
  <c r="L30" i="37"/>
  <c r="L203" i="37"/>
  <c r="L44" i="37"/>
  <c r="L14" i="37"/>
  <c r="L52" i="37"/>
  <c r="L46" i="37"/>
  <c r="L22" i="37"/>
  <c r="L6" i="37"/>
  <c r="L287" i="33"/>
  <c r="L271" i="33"/>
  <c r="L255" i="33"/>
  <c r="L239" i="33"/>
  <c r="L231" i="33"/>
  <c r="L223" i="33"/>
  <c r="L125" i="33"/>
  <c r="L109" i="33"/>
  <c r="L101" i="33"/>
  <c r="L85" i="33"/>
  <c r="L69" i="33"/>
  <c r="L53" i="33"/>
  <c r="L37" i="33"/>
  <c r="L21" i="33"/>
  <c r="L105" i="33"/>
  <c r="L89" i="33"/>
  <c r="L73" i="33"/>
  <c r="L57" i="33"/>
  <c r="L41" i="33"/>
  <c r="L25" i="33"/>
  <c r="L77" i="33"/>
  <c r="L13" i="33"/>
  <c r="L97" i="33"/>
  <c r="L33" i="33"/>
  <c r="L121" i="33"/>
  <c r="L93" i="33"/>
  <c r="L29" i="33"/>
  <c r="I301" i="33"/>
  <c r="F56" i="10" s="1"/>
  <c r="K5" i="33"/>
  <c r="K301" i="33" s="1"/>
  <c r="L49" i="33"/>
  <c r="L299" i="33"/>
  <c r="L283" i="33"/>
  <c r="L267" i="33"/>
  <c r="L251" i="33"/>
  <c r="L235" i="33"/>
  <c r="L227" i="33"/>
  <c r="L229" i="33"/>
  <c r="L225" i="33"/>
  <c r="L133" i="33"/>
  <c r="L117" i="33"/>
  <c r="L45" i="33"/>
  <c r="L65" i="33"/>
  <c r="L81" i="33"/>
  <c r="L17" i="33"/>
  <c r="L152" i="41"/>
  <c r="L143" i="41"/>
  <c r="L120" i="41"/>
  <c r="L111" i="41"/>
  <c r="L163" i="41"/>
  <c r="L140" i="41"/>
  <c r="L131" i="41"/>
  <c r="L28" i="41"/>
  <c r="L24" i="41"/>
  <c r="L295" i="41"/>
  <c r="L287" i="41"/>
  <c r="L279" i="41"/>
  <c r="L271" i="41"/>
  <c r="L263" i="41"/>
  <c r="L255" i="41"/>
  <c r="L247" i="41"/>
  <c r="L239" i="41"/>
  <c r="L231" i="41"/>
  <c r="L223" i="41"/>
  <c r="L253" i="41"/>
  <c r="L265" i="41"/>
  <c r="L145" i="41"/>
  <c r="L113" i="41"/>
  <c r="L164" i="41"/>
  <c r="L155" i="41"/>
  <c r="L132" i="41"/>
  <c r="L123" i="41"/>
  <c r="L273" i="41"/>
  <c r="L144" i="41"/>
  <c r="L135" i="41"/>
  <c r="L112" i="41"/>
  <c r="L225" i="41"/>
  <c r="L133" i="41"/>
  <c r="L81" i="41"/>
  <c r="L65" i="41"/>
  <c r="L44" i="41"/>
  <c r="L52" i="41"/>
  <c r="L36" i="41"/>
  <c r="I301" i="41"/>
  <c r="F54" i="10" s="1"/>
  <c r="L5" i="41"/>
  <c r="K5" i="41"/>
  <c r="K301" i="41" s="1"/>
  <c r="L32" i="41"/>
  <c r="L299" i="41"/>
  <c r="L291" i="41"/>
  <c r="L283" i="41"/>
  <c r="L275" i="41"/>
  <c r="L267" i="41"/>
  <c r="L259" i="41"/>
  <c r="L251" i="41"/>
  <c r="L243" i="41"/>
  <c r="L235" i="41"/>
  <c r="L227" i="41"/>
  <c r="L219" i="41"/>
  <c r="L148" i="41"/>
  <c r="L139" i="41"/>
  <c r="L116" i="41"/>
  <c r="L160" i="41"/>
  <c r="L151" i="41"/>
  <c r="L128" i="41"/>
  <c r="L119" i="41"/>
  <c r="L48" i="41"/>
  <c r="L293" i="75"/>
  <c r="L285" i="75"/>
  <c r="L277" i="75"/>
  <c r="L213" i="75"/>
  <c r="L209" i="75"/>
  <c r="L153" i="75"/>
  <c r="L144" i="75"/>
  <c r="L76" i="75"/>
  <c r="L165" i="75"/>
  <c r="L156" i="75"/>
  <c r="L133" i="75"/>
  <c r="L124" i="75"/>
  <c r="L113" i="75"/>
  <c r="L108" i="75"/>
  <c r="L97" i="75"/>
  <c r="L92" i="75"/>
  <c r="L56" i="75"/>
  <c r="L157" i="75"/>
  <c r="L141" i="75"/>
  <c r="L132" i="75"/>
  <c r="L120" i="75"/>
  <c r="L104" i="75"/>
  <c r="L96" i="75"/>
  <c r="L85" i="75"/>
  <c r="L148" i="75"/>
  <c r="L112" i="75"/>
  <c r="L101" i="75"/>
  <c r="L88" i="75"/>
  <c r="L64" i="75"/>
  <c r="L299" i="75"/>
  <c r="L291" i="75"/>
  <c r="L283" i="75"/>
  <c r="L275" i="75"/>
  <c r="L267" i="75"/>
  <c r="L259" i="75"/>
  <c r="L251" i="75"/>
  <c r="L146" i="75"/>
  <c r="L170" i="75"/>
  <c r="L158" i="75"/>
  <c r="L126" i="75"/>
  <c r="L110" i="75"/>
  <c r="L94" i="75"/>
  <c r="K301" i="75"/>
  <c r="L5" i="75"/>
  <c r="L150" i="75"/>
  <c r="L134" i="75"/>
  <c r="L98" i="75"/>
  <c r="L90" i="75"/>
  <c r="L218" i="75"/>
  <c r="L161" i="75"/>
  <c r="L152" i="75"/>
  <c r="L129" i="75"/>
  <c r="L297" i="75"/>
  <c r="L289" i="75"/>
  <c r="L281" i="75"/>
  <c r="L273" i="75"/>
  <c r="L265" i="75"/>
  <c r="L257" i="75"/>
  <c r="L249" i="75"/>
  <c r="L241" i="75"/>
  <c r="L233" i="75"/>
  <c r="L225" i="75"/>
  <c r="L202" i="75"/>
  <c r="L194" i="75"/>
  <c r="L186" i="75"/>
  <c r="I301" i="75"/>
  <c r="F55" i="10" s="1"/>
  <c r="L154" i="75"/>
  <c r="L93" i="75"/>
  <c r="L80" i="75"/>
  <c r="L48" i="75"/>
  <c r="N5" i="43"/>
  <c r="N6" i="43" s="1"/>
  <c r="N7" i="43" s="1"/>
  <c r="N8" i="43" s="1"/>
  <c r="N9" i="43" s="1"/>
  <c r="L99" i="43"/>
  <c r="L116" i="43"/>
  <c r="L46" i="43"/>
  <c r="L223" i="43"/>
  <c r="L120" i="43"/>
  <c r="I301" i="43"/>
  <c r="F53" i="10" s="1"/>
  <c r="L131" i="43"/>
  <c r="L124" i="43"/>
  <c r="L42" i="43"/>
  <c r="L10" i="43"/>
  <c r="L160" i="43"/>
  <c r="L295" i="43"/>
  <c r="L263" i="43"/>
  <c r="L231" i="43"/>
  <c r="L291" i="43"/>
  <c r="L275" i="43"/>
  <c r="L259" i="43"/>
  <c r="L243" i="43"/>
  <c r="L227" i="43"/>
  <c r="L214" i="43"/>
  <c r="L206" i="43"/>
  <c r="L198" i="43"/>
  <c r="L190" i="43"/>
  <c r="L182" i="43"/>
  <c r="L174" i="43"/>
  <c r="L166" i="43"/>
  <c r="L121" i="43"/>
  <c r="L100" i="43"/>
  <c r="L54" i="43"/>
  <c r="L157" i="43"/>
  <c r="L125" i="43"/>
  <c r="L93" i="43"/>
  <c r="L30" i="43"/>
  <c r="L14" i="43"/>
  <c r="L117" i="43"/>
  <c r="L129" i="43"/>
  <c r="L81" i="43"/>
  <c r="L50" i="43"/>
  <c r="L149" i="43"/>
  <c r="L22" i="43"/>
  <c r="L18" i="43"/>
  <c r="L152" i="43"/>
  <c r="L88" i="43"/>
  <c r="L255" i="43"/>
  <c r="L112" i="43"/>
  <c r="L80" i="43"/>
  <c r="L76" i="43"/>
  <c r="L26" i="43"/>
  <c r="L293" i="43"/>
  <c r="L285" i="43"/>
  <c r="L277" i="43"/>
  <c r="L269" i="43"/>
  <c r="L261" i="43"/>
  <c r="L253" i="43"/>
  <c r="L245" i="43"/>
  <c r="L237" i="43"/>
  <c r="L229" i="43"/>
  <c r="L221" i="43"/>
  <c r="L105" i="43"/>
  <c r="K301" i="43"/>
  <c r="L163" i="43"/>
  <c r="L115" i="43"/>
  <c r="L285" i="32"/>
  <c r="L277" i="32"/>
  <c r="L269" i="32"/>
  <c r="L261" i="32"/>
  <c r="L253" i="32"/>
  <c r="L245" i="32"/>
  <c r="L237" i="32"/>
  <c r="L229" i="32"/>
  <c r="L221" i="32"/>
  <c r="L217" i="32"/>
  <c r="L209" i="32"/>
  <c r="L201" i="32"/>
  <c r="L193" i="32"/>
  <c r="L185" i="32"/>
  <c r="L177" i="32"/>
  <c r="L169" i="32"/>
  <c r="L161" i="32"/>
  <c r="L153" i="32"/>
  <c r="L137" i="32"/>
  <c r="L127" i="32"/>
  <c r="L121" i="32"/>
  <c r="L101" i="32"/>
  <c r="L88" i="32"/>
  <c r="L160" i="32"/>
  <c r="L144" i="32"/>
  <c r="L128" i="32"/>
  <c r="L74" i="32"/>
  <c r="L42" i="32"/>
  <c r="L14" i="32"/>
  <c r="L66" i="32"/>
  <c r="L34" i="32"/>
  <c r="L157" i="32"/>
  <c r="L141" i="32"/>
  <c r="L125" i="32"/>
  <c r="L113" i="32"/>
  <c r="L97" i="32"/>
  <c r="L156" i="32"/>
  <c r="L140" i="32"/>
  <c r="L124" i="32"/>
  <c r="L86" i="32"/>
  <c r="L54" i="32"/>
  <c r="K301" i="32"/>
  <c r="L78" i="32"/>
  <c r="L46" i="32"/>
  <c r="L96" i="32"/>
  <c r="N5" i="32"/>
  <c r="N6" i="32" s="1"/>
  <c r="N7" i="32" s="1"/>
  <c r="N8" i="32" s="1"/>
  <c r="N9" i="32" s="1"/>
  <c r="L287" i="32"/>
  <c r="L279" i="32"/>
  <c r="L271" i="32"/>
  <c r="L263" i="32"/>
  <c r="L255" i="32"/>
  <c r="L247" i="32"/>
  <c r="L239" i="32"/>
  <c r="L231" i="32"/>
  <c r="L223" i="32"/>
  <c r="L299" i="32"/>
  <c r="L295" i="32"/>
  <c r="L291" i="32"/>
  <c r="L207" i="32"/>
  <c r="L191" i="32"/>
  <c r="L175" i="32"/>
  <c r="L149" i="32"/>
  <c r="L133" i="32"/>
  <c r="L123" i="32"/>
  <c r="L117" i="32"/>
  <c r="L92" i="32"/>
  <c r="L211" i="32"/>
  <c r="L195" i="32"/>
  <c r="L179" i="32"/>
  <c r="L163" i="32"/>
  <c r="L148" i="32"/>
  <c r="L132" i="32"/>
  <c r="L109" i="32"/>
  <c r="L70" i="32"/>
  <c r="L38" i="32"/>
  <c r="L10" i="32"/>
  <c r="I301" i="32"/>
  <c r="F52" i="10" s="1"/>
  <c r="L62" i="32"/>
  <c r="L30" i="32"/>
  <c r="L203" i="31"/>
  <c r="L69" i="31"/>
  <c r="L53" i="31"/>
  <c r="K301" i="31"/>
  <c r="L191" i="31"/>
  <c r="L72" i="31"/>
  <c r="L56" i="31"/>
  <c r="L299" i="31"/>
  <c r="L295" i="31"/>
  <c r="L291" i="31"/>
  <c r="L287" i="31"/>
  <c r="L199" i="31"/>
  <c r="L171" i="31"/>
  <c r="L139" i="31"/>
  <c r="L107" i="31"/>
  <c r="L211" i="31"/>
  <c r="L111" i="31"/>
  <c r="L159" i="31"/>
  <c r="L65" i="31"/>
  <c r="L48" i="31"/>
  <c r="I301" i="31"/>
  <c r="F51" i="10" s="1"/>
  <c r="L143" i="31"/>
  <c r="L185" i="31"/>
  <c r="L76" i="31"/>
  <c r="L70" i="31"/>
  <c r="L60" i="31"/>
  <c r="L54" i="31"/>
  <c r="L44" i="31"/>
  <c r="L64" i="31"/>
  <c r="L207" i="31"/>
  <c r="L187" i="31"/>
  <c r="L155" i="31"/>
  <c r="L123" i="31"/>
  <c r="L175" i="31"/>
  <c r="N5" i="31"/>
  <c r="N6" i="31" s="1"/>
  <c r="N7" i="31" s="1"/>
  <c r="N8" i="31" s="1"/>
  <c r="N9" i="31" s="1"/>
  <c r="N10" i="31" s="1"/>
  <c r="N11" i="31" s="1"/>
  <c r="N12" i="31" s="1"/>
  <c r="N13" i="31" s="1"/>
  <c r="N14" i="31" s="1"/>
  <c r="N15" i="31" s="1"/>
  <c r="N16" i="31" s="1"/>
  <c r="N17" i="31" s="1"/>
  <c r="N18" i="31" s="1"/>
  <c r="N19" i="31" s="1"/>
  <c r="N20" i="31" s="1"/>
  <c r="N21" i="31" s="1"/>
  <c r="N22" i="31" s="1"/>
  <c r="N23" i="31" s="1"/>
  <c r="N24" i="31" s="1"/>
  <c r="N25" i="31" s="1"/>
  <c r="N26" i="31" s="1"/>
  <c r="N27" i="31" s="1"/>
  <c r="N28" i="31" s="1"/>
  <c r="N29" i="31" s="1"/>
  <c r="N30" i="31" s="1"/>
  <c r="N31" i="31" s="1"/>
  <c r="N32" i="31" s="1"/>
  <c r="N33" i="31" s="1"/>
  <c r="N34" i="31" s="1"/>
  <c r="N35" i="31" s="1"/>
  <c r="N36" i="31" s="1"/>
  <c r="N37" i="31" s="1"/>
  <c r="N38" i="31" s="1"/>
  <c r="N39" i="31" s="1"/>
  <c r="L73" i="31"/>
  <c r="L57" i="31"/>
  <c r="L40" i="31"/>
  <c r="L68" i="31"/>
  <c r="L52" i="31"/>
  <c r="L68" i="30"/>
  <c r="L52" i="30"/>
  <c r="L36" i="30"/>
  <c r="L20" i="30"/>
  <c r="L299" i="30"/>
  <c r="L267" i="30"/>
  <c r="L255" i="30"/>
  <c r="L235" i="30"/>
  <c r="L251" i="30"/>
  <c r="L283" i="30"/>
  <c r="L208" i="30"/>
  <c r="L192" i="30"/>
  <c r="L176" i="30"/>
  <c r="L160" i="30"/>
  <c r="L227" i="30"/>
  <c r="L189" i="30"/>
  <c r="L157" i="30"/>
  <c r="L64" i="30"/>
  <c r="L48" i="30"/>
  <c r="L32" i="30"/>
  <c r="L16" i="30"/>
  <c r="L185" i="30"/>
  <c r="L217" i="30"/>
  <c r="L241" i="30"/>
  <c r="L237" i="30"/>
  <c r="L231" i="30"/>
  <c r="L136" i="30"/>
  <c r="L120" i="30"/>
  <c r="L104" i="30"/>
  <c r="L88" i="30"/>
  <c r="L209" i="30"/>
  <c r="L177" i="30"/>
  <c r="L60" i="30"/>
  <c r="L44" i="30"/>
  <c r="L28" i="30"/>
  <c r="L12" i="30"/>
  <c r="L223" i="30"/>
  <c r="L197" i="30"/>
  <c r="L165" i="30"/>
  <c r="K5" i="30"/>
  <c r="K301" i="30" s="1"/>
  <c r="I301" i="30"/>
  <c r="F50" i="10" s="1"/>
  <c r="L233" i="30"/>
  <c r="L221" i="30"/>
  <c r="L212" i="30"/>
  <c r="L196" i="30"/>
  <c r="L180" i="30"/>
  <c r="L164" i="30"/>
  <c r="L148" i="30"/>
  <c r="L132" i="30"/>
  <c r="L116" i="30"/>
  <c r="L100" i="30"/>
  <c r="L84" i="30"/>
  <c r="L72" i="30"/>
  <c r="L56" i="30"/>
  <c r="L40" i="30"/>
  <c r="L24" i="30"/>
  <c r="L8" i="30"/>
  <c r="L153" i="30"/>
  <c r="L287" i="25"/>
  <c r="L259" i="25"/>
  <c r="L223" i="25"/>
  <c r="L231" i="25"/>
  <c r="L201" i="25"/>
  <c r="L179" i="25"/>
  <c r="L163" i="25"/>
  <c r="L205" i="25"/>
  <c r="L213" i="25"/>
  <c r="L243" i="25"/>
  <c r="L239" i="25"/>
  <c r="L209" i="25"/>
  <c r="L47" i="25"/>
  <c r="L15" i="25"/>
  <c r="L27" i="25"/>
  <c r="L23" i="25"/>
  <c r="L233" i="25"/>
  <c r="L225" i="25"/>
  <c r="L183" i="25"/>
  <c r="L167" i="25"/>
  <c r="L159" i="25"/>
  <c r="L39" i="25"/>
  <c r="L7" i="25"/>
  <c r="L187" i="25"/>
  <c r="L171" i="25"/>
  <c r="I301" i="25"/>
  <c r="F30" i="10" s="1"/>
  <c r="L43" i="25"/>
  <c r="L11" i="25"/>
  <c r="L295" i="24"/>
  <c r="L287" i="24"/>
  <c r="L279" i="24"/>
  <c r="L271" i="24"/>
  <c r="L263" i="24"/>
  <c r="L255" i="24"/>
  <c r="L247" i="24"/>
  <c r="L239" i="24"/>
  <c r="L231" i="24"/>
  <c r="I301" i="24"/>
  <c r="L219" i="24"/>
  <c r="N6" i="24"/>
  <c r="L23" i="24"/>
  <c r="L15" i="24"/>
  <c r="L7" i="24"/>
  <c r="L299" i="24"/>
  <c r="L291" i="24"/>
  <c r="L283" i="24"/>
  <c r="L275" i="24"/>
  <c r="L267" i="24"/>
  <c r="L259" i="24"/>
  <c r="L251" i="24"/>
  <c r="L243" i="24"/>
  <c r="L235" i="24"/>
  <c r="L287" i="5"/>
  <c r="L271" i="5"/>
  <c r="L295" i="5"/>
  <c r="L279" i="5"/>
  <c r="L263" i="5"/>
  <c r="L243" i="5"/>
  <c r="L237" i="5"/>
  <c r="L144" i="5"/>
  <c r="L136" i="5"/>
  <c r="L128" i="5"/>
  <c r="L120" i="5"/>
  <c r="L112" i="5"/>
  <c r="L104" i="5"/>
  <c r="L96" i="5"/>
  <c r="L88" i="5"/>
  <c r="L229" i="5"/>
  <c r="L154" i="5"/>
  <c r="L148" i="5"/>
  <c r="L8" i="5"/>
  <c r="N8" i="5" s="1"/>
  <c r="N9" i="5" s="1"/>
  <c r="N10" i="5" s="1"/>
  <c r="N11" i="5" s="1"/>
  <c r="N12" i="5" s="1"/>
  <c r="N13" i="5" s="1"/>
  <c r="N14" i="5" s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5" i="5" s="1"/>
  <c r="N46" i="5" s="1"/>
  <c r="N47" i="5" s="1"/>
  <c r="N48" i="5" s="1"/>
  <c r="N49" i="5" s="1"/>
  <c r="N50" i="5" s="1"/>
  <c r="N51" i="5" s="1"/>
  <c r="N52" i="5" s="1"/>
  <c r="N53" i="5" s="1"/>
  <c r="N54" i="5" s="1"/>
  <c r="N55" i="5" s="1"/>
  <c r="N56" i="5" s="1"/>
  <c r="N57" i="5" s="1"/>
  <c r="N58" i="5" s="1"/>
  <c r="N59" i="5" s="1"/>
  <c r="N60" i="5" s="1"/>
  <c r="N61" i="5" s="1"/>
  <c r="N62" i="5" s="1"/>
  <c r="N63" i="5" s="1"/>
  <c r="N64" i="5" s="1"/>
  <c r="N65" i="5" s="1"/>
  <c r="N66" i="5" s="1"/>
  <c r="N67" i="5" s="1"/>
  <c r="N68" i="5" s="1"/>
  <c r="N69" i="5" s="1"/>
  <c r="N70" i="5" s="1"/>
  <c r="N71" i="5" s="1"/>
  <c r="N72" i="5" s="1"/>
  <c r="N73" i="5" s="1"/>
  <c r="N74" i="5" s="1"/>
  <c r="N75" i="5" s="1"/>
  <c r="N76" i="5" s="1"/>
  <c r="N77" i="5" s="1"/>
  <c r="N78" i="5" s="1"/>
  <c r="N79" i="5" s="1"/>
  <c r="N80" i="5" s="1"/>
  <c r="N81" i="5" s="1"/>
  <c r="N82" i="5" s="1"/>
  <c r="N83" i="5" s="1"/>
  <c r="L253" i="5"/>
  <c r="L158" i="5"/>
  <c r="L152" i="5"/>
  <c r="L150" i="5"/>
  <c r="L257" i="5"/>
  <c r="L249" i="5"/>
  <c r="L241" i="5"/>
  <c r="L233" i="5"/>
  <c r="L140" i="5"/>
  <c r="L132" i="5"/>
  <c r="L124" i="5"/>
  <c r="L116" i="5"/>
  <c r="L108" i="5"/>
  <c r="L100" i="5"/>
  <c r="L92" i="5"/>
  <c r="L84" i="5"/>
  <c r="L156" i="5"/>
  <c r="I301" i="5"/>
  <c r="F21" i="10" s="1"/>
  <c r="L178" i="22"/>
  <c r="L167" i="22"/>
  <c r="L80" i="22"/>
  <c r="L46" i="22"/>
  <c r="L76" i="22"/>
  <c r="L24" i="22"/>
  <c r="L8" i="22"/>
  <c r="L299" i="22"/>
  <c r="L275" i="22"/>
  <c r="L263" i="22"/>
  <c r="L255" i="22"/>
  <c r="L207" i="22"/>
  <c r="L161" i="22"/>
  <c r="L145" i="22"/>
  <c r="L137" i="22"/>
  <c r="L72" i="22"/>
  <c r="L36" i="22"/>
  <c r="L68" i="22"/>
  <c r="L56" i="22"/>
  <c r="L33" i="22"/>
  <c r="L295" i="22"/>
  <c r="L291" i="22"/>
  <c r="L279" i="22"/>
  <c r="L267" i="22"/>
  <c r="L211" i="22"/>
  <c r="L195" i="22"/>
  <c r="L203" i="22"/>
  <c r="L170" i="22"/>
  <c r="L149" i="22"/>
  <c r="L109" i="22"/>
  <c r="L165" i="22"/>
  <c r="L99" i="22"/>
  <c r="L157" i="22"/>
  <c r="L96" i="22"/>
  <c r="L64" i="22"/>
  <c r="L50" i="22"/>
  <c r="L42" i="22"/>
  <c r="L92" i="22"/>
  <c r="L41" i="22"/>
  <c r="L20" i="22"/>
  <c r="L28" i="22"/>
  <c r="L12" i="22"/>
  <c r="L191" i="22"/>
  <c r="L175" i="22"/>
  <c r="L88" i="22"/>
  <c r="I301" i="22"/>
  <c r="F19" i="10" s="1"/>
  <c r="K5" i="22"/>
  <c r="K301" i="22" s="1"/>
  <c r="L5" i="22"/>
  <c r="L84" i="22"/>
  <c r="L37" i="22"/>
  <c r="L16" i="22"/>
  <c r="L273" i="21"/>
  <c r="L265" i="21"/>
  <c r="L257" i="21"/>
  <c r="L229" i="21"/>
  <c r="L275" i="21"/>
  <c r="L225" i="21"/>
  <c r="L221" i="21"/>
  <c r="L251" i="21"/>
  <c r="L226" i="21"/>
  <c r="L249" i="21"/>
  <c r="L150" i="21"/>
  <c r="L112" i="21"/>
  <c r="L104" i="21"/>
  <c r="L61" i="21"/>
  <c r="L100" i="21"/>
  <c r="K301" i="21"/>
  <c r="L269" i="21"/>
  <c r="L261" i="21"/>
  <c r="L241" i="21"/>
  <c r="L283" i="21"/>
  <c r="L253" i="21"/>
  <c r="L242" i="21"/>
  <c r="L216" i="21"/>
  <c r="L208" i="21"/>
  <c r="L200" i="21"/>
  <c r="L235" i="21"/>
  <c r="I301" i="21"/>
  <c r="F16" i="10" s="1"/>
  <c r="L166" i="21"/>
  <c r="L184" i="21"/>
  <c r="L108" i="21"/>
  <c r="L182" i="21"/>
  <c r="L138" i="21"/>
  <c r="L77" i="21"/>
  <c r="L45" i="21"/>
  <c r="L5" i="21"/>
  <c r="L287" i="53"/>
  <c r="L41" i="53"/>
  <c r="L93" i="53"/>
  <c r="L207" i="53"/>
  <c r="L199" i="53"/>
  <c r="L191" i="53"/>
  <c r="L183" i="53"/>
  <c r="L175" i="53"/>
  <c r="L167" i="53"/>
  <c r="I301" i="53"/>
  <c r="F17" i="10" s="1"/>
  <c r="K5" i="53"/>
  <c r="K301" i="53" s="1"/>
  <c r="L211" i="53"/>
  <c r="L203" i="53"/>
  <c r="L195" i="53"/>
  <c r="L187" i="53"/>
  <c r="L179" i="53"/>
  <c r="L171" i="53"/>
  <c r="L163" i="53"/>
  <c r="L267" i="54"/>
  <c r="L227" i="54"/>
  <c r="L224" i="54"/>
  <c r="L13" i="54"/>
  <c r="L17" i="54"/>
  <c r="L144" i="54"/>
  <c r="K5" i="54"/>
  <c r="I301" i="54"/>
  <c r="F18" i="10" s="1"/>
  <c r="L164" i="54"/>
  <c r="L156" i="54"/>
  <c r="L299" i="54"/>
  <c r="L235" i="54"/>
  <c r="L219" i="54"/>
  <c r="L172" i="54"/>
  <c r="L148" i="54"/>
  <c r="L176" i="54"/>
  <c r="L21" i="54"/>
  <c r="N5" i="20"/>
  <c r="N6" i="20" s="1"/>
  <c r="N7" i="20" s="1"/>
  <c r="N8" i="20" s="1"/>
  <c r="N9" i="20" s="1"/>
  <c r="N10" i="20" s="1"/>
  <c r="N11" i="20" s="1"/>
  <c r="N12" i="20" s="1"/>
  <c r="N13" i="20" s="1"/>
  <c r="L299" i="20"/>
  <c r="L283" i="20"/>
  <c r="L214" i="20"/>
  <c r="L206" i="20"/>
  <c r="L198" i="20"/>
  <c r="L190" i="20"/>
  <c r="L182" i="20"/>
  <c r="L174" i="20"/>
  <c r="L166" i="20"/>
  <c r="L275" i="20"/>
  <c r="L259" i="20"/>
  <c r="L243" i="20"/>
  <c r="L227" i="20"/>
  <c r="L134" i="20"/>
  <c r="L271" i="20"/>
  <c r="L255" i="20"/>
  <c r="L239" i="20"/>
  <c r="L223" i="20"/>
  <c r="L194" i="20"/>
  <c r="L178" i="20"/>
  <c r="L162" i="20"/>
  <c r="L114" i="20"/>
  <c r="L146" i="20"/>
  <c r="L287" i="20"/>
  <c r="L196" i="20"/>
  <c r="L188" i="20"/>
  <c r="L180" i="20"/>
  <c r="L172" i="20"/>
  <c r="L164" i="20"/>
  <c r="L204" i="20"/>
  <c r="L212" i="20"/>
  <c r="L192" i="20"/>
  <c r="L112" i="20"/>
  <c r="L99" i="20"/>
  <c r="L83" i="20"/>
  <c r="L67" i="20"/>
  <c r="L126" i="20"/>
  <c r="L151" i="20"/>
  <c r="L104" i="20"/>
  <c r="L96" i="20"/>
  <c r="L88" i="20"/>
  <c r="L80" i="20"/>
  <c r="L72" i="20"/>
  <c r="L64" i="20"/>
  <c r="K301" i="20"/>
  <c r="L22" i="20"/>
  <c r="L18" i="20"/>
  <c r="L34" i="20"/>
  <c r="L95" i="20"/>
  <c r="L79" i="20"/>
  <c r="L63" i="20"/>
  <c r="L216" i="20"/>
  <c r="L176" i="20"/>
  <c r="L200" i="20"/>
  <c r="I301" i="20"/>
  <c r="F36" i="10" s="1"/>
  <c r="L14" i="20"/>
  <c r="N5" i="36"/>
  <c r="L291" i="36"/>
  <c r="L212" i="36"/>
  <c r="L196" i="36"/>
  <c r="L253" i="36"/>
  <c r="L245" i="36"/>
  <c r="L237" i="36"/>
  <c r="L229" i="36"/>
  <c r="L221" i="36"/>
  <c r="L164" i="36"/>
  <c r="L14" i="36"/>
  <c r="I301" i="36"/>
  <c r="F39" i="10" s="1"/>
  <c r="L26" i="36"/>
  <c r="L6" i="36"/>
  <c r="L261" i="36"/>
  <c r="L257" i="36"/>
  <c r="L249" i="36"/>
  <c r="L241" i="36"/>
  <c r="L233" i="36"/>
  <c r="L225" i="36"/>
  <c r="L204" i="36"/>
  <c r="L188" i="36"/>
  <c r="L181" i="36"/>
  <c r="K301" i="36"/>
  <c r="L10" i="36"/>
  <c r="N5" i="55"/>
  <c r="N6" i="55" s="1"/>
  <c r="N7" i="55" s="1"/>
  <c r="N8" i="55" s="1"/>
  <c r="N9" i="55" s="1"/>
  <c r="N10" i="55" s="1"/>
  <c r="N11" i="55" s="1"/>
  <c r="N12" i="55" s="1"/>
  <c r="N13" i="55" s="1"/>
  <c r="N14" i="55" s="1"/>
  <c r="N15" i="55" s="1"/>
  <c r="N16" i="55" s="1"/>
  <c r="N17" i="55" s="1"/>
  <c r="N18" i="55" s="1"/>
  <c r="N19" i="55" s="1"/>
  <c r="N20" i="55" s="1"/>
  <c r="N21" i="55" s="1"/>
  <c r="N22" i="55" s="1"/>
  <c r="N23" i="55" s="1"/>
  <c r="N24" i="55" s="1"/>
  <c r="N25" i="55" s="1"/>
  <c r="N26" i="55" s="1"/>
  <c r="N27" i="55" s="1"/>
  <c r="N28" i="55" s="1"/>
  <c r="N29" i="55" s="1"/>
  <c r="N30" i="55" s="1"/>
  <c r="L261" i="55"/>
  <c r="L237" i="55"/>
  <c r="L216" i="55"/>
  <c r="L179" i="55"/>
  <c r="L110" i="55"/>
  <c r="L94" i="55"/>
  <c r="L144" i="55"/>
  <c r="L139" i="55"/>
  <c r="L35" i="55"/>
  <c r="I301" i="55"/>
  <c r="F45" i="10" s="1"/>
  <c r="L245" i="55"/>
  <c r="L229" i="55"/>
  <c r="L212" i="55"/>
  <c r="L147" i="55"/>
  <c r="L102" i="55"/>
  <c r="L86" i="55"/>
  <c r="L39" i="55"/>
  <c r="L47" i="55"/>
  <c r="K301" i="55"/>
  <c r="L31" i="55"/>
  <c r="L229" i="56"/>
  <c r="L140" i="56"/>
  <c r="L132" i="56"/>
  <c r="L124" i="56"/>
  <c r="L116" i="56"/>
  <c r="L108" i="56"/>
  <c r="L100" i="56"/>
  <c r="L92" i="56"/>
  <c r="I301" i="56"/>
  <c r="F44" i="10" s="1"/>
  <c r="K5" i="56"/>
  <c r="K301" i="56" s="1"/>
  <c r="L265" i="56"/>
  <c r="L162" i="56"/>
  <c r="L156" i="56"/>
  <c r="L146" i="56"/>
  <c r="L243" i="56"/>
  <c r="L139" i="56"/>
  <c r="L127" i="56"/>
  <c r="L160" i="56"/>
  <c r="L150" i="56"/>
  <c r="L144" i="56"/>
  <c r="L241" i="56"/>
  <c r="L135" i="56"/>
  <c r="L287" i="56"/>
  <c r="L269" i="56"/>
  <c r="L253" i="56"/>
  <c r="L291" i="56"/>
  <c r="L275" i="56"/>
  <c r="L237" i="56"/>
  <c r="L225" i="56"/>
  <c r="L136" i="56"/>
  <c r="L128" i="56"/>
  <c r="L120" i="56"/>
  <c r="L112" i="56"/>
  <c r="L104" i="56"/>
  <c r="L96" i="56"/>
  <c r="L164" i="56"/>
  <c r="L154" i="56"/>
  <c r="L148" i="56"/>
  <c r="L159" i="56"/>
  <c r="L131" i="56"/>
  <c r="L51" i="57"/>
  <c r="L74" i="57"/>
  <c r="L58" i="57"/>
  <c r="L42" i="57"/>
  <c r="L26" i="57"/>
  <c r="L10" i="57"/>
  <c r="L47" i="57"/>
  <c r="L27" i="57"/>
  <c r="L35" i="57"/>
  <c r="L71" i="57"/>
  <c r="L7" i="57"/>
  <c r="L31" i="57"/>
  <c r="L83" i="57"/>
  <c r="L19" i="57"/>
  <c r="L55" i="57"/>
  <c r="L43" i="57"/>
  <c r="L59" i="57"/>
  <c r="K6" i="57"/>
  <c r="I301" i="57"/>
  <c r="F43" i="10" s="1"/>
  <c r="L82" i="57"/>
  <c r="L66" i="57"/>
  <c r="L50" i="57"/>
  <c r="L34" i="57"/>
  <c r="L18" i="57"/>
  <c r="L79" i="57"/>
  <c r="L15" i="57"/>
  <c r="L67" i="57"/>
  <c r="L75" i="57"/>
  <c r="L39" i="57"/>
  <c r="L11" i="57"/>
  <c r="L235" i="58"/>
  <c r="L227" i="58"/>
  <c r="L219" i="58"/>
  <c r="L291" i="58"/>
  <c r="L229" i="58"/>
  <c r="L203" i="58"/>
  <c r="L207" i="58"/>
  <c r="L149" i="58"/>
  <c r="L133" i="58"/>
  <c r="L117" i="58"/>
  <c r="L101" i="58"/>
  <c r="L85" i="58"/>
  <c r="L69" i="58"/>
  <c r="L251" i="58"/>
  <c r="L175" i="58"/>
  <c r="L48" i="58"/>
  <c r="L32" i="58"/>
  <c r="L16" i="58"/>
  <c r="L52" i="58"/>
  <c r="L11" i="58"/>
  <c r="L295" i="58"/>
  <c r="L279" i="58"/>
  <c r="L263" i="58"/>
  <c r="L247" i="58"/>
  <c r="L231" i="58"/>
  <c r="L223" i="58"/>
  <c r="L299" i="58"/>
  <c r="L287" i="58"/>
  <c r="L225" i="58"/>
  <c r="L233" i="58"/>
  <c r="L171" i="58"/>
  <c r="L141" i="58"/>
  <c r="L125" i="58"/>
  <c r="L109" i="58"/>
  <c r="L93" i="58"/>
  <c r="L77" i="58"/>
  <c r="L221" i="58"/>
  <c r="I301" i="58"/>
  <c r="F42" i="10" s="1"/>
  <c r="L239" i="58"/>
  <c r="L60" i="58"/>
  <c r="L44" i="58"/>
  <c r="L28" i="58"/>
  <c r="L12" i="58"/>
  <c r="L56" i="58"/>
  <c r="L40" i="58"/>
  <c r="L24" i="58"/>
  <c r="L8" i="58"/>
  <c r="L36" i="58"/>
  <c r="L287" i="26"/>
  <c r="L223" i="26"/>
  <c r="L81" i="26"/>
  <c r="L65" i="26"/>
  <c r="L49" i="26"/>
  <c r="L33" i="26"/>
  <c r="L85" i="26"/>
  <c r="L271" i="26"/>
  <c r="L213" i="26"/>
  <c r="L77" i="26"/>
  <c r="L61" i="26"/>
  <c r="L45" i="26"/>
  <c r="L29" i="26"/>
  <c r="L255" i="26"/>
  <c r="L89" i="26"/>
  <c r="L73" i="26"/>
  <c r="L57" i="26"/>
  <c r="L41" i="26"/>
  <c r="L25" i="26"/>
  <c r="L13" i="26"/>
  <c r="L297" i="26"/>
  <c r="L289" i="26"/>
  <c r="L281" i="26"/>
  <c r="L273" i="26"/>
  <c r="L265" i="26"/>
  <c r="L257" i="26"/>
  <c r="L249" i="26"/>
  <c r="L241" i="26"/>
  <c r="L233" i="26"/>
  <c r="L225" i="26"/>
  <c r="L291" i="26"/>
  <c r="L275" i="26"/>
  <c r="L259" i="26"/>
  <c r="L243" i="26"/>
  <c r="L227" i="26"/>
  <c r="L295" i="26"/>
  <c r="L279" i="26"/>
  <c r="L263" i="26"/>
  <c r="L247" i="26"/>
  <c r="L231" i="26"/>
  <c r="L299" i="26"/>
  <c r="L283" i="26"/>
  <c r="L267" i="26"/>
  <c r="L251" i="26"/>
  <c r="L15" i="26"/>
  <c r="L7" i="26"/>
  <c r="I301" i="26"/>
  <c r="F38" i="10" s="1"/>
  <c r="K5" i="26"/>
  <c r="K301" i="26" s="1"/>
  <c r="L69" i="26"/>
  <c r="L53" i="26"/>
  <c r="L37" i="26"/>
  <c r="L21" i="26"/>
  <c r="L282" i="50"/>
  <c r="L32" i="50"/>
  <c r="L295" i="50"/>
  <c r="L287" i="50"/>
  <c r="L171" i="50"/>
  <c r="L211" i="50"/>
  <c r="L179" i="50"/>
  <c r="L204" i="50"/>
  <c r="L172" i="50"/>
  <c r="L43" i="50"/>
  <c r="L157" i="50"/>
  <c r="L125" i="50"/>
  <c r="L105" i="50"/>
  <c r="L97" i="50"/>
  <c r="L89" i="50"/>
  <c r="L81" i="50"/>
  <c r="L73" i="50"/>
  <c r="L46" i="50"/>
  <c r="L34" i="50"/>
  <c r="L24" i="50"/>
  <c r="L8" i="50"/>
  <c r="L266" i="50"/>
  <c r="L20" i="50"/>
  <c r="L283" i="50"/>
  <c r="L203" i="50"/>
  <c r="L278" i="50"/>
  <c r="L195" i="50"/>
  <c r="L163" i="50"/>
  <c r="L188" i="50"/>
  <c r="L39" i="50"/>
  <c r="I301" i="50"/>
  <c r="F37" i="10" s="1"/>
  <c r="K5" i="50"/>
  <c r="K301" i="50" s="1"/>
  <c r="L141" i="50"/>
  <c r="L109" i="50"/>
  <c r="L101" i="50"/>
  <c r="L93" i="50"/>
  <c r="L85" i="50"/>
  <c r="L77" i="50"/>
  <c r="L69" i="50"/>
  <c r="L42" i="50"/>
  <c r="L28" i="50"/>
  <c r="L12" i="50"/>
  <c r="L16" i="50"/>
  <c r="I301" i="27"/>
  <c r="F47" i="10" s="1"/>
  <c r="L38" i="27"/>
  <c r="L22" i="27"/>
  <c r="L6" i="27"/>
  <c r="L233" i="27"/>
  <c r="L166" i="27"/>
  <c r="K301" i="27"/>
  <c r="L18" i="27"/>
  <c r="L42" i="27"/>
  <c r="L229" i="27"/>
  <c r="L228" i="27"/>
  <c r="L116" i="27"/>
  <c r="L108" i="27"/>
  <c r="L100" i="27"/>
  <c r="L92" i="27"/>
  <c r="L84" i="27"/>
  <c r="L76" i="27"/>
  <c r="L68" i="27"/>
  <c r="L60" i="27"/>
  <c r="L52" i="27"/>
  <c r="L44" i="27"/>
  <c r="L158" i="27"/>
  <c r="L152" i="27"/>
  <c r="L136" i="27"/>
  <c r="L120" i="27"/>
  <c r="L14" i="27"/>
  <c r="L34" i="27"/>
  <c r="L265" i="27"/>
  <c r="L261" i="27"/>
  <c r="L245" i="27"/>
  <c r="L238" i="27"/>
  <c r="L170" i="27"/>
  <c r="L156" i="27"/>
  <c r="L140" i="27"/>
  <c r="L124" i="27"/>
  <c r="N5" i="27"/>
  <c r="N6" i="27" s="1"/>
  <c r="N7" i="27" s="1"/>
  <c r="N8" i="27" s="1"/>
  <c r="N9" i="27" s="1"/>
  <c r="L10" i="27"/>
  <c r="L295" i="59"/>
  <c r="L279" i="59"/>
  <c r="L263" i="59"/>
  <c r="L247" i="59"/>
  <c r="L239" i="59"/>
  <c r="L231" i="59"/>
  <c r="L223" i="59"/>
  <c r="L291" i="59"/>
  <c r="L275" i="59"/>
  <c r="L255" i="59"/>
  <c r="L109" i="59"/>
  <c r="L98" i="59"/>
  <c r="L77" i="59"/>
  <c r="L62" i="59"/>
  <c r="L99" i="59"/>
  <c r="L123" i="59"/>
  <c r="L91" i="59"/>
  <c r="L134" i="59"/>
  <c r="L117" i="59"/>
  <c r="L106" i="59"/>
  <c r="L85" i="59"/>
  <c r="L74" i="59"/>
  <c r="L66" i="59"/>
  <c r="L49" i="59"/>
  <c r="L20" i="59"/>
  <c r="L29" i="59"/>
  <c r="L17" i="59"/>
  <c r="I301" i="59"/>
  <c r="F41" i="10" s="1"/>
  <c r="K5" i="59"/>
  <c r="L21" i="59"/>
  <c r="L13" i="59"/>
  <c r="L251" i="59"/>
  <c r="L299" i="59"/>
  <c r="L287" i="59"/>
  <c r="L283" i="59"/>
  <c r="L271" i="59"/>
  <c r="L243" i="59"/>
  <c r="L235" i="59"/>
  <c r="L227" i="59"/>
  <c r="L219" i="59"/>
  <c r="L150" i="59"/>
  <c r="L114" i="59"/>
  <c r="L93" i="59"/>
  <c r="L82" i="59"/>
  <c r="L65" i="59"/>
  <c r="L115" i="59"/>
  <c r="L83" i="59"/>
  <c r="L155" i="59"/>
  <c r="L107" i="59"/>
  <c r="L75" i="59"/>
  <c r="L259" i="59"/>
  <c r="L122" i="59"/>
  <c r="L101" i="59"/>
  <c r="L90" i="59"/>
  <c r="L69" i="59"/>
  <c r="L139" i="59"/>
  <c r="L45" i="59"/>
  <c r="L33" i="59"/>
  <c r="L287" i="60"/>
  <c r="L271" i="60"/>
  <c r="L255" i="60"/>
  <c r="L243" i="60"/>
  <c r="L235" i="60"/>
  <c r="L227" i="60"/>
  <c r="L219" i="60"/>
  <c r="L295" i="60"/>
  <c r="L279" i="60"/>
  <c r="L263" i="60"/>
  <c r="L247" i="60"/>
  <c r="K301" i="60"/>
  <c r="L5" i="60"/>
  <c r="L154" i="60"/>
  <c r="I301" i="60"/>
  <c r="F40" i="10" s="1"/>
  <c r="L299" i="60"/>
  <c r="L283" i="60"/>
  <c r="L267" i="60"/>
  <c r="L251" i="60"/>
  <c r="L239" i="60"/>
  <c r="L231" i="60"/>
  <c r="L223" i="60"/>
  <c r="L291" i="60"/>
  <c r="L275" i="60"/>
  <c r="L215" i="60"/>
  <c r="L207" i="60"/>
  <c r="L146" i="60"/>
  <c r="L285" i="49"/>
  <c r="L269" i="49"/>
  <c r="L253" i="49"/>
  <c r="L237" i="49"/>
  <c r="L212" i="49"/>
  <c r="L225" i="49"/>
  <c r="L187" i="49"/>
  <c r="L191" i="49"/>
  <c r="L115" i="49"/>
  <c r="L75" i="49"/>
  <c r="L11" i="49"/>
  <c r="L71" i="49"/>
  <c r="L7" i="49"/>
  <c r="L208" i="49"/>
  <c r="I301" i="49"/>
  <c r="F46" i="10" s="1"/>
  <c r="L221" i="49"/>
  <c r="L179" i="49"/>
  <c r="L159" i="49"/>
  <c r="L183" i="49"/>
  <c r="L111" i="49"/>
  <c r="L27" i="49"/>
  <c r="L79" i="49"/>
  <c r="L63" i="49"/>
  <c r="L47" i="49"/>
  <c r="L31" i="49"/>
  <c r="L15" i="49"/>
  <c r="L23" i="49"/>
  <c r="N6" i="49"/>
  <c r="L293" i="49"/>
  <c r="L277" i="49"/>
  <c r="L261" i="49"/>
  <c r="L245" i="49"/>
  <c r="L229" i="49"/>
  <c r="L204" i="49"/>
  <c r="L171" i="49"/>
  <c r="L175" i="49"/>
  <c r="L219" i="49"/>
  <c r="L107" i="49"/>
  <c r="L43" i="49"/>
  <c r="L67" i="49"/>
  <c r="L51" i="49"/>
  <c r="L35" i="49"/>
  <c r="L19" i="49"/>
  <c r="L39" i="49"/>
  <c r="L122" i="29"/>
  <c r="L114" i="29"/>
  <c r="L100" i="29"/>
  <c r="L92" i="29"/>
  <c r="L84" i="29"/>
  <c r="L76" i="29"/>
  <c r="L68" i="29"/>
  <c r="L60" i="29"/>
  <c r="L52" i="29"/>
  <c r="L44" i="29"/>
  <c r="L36" i="29"/>
  <c r="L20" i="29"/>
  <c r="L293" i="29"/>
  <c r="L277" i="29"/>
  <c r="L261" i="29"/>
  <c r="L245" i="29"/>
  <c r="L229" i="29"/>
  <c r="L101" i="29"/>
  <c r="L85" i="29"/>
  <c r="L69" i="29"/>
  <c r="L53" i="29"/>
  <c r="L37" i="29"/>
  <c r="L8" i="29"/>
  <c r="L289" i="29"/>
  <c r="L273" i="29"/>
  <c r="L257" i="29"/>
  <c r="L241" i="29"/>
  <c r="L225" i="29"/>
  <c r="L105" i="29"/>
  <c r="L89" i="29"/>
  <c r="L73" i="29"/>
  <c r="L57" i="29"/>
  <c r="L41" i="29"/>
  <c r="L16" i="29"/>
  <c r="I301" i="29"/>
  <c r="F49" i="10" s="1"/>
  <c r="K5" i="29"/>
  <c r="K301" i="29" s="1"/>
  <c r="L126" i="29"/>
  <c r="L118" i="29"/>
  <c r="L110" i="29"/>
  <c r="L285" i="29"/>
  <c r="L269" i="29"/>
  <c r="L253" i="29"/>
  <c r="L237" i="29"/>
  <c r="L221" i="29"/>
  <c r="L93" i="29"/>
  <c r="L77" i="29"/>
  <c r="L61" i="29"/>
  <c r="L45" i="29"/>
  <c r="L24" i="29"/>
  <c r="L281" i="29"/>
  <c r="L265" i="29"/>
  <c r="L249" i="29"/>
  <c r="L233" i="29"/>
  <c r="L97" i="29"/>
  <c r="L81" i="29"/>
  <c r="L65" i="29"/>
  <c r="L49" i="29"/>
  <c r="L32" i="29"/>
  <c r="L299" i="29"/>
  <c r="L104" i="29"/>
  <c r="L96" i="29"/>
  <c r="L88" i="29"/>
  <c r="L80" i="29"/>
  <c r="L72" i="29"/>
  <c r="L64" i="29"/>
  <c r="L56" i="29"/>
  <c r="L48" i="29"/>
  <c r="L40" i="29"/>
  <c r="I301" i="42"/>
  <c r="F35" i="10" s="1"/>
  <c r="K5" i="42"/>
  <c r="L227" i="42"/>
  <c r="L101" i="42"/>
  <c r="L69" i="42"/>
  <c r="L37" i="42"/>
  <c r="L271" i="42"/>
  <c r="L239" i="42"/>
  <c r="L299" i="42"/>
  <c r="L267" i="42"/>
  <c r="L235" i="42"/>
  <c r="L295" i="42"/>
  <c r="L263" i="42"/>
  <c r="L231" i="42"/>
  <c r="L232" i="42"/>
  <c r="L248" i="42"/>
  <c r="L221" i="42"/>
  <c r="L158" i="42"/>
  <c r="L93" i="42"/>
  <c r="L61" i="42"/>
  <c r="L29" i="42"/>
  <c r="L97" i="42"/>
  <c r="L81" i="42"/>
  <c r="L65" i="42"/>
  <c r="L49" i="42"/>
  <c r="L33" i="42"/>
  <c r="L17" i="42"/>
  <c r="L198" i="42"/>
  <c r="L77" i="42"/>
  <c r="L45" i="42"/>
  <c r="L13" i="42"/>
  <c r="L89" i="42"/>
  <c r="L73" i="42"/>
  <c r="L57" i="42"/>
  <c r="L41" i="42"/>
  <c r="L25" i="42"/>
  <c r="L9" i="42"/>
  <c r="L299" i="74"/>
  <c r="L283" i="74"/>
  <c r="L267" i="74"/>
  <c r="L259" i="74"/>
  <c r="L251" i="74"/>
  <c r="L243" i="74"/>
  <c r="L235" i="74"/>
  <c r="L295" i="74"/>
  <c r="L279" i="74"/>
  <c r="L217" i="74"/>
  <c r="L209" i="74"/>
  <c r="L261" i="74"/>
  <c r="L245" i="74"/>
  <c r="L215" i="74"/>
  <c r="L265" i="74"/>
  <c r="L61" i="74"/>
  <c r="L69" i="74"/>
  <c r="L29" i="74"/>
  <c r="L13" i="74"/>
  <c r="L53" i="74"/>
  <c r="L269" i="74"/>
  <c r="L253" i="74"/>
  <c r="L237" i="74"/>
  <c r="I301" i="74"/>
  <c r="F34" i="10" s="1"/>
  <c r="K5" i="74"/>
  <c r="K301" i="74" s="1"/>
  <c r="L257" i="74"/>
  <c r="L241" i="74"/>
  <c r="L213" i="74"/>
  <c r="L249" i="74"/>
  <c r="L45" i="74"/>
  <c r="L89" i="74"/>
  <c r="L81" i="74"/>
  <c r="L73" i="74"/>
  <c r="L65" i="74"/>
  <c r="L57" i="74"/>
  <c r="L49" i="74"/>
  <c r="L41" i="74"/>
  <c r="L33" i="74"/>
  <c r="L25" i="74"/>
  <c r="L17" i="74"/>
  <c r="L9" i="74"/>
  <c r="L77" i="74"/>
  <c r="L37" i="74"/>
  <c r="L21" i="74"/>
  <c r="L85" i="74"/>
  <c r="L209" i="19"/>
  <c r="L193" i="19"/>
  <c r="L177" i="19"/>
  <c r="L283" i="19"/>
  <c r="L263" i="19"/>
  <c r="L167" i="19"/>
  <c r="L151" i="19"/>
  <c r="L135" i="19"/>
  <c r="L119" i="19"/>
  <c r="L103" i="19"/>
  <c r="L243" i="19"/>
  <c r="L222" i="19"/>
  <c r="L163" i="19"/>
  <c r="L147" i="19"/>
  <c r="L131" i="19"/>
  <c r="L115" i="19"/>
  <c r="L91" i="19"/>
  <c r="L75" i="19"/>
  <c r="L239" i="19"/>
  <c r="L221" i="19"/>
  <c r="L210" i="19"/>
  <c r="L178" i="19"/>
  <c r="L64" i="19"/>
  <c r="L88" i="19"/>
  <c r="L51" i="19"/>
  <c r="L35" i="19"/>
  <c r="L19" i="19"/>
  <c r="L231" i="19"/>
  <c r="L287" i="19"/>
  <c r="L255" i="19"/>
  <c r="L295" i="19"/>
  <c r="L247" i="19"/>
  <c r="L223" i="19"/>
  <c r="L275" i="19"/>
  <c r="L218" i="19"/>
  <c r="L202" i="19"/>
  <c r="L186" i="19"/>
  <c r="L170" i="19"/>
  <c r="L259" i="19"/>
  <c r="L225" i="19"/>
  <c r="L206" i="19"/>
  <c r="L190" i="19"/>
  <c r="L174" i="19"/>
  <c r="L111" i="19"/>
  <c r="L87" i="19"/>
  <c r="L71" i="19"/>
  <c r="L201" i="19"/>
  <c r="L169" i="19"/>
  <c r="L139" i="19"/>
  <c r="L92" i="19"/>
  <c r="L84" i="19"/>
  <c r="L107" i="19"/>
  <c r="L72" i="19"/>
  <c r="L55" i="19"/>
  <c r="L39" i="19"/>
  <c r="L23" i="19"/>
  <c r="L7" i="19"/>
  <c r="L293" i="19"/>
  <c r="L285" i="19"/>
  <c r="L277" i="19"/>
  <c r="L269" i="19"/>
  <c r="L261" i="19"/>
  <c r="L253" i="19"/>
  <c r="L245" i="19"/>
  <c r="L237" i="19"/>
  <c r="L229" i="19"/>
  <c r="L211" i="19"/>
  <c r="L203" i="19"/>
  <c r="L195" i="19"/>
  <c r="L187" i="19"/>
  <c r="L179" i="19"/>
  <c r="L171" i="19"/>
  <c r="I301" i="19"/>
  <c r="F31" i="10" s="1"/>
  <c r="K5" i="19"/>
  <c r="K301" i="19" s="1"/>
  <c r="L226" i="19"/>
  <c r="L159" i="19"/>
  <c r="L143" i="19"/>
  <c r="L127" i="19"/>
  <c r="L99" i="19"/>
  <c r="L83" i="19"/>
  <c r="L67" i="19"/>
  <c r="L227" i="19"/>
  <c r="L194" i="19"/>
  <c r="L96" i="19"/>
  <c r="L76" i="19"/>
  <c r="L101" i="19"/>
  <c r="L59" i="19"/>
  <c r="L43" i="19"/>
  <c r="L27" i="19"/>
  <c r="L11" i="19"/>
  <c r="L68" i="19"/>
  <c r="L299" i="67"/>
  <c r="L283" i="67"/>
  <c r="L267" i="67"/>
  <c r="L251" i="67"/>
  <c r="L287" i="67"/>
  <c r="L259" i="67"/>
  <c r="L243" i="67"/>
  <c r="L227" i="67"/>
  <c r="L159" i="67"/>
  <c r="L87" i="67"/>
  <c r="L271" i="67"/>
  <c r="L115" i="67"/>
  <c r="L111" i="67"/>
  <c r="L57" i="67"/>
  <c r="L61" i="67"/>
  <c r="L29" i="67"/>
  <c r="L225" i="67"/>
  <c r="L239" i="67"/>
  <c r="L135" i="67"/>
  <c r="L119" i="67"/>
  <c r="L103" i="67"/>
  <c r="L155" i="67"/>
  <c r="L131" i="67"/>
  <c r="L91" i="67"/>
  <c r="L83" i="67"/>
  <c r="L235" i="67"/>
  <c r="L95" i="67"/>
  <c r="L79" i="67"/>
  <c r="I301" i="67"/>
  <c r="F33" i="10" s="1"/>
  <c r="K5" i="67"/>
  <c r="L107" i="67"/>
  <c r="L49" i="67"/>
  <c r="L17" i="67"/>
  <c r="L53" i="67"/>
  <c r="L21" i="67"/>
  <c r="L295" i="67"/>
  <c r="L279" i="67"/>
  <c r="L263" i="67"/>
  <c r="L221" i="67"/>
  <c r="L247" i="67"/>
  <c r="L231" i="67"/>
  <c r="L291" i="67"/>
  <c r="L255" i="67"/>
  <c r="L139" i="67"/>
  <c r="L151" i="67"/>
  <c r="L41" i="67"/>
  <c r="L9" i="67"/>
  <c r="L45" i="67"/>
  <c r="L13" i="67"/>
  <c r="L62" i="68"/>
  <c r="L46" i="68"/>
  <c r="L192" i="68"/>
  <c r="L128" i="68"/>
  <c r="L110" i="68"/>
  <c r="L94" i="68"/>
  <c r="L275" i="68"/>
  <c r="L259" i="68"/>
  <c r="L299" i="68"/>
  <c r="L291" i="68"/>
  <c r="L185" i="68"/>
  <c r="K301" i="68"/>
  <c r="L212" i="68"/>
  <c r="L58" i="68"/>
  <c r="I301" i="68"/>
  <c r="F32" i="10" s="1"/>
  <c r="L164" i="68"/>
  <c r="L144" i="68"/>
  <c r="L122" i="68"/>
  <c r="L106" i="68"/>
  <c r="L44" i="68"/>
  <c r="L12" i="68"/>
  <c r="L16" i="68"/>
  <c r="L216" i="68"/>
  <c r="L184" i="68"/>
  <c r="L152" i="68"/>
  <c r="L54" i="68"/>
  <c r="L160" i="68"/>
  <c r="L118" i="68"/>
  <c r="L102" i="68"/>
  <c r="L40" i="68"/>
  <c r="L8" i="68"/>
  <c r="L279" i="68"/>
  <c r="L263" i="68"/>
  <c r="L295" i="68"/>
  <c r="L287" i="68"/>
  <c r="L271" i="68"/>
  <c r="L267" i="68"/>
  <c r="L153" i="68"/>
  <c r="L50" i="68"/>
  <c r="L283" i="68"/>
  <c r="L196" i="68"/>
  <c r="L176" i="68"/>
  <c r="L132" i="68"/>
  <c r="L114" i="68"/>
  <c r="L98" i="68"/>
  <c r="L28" i="68"/>
  <c r="L32" i="68"/>
  <c r="L5" i="68"/>
  <c r="I301" i="63"/>
  <c r="F29" i="10" s="1"/>
  <c r="L36" i="63"/>
  <c r="L287" i="63"/>
  <c r="L267" i="63"/>
  <c r="L255" i="63"/>
  <c r="L235" i="63"/>
  <c r="L223" i="63"/>
  <c r="L261" i="63"/>
  <c r="L257" i="63"/>
  <c r="L247" i="63"/>
  <c r="L227" i="63"/>
  <c r="L293" i="63"/>
  <c r="L285" i="63"/>
  <c r="L281" i="63"/>
  <c r="L253" i="63"/>
  <c r="L249" i="63"/>
  <c r="L221" i="63"/>
  <c r="L216" i="63"/>
  <c r="L200" i="63"/>
  <c r="L184" i="63"/>
  <c r="L263" i="63"/>
  <c r="L243" i="63"/>
  <c r="L64" i="63"/>
  <c r="L32" i="63"/>
  <c r="L60" i="63"/>
  <c r="L28" i="63"/>
  <c r="L212" i="63"/>
  <c r="L196" i="63"/>
  <c r="L180" i="63"/>
  <c r="L52" i="63"/>
  <c r="L20" i="63"/>
  <c r="L291" i="63"/>
  <c r="K301" i="63"/>
  <c r="L5" i="63"/>
  <c r="L75" i="63"/>
  <c r="L205" i="63"/>
  <c r="L189" i="63"/>
  <c r="L277" i="63"/>
  <c r="L241" i="63"/>
  <c r="L209" i="63"/>
  <c r="L193" i="63"/>
  <c r="L48" i="63"/>
  <c r="L16" i="63"/>
  <c r="L44" i="63"/>
  <c r="L12" i="63"/>
  <c r="N5" i="62"/>
  <c r="N6" i="62" s="1"/>
  <c r="N7" i="62" s="1"/>
  <c r="N8" i="62" s="1"/>
  <c r="N9" i="62" s="1"/>
  <c r="N10" i="62" s="1"/>
  <c r="N11" i="62" s="1"/>
  <c r="N12" i="62" s="1"/>
  <c r="N13" i="62" s="1"/>
  <c r="N14" i="62" s="1"/>
  <c r="N15" i="62" s="1"/>
  <c r="N16" i="62" s="1"/>
  <c r="N17" i="62" s="1"/>
  <c r="N18" i="62" s="1"/>
  <c r="N19" i="62" s="1"/>
  <c r="N20" i="62" s="1"/>
  <c r="N21" i="62" s="1"/>
  <c r="N22" i="62" s="1"/>
  <c r="N23" i="62" s="1"/>
  <c r="N24" i="62" s="1"/>
  <c r="N25" i="62" s="1"/>
  <c r="N26" i="62" s="1"/>
  <c r="N27" i="62" s="1"/>
  <c r="N28" i="62" s="1"/>
  <c r="N29" i="62" s="1"/>
  <c r="N30" i="62" s="1"/>
  <c r="N31" i="62" s="1"/>
  <c r="N32" i="62" s="1"/>
  <c r="N33" i="62" s="1"/>
  <c r="N34" i="62" s="1"/>
  <c r="N35" i="62" s="1"/>
  <c r="N36" i="62" s="1"/>
  <c r="N37" i="62" s="1"/>
  <c r="N38" i="62" s="1"/>
  <c r="N39" i="62" s="1"/>
  <c r="N40" i="62" s="1"/>
  <c r="N41" i="62" s="1"/>
  <c r="N42" i="62" s="1"/>
  <c r="N43" i="62" s="1"/>
  <c r="N44" i="62" s="1"/>
  <c r="N45" i="62" s="1"/>
  <c r="N46" i="62" s="1"/>
  <c r="N47" i="62" s="1"/>
  <c r="N48" i="62" s="1"/>
  <c r="N49" i="62" s="1"/>
  <c r="N50" i="62" s="1"/>
  <c r="N51" i="62" s="1"/>
  <c r="N52" i="62" s="1"/>
  <c r="N53" i="62" s="1"/>
  <c r="N54" i="62" s="1"/>
  <c r="N55" i="62" s="1"/>
  <c r="N56" i="62" s="1"/>
  <c r="N57" i="62" s="1"/>
  <c r="N58" i="62" s="1"/>
  <c r="N59" i="62" s="1"/>
  <c r="N60" i="62" s="1"/>
  <c r="N61" i="62" s="1"/>
  <c r="N62" i="62" s="1"/>
  <c r="N63" i="62" s="1"/>
  <c r="N64" i="62" s="1"/>
  <c r="N65" i="62" s="1"/>
  <c r="K301" i="62"/>
  <c r="L271" i="62"/>
  <c r="L247" i="62"/>
  <c r="L81" i="62"/>
  <c r="L218" i="62"/>
  <c r="L299" i="62"/>
  <c r="L283" i="62"/>
  <c r="L267" i="62"/>
  <c r="L251" i="62"/>
  <c r="L235" i="62"/>
  <c r="L279" i="62"/>
  <c r="L295" i="62"/>
  <c r="L231" i="62"/>
  <c r="L287" i="62"/>
  <c r="L259" i="62"/>
  <c r="L263" i="62"/>
  <c r="L77" i="62"/>
  <c r="L82" i="62"/>
  <c r="L74" i="62"/>
  <c r="L66" i="62"/>
  <c r="L73" i="62"/>
  <c r="I301" i="62"/>
  <c r="F28" i="10" s="1"/>
  <c r="L237" i="66"/>
  <c r="L229" i="66"/>
  <c r="L295" i="66"/>
  <c r="L279" i="66"/>
  <c r="L263" i="66"/>
  <c r="L247" i="66"/>
  <c r="L204" i="66"/>
  <c r="L188" i="66"/>
  <c r="L172" i="66"/>
  <c r="L227" i="66"/>
  <c r="L213" i="66"/>
  <c r="L197" i="66"/>
  <c r="L181" i="66"/>
  <c r="L131" i="66"/>
  <c r="L123" i="66"/>
  <c r="L115" i="66"/>
  <c r="L107" i="66"/>
  <c r="L99" i="66"/>
  <c r="L91" i="66"/>
  <c r="L83" i="66"/>
  <c r="L75" i="66"/>
  <c r="L67" i="66"/>
  <c r="L59" i="66"/>
  <c r="L51" i="66"/>
  <c r="I301" i="66"/>
  <c r="F25" i="10" s="1"/>
  <c r="K5" i="66"/>
  <c r="L13" i="66"/>
  <c r="L9" i="66"/>
  <c r="L241" i="66"/>
  <c r="L233" i="66"/>
  <c r="L225" i="66"/>
  <c r="L231" i="66"/>
  <c r="L212" i="66"/>
  <c r="L196" i="66"/>
  <c r="L180" i="66"/>
  <c r="L243" i="66"/>
  <c r="L205" i="66"/>
  <c r="L189" i="66"/>
  <c r="L173" i="66"/>
  <c r="L127" i="66"/>
  <c r="L119" i="66"/>
  <c r="L111" i="66"/>
  <c r="L103" i="66"/>
  <c r="L95" i="66"/>
  <c r="L87" i="66"/>
  <c r="L79" i="66"/>
  <c r="L71" i="66"/>
  <c r="L63" i="66"/>
  <c r="L55" i="66"/>
  <c r="I301" i="65"/>
  <c r="F24" i="10" s="1"/>
  <c r="N5" i="65"/>
  <c r="L235" i="65"/>
  <c r="L70" i="65"/>
  <c r="L62" i="65"/>
  <c r="L275" i="65"/>
  <c r="L239" i="65"/>
  <c r="L283" i="65"/>
  <c r="L251" i="65"/>
  <c r="L243" i="65"/>
  <c r="L48" i="65"/>
  <c r="L32" i="65"/>
  <c r="L16" i="65"/>
  <c r="L14" i="65"/>
  <c r="L241" i="65"/>
  <c r="L233" i="65"/>
  <c r="L225" i="65"/>
  <c r="L66" i="65"/>
  <c r="L291" i="65"/>
  <c r="L231" i="65"/>
  <c r="L44" i="65"/>
  <c r="L28" i="65"/>
  <c r="L259" i="65"/>
  <c r="K301" i="65"/>
  <c r="L6" i="65"/>
  <c r="L299" i="64"/>
  <c r="L267" i="64"/>
  <c r="L213" i="64"/>
  <c r="L231" i="64"/>
  <c r="L259" i="64"/>
  <c r="L287" i="64"/>
  <c r="L271" i="64"/>
  <c r="L255" i="64"/>
  <c r="L295" i="64"/>
  <c r="L279" i="64"/>
  <c r="L263" i="64"/>
  <c r="L247" i="64"/>
  <c r="L33" i="64"/>
  <c r="L17" i="64"/>
  <c r="L233" i="64"/>
  <c r="K5" i="64"/>
  <c r="I301" i="64"/>
  <c r="F23" i="10" s="1"/>
  <c r="L28" i="71"/>
  <c r="L8" i="71"/>
  <c r="L261" i="71"/>
  <c r="L230" i="71"/>
  <c r="L225" i="71"/>
  <c r="L291" i="71"/>
  <c r="L275" i="71"/>
  <c r="L221" i="71"/>
  <c r="L166" i="71"/>
  <c r="L158" i="71"/>
  <c r="L150" i="71"/>
  <c r="L142" i="71"/>
  <c r="L134" i="71"/>
  <c r="L234" i="71"/>
  <c r="L108" i="71"/>
  <c r="L76" i="71"/>
  <c r="K301" i="71"/>
  <c r="L5" i="71"/>
  <c r="I301" i="71"/>
  <c r="F22" i="10" s="1"/>
  <c r="L112" i="71"/>
  <c r="L80" i="71"/>
  <c r="L116" i="71"/>
  <c r="L100" i="71"/>
  <c r="L84" i="71"/>
  <c r="L36" i="71"/>
  <c r="L24" i="71"/>
  <c r="L245" i="71"/>
  <c r="L238" i="71"/>
  <c r="L233" i="71"/>
  <c r="L295" i="71"/>
  <c r="L279" i="71"/>
  <c r="L162" i="71"/>
  <c r="L154" i="71"/>
  <c r="L146" i="71"/>
  <c r="L138" i="71"/>
  <c r="L130" i="71"/>
  <c r="L229" i="71"/>
  <c r="L237" i="71"/>
  <c r="L226" i="71"/>
  <c r="L124" i="71"/>
  <c r="L92" i="71"/>
  <c r="L32" i="71"/>
  <c r="L128" i="71"/>
  <c r="L96" i="71"/>
  <c r="L16" i="71"/>
  <c r="L295" i="61"/>
  <c r="L279" i="61"/>
  <c r="L263" i="61"/>
  <c r="L247" i="61"/>
  <c r="L231" i="61"/>
  <c r="L251" i="61"/>
  <c r="L239" i="61"/>
  <c r="L299" i="61"/>
  <c r="L287" i="61"/>
  <c r="L283" i="61"/>
  <c r="L271" i="61"/>
  <c r="L227" i="61"/>
  <c r="L209" i="61"/>
  <c r="L181" i="61"/>
  <c r="L137" i="61"/>
  <c r="L53" i="61"/>
  <c r="L29" i="61"/>
  <c r="L93" i="61"/>
  <c r="L205" i="61"/>
  <c r="L189" i="61"/>
  <c r="L173" i="61"/>
  <c r="L235" i="61"/>
  <c r="L201" i="61"/>
  <c r="L169" i="61"/>
  <c r="L193" i="61"/>
  <c r="L165" i="61"/>
  <c r="L255" i="61"/>
  <c r="L213" i="61"/>
  <c r="I301" i="61"/>
  <c r="F27" i="10" s="1"/>
  <c r="K5" i="61"/>
  <c r="L129" i="61"/>
  <c r="L81" i="61"/>
  <c r="L101" i="61"/>
  <c r="L41" i="61"/>
  <c r="L9" i="61"/>
  <c r="L57" i="61"/>
  <c r="L61" i="61"/>
  <c r="L21" i="61"/>
  <c r="L145" i="61"/>
  <c r="L69" i="61"/>
  <c r="L243" i="61"/>
  <c r="L219" i="61"/>
  <c r="L291" i="61"/>
  <c r="L275" i="61"/>
  <c r="L223" i="61"/>
  <c r="L174" i="61"/>
  <c r="L142" i="61"/>
  <c r="L126" i="61"/>
  <c r="L215" i="61"/>
  <c r="L149" i="61"/>
  <c r="L84" i="61"/>
  <c r="L121" i="61"/>
  <c r="L65" i="61"/>
  <c r="L85" i="61"/>
  <c r="L33" i="61"/>
  <c r="L113" i="61"/>
  <c r="L109" i="61"/>
  <c r="L45" i="61"/>
  <c r="L13" i="61"/>
  <c r="L283" i="40"/>
  <c r="L287" i="40"/>
  <c r="L218" i="40"/>
  <c r="L207" i="40"/>
  <c r="L108" i="40"/>
  <c r="L92" i="40"/>
  <c r="L173" i="40"/>
  <c r="L214" i="40"/>
  <c r="L203" i="40"/>
  <c r="L75" i="40"/>
  <c r="L59" i="40"/>
  <c r="L43" i="40"/>
  <c r="L27" i="40"/>
  <c r="L11" i="40"/>
  <c r="L157" i="40"/>
  <c r="L71" i="40"/>
  <c r="L55" i="40"/>
  <c r="L39" i="40"/>
  <c r="L23" i="40"/>
  <c r="L7" i="40"/>
  <c r="L291" i="40"/>
  <c r="L295" i="40"/>
  <c r="L212" i="40"/>
  <c r="L206" i="40"/>
  <c r="L181" i="40"/>
  <c r="L149" i="40"/>
  <c r="L117" i="40"/>
  <c r="L104" i="40"/>
  <c r="L88" i="40"/>
  <c r="L215" i="40"/>
  <c r="L208" i="40"/>
  <c r="L146" i="40"/>
  <c r="L67" i="40"/>
  <c r="L51" i="40"/>
  <c r="L35" i="40"/>
  <c r="L19" i="40"/>
  <c r="L116" i="40"/>
  <c r="L100" i="40"/>
  <c r="L84" i="40"/>
  <c r="I301" i="40"/>
  <c r="F64" i="10" s="1"/>
  <c r="K5" i="40"/>
  <c r="K301" i="40" s="1"/>
  <c r="L275" i="40"/>
  <c r="L279" i="40"/>
  <c r="L211" i="40"/>
  <c r="L112" i="40"/>
  <c r="L96" i="40"/>
  <c r="L80" i="40"/>
  <c r="L210" i="40"/>
  <c r="L199" i="40"/>
  <c r="L229" i="17"/>
  <c r="L217" i="17"/>
  <c r="L212" i="17"/>
  <c r="L193" i="17"/>
  <c r="L184" i="17"/>
  <c r="L210" i="17"/>
  <c r="L178" i="17"/>
  <c r="L204" i="17"/>
  <c r="L188" i="17"/>
  <c r="L172" i="17"/>
  <c r="L197" i="17"/>
  <c r="L165" i="17"/>
  <c r="L157" i="17"/>
  <c r="L149" i="17"/>
  <c r="L225" i="17"/>
  <c r="I301" i="17"/>
  <c r="F12" i="10" s="1"/>
  <c r="K5" i="17"/>
  <c r="K301" i="17" s="1"/>
  <c r="L287" i="17"/>
  <c r="L209" i="17"/>
  <c r="L200" i="17"/>
  <c r="L177" i="17"/>
  <c r="L168" i="17"/>
  <c r="L218" i="17"/>
  <c r="L194" i="17"/>
  <c r="L5" i="17"/>
  <c r="L181" i="17"/>
  <c r="L206" i="17"/>
  <c r="L190" i="17"/>
  <c r="L174" i="17"/>
  <c r="L141" i="17"/>
  <c r="I301" i="44"/>
  <c r="F14" i="10" s="1"/>
  <c r="L12" i="44"/>
  <c r="L16" i="44"/>
  <c r="L24" i="44"/>
  <c r="L8" i="44"/>
  <c r="I301" i="14"/>
  <c r="F11" i="10" s="1"/>
  <c r="L287" i="14"/>
  <c r="L255" i="14"/>
  <c r="L223" i="14"/>
  <c r="L279" i="14"/>
  <c r="L247" i="14"/>
  <c r="N5" i="14"/>
  <c r="L256" i="14"/>
  <c r="L280" i="14"/>
  <c r="L220" i="14"/>
  <c r="K301" i="14"/>
  <c r="N5" i="45"/>
  <c r="N6" i="45" s="1"/>
  <c r="N7" i="45" s="1"/>
  <c r="N8" i="45" s="1"/>
  <c r="N9" i="45" s="1"/>
  <c r="N10" i="45" s="1"/>
  <c r="N11" i="45" s="1"/>
  <c r="N12" i="45" s="1"/>
  <c r="N13" i="45" s="1"/>
  <c r="N14" i="45" s="1"/>
  <c r="N15" i="45" s="1"/>
  <c r="N16" i="45" s="1"/>
  <c r="N17" i="45" s="1"/>
  <c r="N18" i="45" s="1"/>
  <c r="N19" i="45" s="1"/>
  <c r="N20" i="45" s="1"/>
  <c r="N21" i="45" s="1"/>
  <c r="N22" i="45" s="1"/>
  <c r="N23" i="45" s="1"/>
  <c r="N24" i="45" s="1"/>
  <c r="N25" i="45" s="1"/>
  <c r="N26" i="45" s="1"/>
  <c r="N27" i="45" s="1"/>
  <c r="N28" i="45" s="1"/>
  <c r="N29" i="45" s="1"/>
  <c r="N30" i="45" s="1"/>
  <c r="N31" i="45" s="1"/>
  <c r="N32" i="45" s="1"/>
  <c r="N33" i="45" s="1"/>
  <c r="N34" i="45" s="1"/>
  <c r="N35" i="45" s="1"/>
  <c r="N36" i="45" s="1"/>
  <c r="N37" i="45" s="1"/>
  <c r="N38" i="45" s="1"/>
  <c r="N39" i="45" s="1"/>
  <c r="N40" i="45" s="1"/>
  <c r="N41" i="45" s="1"/>
  <c r="N42" i="45" s="1"/>
  <c r="N43" i="45" s="1"/>
  <c r="N44" i="45" s="1"/>
  <c r="N45" i="45" s="1"/>
  <c r="N46" i="45" s="1"/>
  <c r="N47" i="45" s="1"/>
  <c r="N48" i="45" s="1"/>
  <c r="N49" i="45" s="1"/>
  <c r="N50" i="45" s="1"/>
  <c r="N51" i="45" s="1"/>
  <c r="N52" i="45" s="1"/>
  <c r="N53" i="45" s="1"/>
  <c r="N54" i="45" s="1"/>
  <c r="N55" i="45" s="1"/>
  <c r="N56" i="45" s="1"/>
  <c r="N57" i="45" s="1"/>
  <c r="N58" i="45" s="1"/>
  <c r="N59" i="45" s="1"/>
  <c r="N60" i="45" s="1"/>
  <c r="N61" i="45" s="1"/>
  <c r="N62" i="45" s="1"/>
  <c r="N63" i="45" s="1"/>
  <c r="N64" i="45" s="1"/>
  <c r="N65" i="45" s="1"/>
  <c r="N66" i="45" s="1"/>
  <c r="N67" i="45" s="1"/>
  <c r="N68" i="45" s="1"/>
  <c r="N69" i="45" s="1"/>
  <c r="N70" i="45" s="1"/>
  <c r="N71" i="45" s="1"/>
  <c r="N72" i="45" s="1"/>
  <c r="N73" i="45" s="1"/>
  <c r="N74" i="45" s="1"/>
  <c r="N75" i="45" s="1"/>
  <c r="N76" i="45" s="1"/>
  <c r="N77" i="45" s="1"/>
  <c r="N78" i="45" s="1"/>
  <c r="N79" i="45" s="1"/>
  <c r="L251" i="45"/>
  <c r="L219" i="45"/>
  <c r="L132" i="45"/>
  <c r="L100" i="45"/>
  <c r="L160" i="45"/>
  <c r="L144" i="45"/>
  <c r="L108" i="45"/>
  <c r="L279" i="45"/>
  <c r="L244" i="45"/>
  <c r="L239" i="45"/>
  <c r="L128" i="45"/>
  <c r="L96" i="45"/>
  <c r="L156" i="45"/>
  <c r="L140" i="45"/>
  <c r="L104" i="45"/>
  <c r="L255" i="45"/>
  <c r="L267" i="45"/>
  <c r="L164" i="45"/>
  <c r="L124" i="45"/>
  <c r="L92" i="45"/>
  <c r="K301" i="45"/>
  <c r="L235" i="45"/>
  <c r="L295" i="45"/>
  <c r="L260" i="45"/>
  <c r="L228" i="45"/>
  <c r="L264" i="45"/>
  <c r="L136" i="45"/>
  <c r="L112" i="45"/>
  <c r="L80" i="45"/>
  <c r="L148" i="45"/>
  <c r="L116" i="45"/>
  <c r="L84" i="45"/>
  <c r="I301" i="45"/>
  <c r="F13" i="10" s="1"/>
  <c r="L259" i="12"/>
  <c r="L75" i="12"/>
  <c r="L59" i="12"/>
  <c r="L15" i="12"/>
  <c r="L264" i="12"/>
  <c r="L247" i="12"/>
  <c r="L235" i="12"/>
  <c r="L67" i="12"/>
  <c r="L51" i="12"/>
  <c r="L35" i="12"/>
  <c r="L19" i="12"/>
  <c r="L71" i="12"/>
  <c r="L31" i="12"/>
  <c r="L39" i="12"/>
  <c r="N6" i="12"/>
  <c r="N7" i="12" s="1"/>
  <c r="N8" i="12" s="1"/>
  <c r="N9" i="12" s="1"/>
  <c r="N10" i="12" s="1"/>
  <c r="N11" i="12" s="1"/>
  <c r="N12" i="12" s="1"/>
  <c r="N13" i="12" s="1"/>
  <c r="N14" i="12" s="1"/>
  <c r="I301" i="12"/>
  <c r="F10" i="10" s="1"/>
  <c r="L231" i="12"/>
  <c r="L275" i="12"/>
  <c r="L251" i="12"/>
  <c r="L219" i="12"/>
  <c r="L27" i="12"/>
  <c r="L55" i="12"/>
  <c r="L79" i="12"/>
  <c r="L63" i="12"/>
  <c r="L23" i="12"/>
  <c r="L191" i="28"/>
  <c r="L159" i="28"/>
  <c r="L127" i="28"/>
  <c r="L32" i="28"/>
  <c r="L16" i="28"/>
  <c r="L8" i="28"/>
  <c r="L44" i="28"/>
  <c r="L28" i="28"/>
  <c r="L40" i="28"/>
  <c r="L24" i="28"/>
  <c r="K301" i="28"/>
  <c r="L5" i="28"/>
  <c r="L203" i="28"/>
  <c r="L187" i="28"/>
  <c r="L171" i="28"/>
  <c r="L155" i="28"/>
  <c r="L139" i="28"/>
  <c r="L123" i="28"/>
  <c r="L207" i="28"/>
  <c r="L175" i="28"/>
  <c r="L143" i="28"/>
  <c r="L20" i="28"/>
  <c r="L12" i="28"/>
  <c r="I301" i="28"/>
  <c r="F48" i="10" s="1"/>
  <c r="L232" i="11"/>
  <c r="L223" i="11"/>
  <c r="L158" i="11"/>
  <c r="L96" i="11"/>
  <c r="L170" i="11"/>
  <c r="L16" i="11"/>
  <c r="L32" i="11"/>
  <c r="L220" i="11"/>
  <c r="L231" i="11"/>
  <c r="L219" i="11"/>
  <c r="L177" i="11"/>
  <c r="L161" i="11"/>
  <c r="L205" i="11"/>
  <c r="L150" i="11"/>
  <c r="L120" i="11"/>
  <c r="L88" i="11"/>
  <c r="L56" i="11"/>
  <c r="L44" i="11"/>
  <c r="L189" i="11"/>
  <c r="L116" i="11"/>
  <c r="L76" i="11"/>
  <c r="L48" i="11"/>
  <c r="L162" i="11"/>
  <c r="L124" i="11"/>
  <c r="L92" i="11"/>
  <c r="L68" i="11"/>
  <c r="L174" i="11"/>
  <c r="L112" i="11"/>
  <c r="L64" i="11"/>
  <c r="L227" i="11"/>
  <c r="L225" i="11"/>
  <c r="L224" i="11"/>
  <c r="L213" i="11"/>
  <c r="L179" i="11"/>
  <c r="L169" i="11"/>
  <c r="L163" i="11"/>
  <c r="L153" i="11"/>
  <c r="L193" i="11"/>
  <c r="L166" i="11"/>
  <c r="L136" i="11"/>
  <c r="L104" i="11"/>
  <c r="L72" i="11"/>
  <c r="I301" i="11"/>
  <c r="F9" i="10" s="1"/>
  <c r="K5" i="11"/>
  <c r="L132" i="11"/>
  <c r="L100" i="11"/>
  <c r="L60" i="11"/>
  <c r="L178" i="11"/>
  <c r="L140" i="11"/>
  <c r="L108" i="11"/>
  <c r="L84" i="11"/>
  <c r="L128" i="11"/>
  <c r="L80" i="11"/>
  <c r="L8" i="11"/>
  <c r="K5" i="18"/>
  <c r="L5" i="18" s="1"/>
  <c r="N5" i="18" s="1"/>
  <c r="K6" i="18"/>
  <c r="L6" i="18" s="1"/>
  <c r="L7" i="47"/>
  <c r="J68" i="10"/>
  <c r="Q3" i="3"/>
  <c r="P3" i="3"/>
  <c r="G6" i="76"/>
  <c r="G10" i="76"/>
  <c r="G5" i="76"/>
  <c r="G7" i="76"/>
  <c r="L5" i="50" l="1"/>
  <c r="L115" i="46"/>
  <c r="L17" i="35"/>
  <c r="L292" i="33"/>
  <c r="L224" i="72"/>
  <c r="L278" i="75"/>
  <c r="L195" i="54"/>
  <c r="L74" i="24"/>
  <c r="L197" i="59"/>
  <c r="L115" i="65"/>
  <c r="L246" i="45"/>
  <c r="L220" i="64"/>
  <c r="O4" i="3"/>
  <c r="M4" i="3"/>
  <c r="L264" i="46"/>
  <c r="L126" i="41"/>
  <c r="L252" i="30"/>
  <c r="L42" i="24"/>
  <c r="L169" i="59"/>
  <c r="L192" i="26"/>
  <c r="L5" i="56"/>
  <c r="L242" i="72"/>
  <c r="L198" i="46"/>
  <c r="L40" i="38"/>
  <c r="L101" i="70"/>
  <c r="L138" i="35"/>
  <c r="L79" i="72"/>
  <c r="L156" i="31"/>
  <c r="L284" i="21"/>
  <c r="L234" i="59"/>
  <c r="L181" i="59"/>
  <c r="L90" i="19"/>
  <c r="L58" i="11"/>
  <c r="L304" i="27"/>
  <c r="N304" i="27" s="1"/>
  <c r="N84" i="5"/>
  <c r="N85" i="5" s="1"/>
  <c r="N86" i="5" s="1"/>
  <c r="N87" i="5" s="1"/>
  <c r="N88" i="5" s="1"/>
  <c r="N89" i="5" s="1"/>
  <c r="N90" i="5" s="1"/>
  <c r="N91" i="5" s="1"/>
  <c r="N92" i="5" s="1"/>
  <c r="N93" i="5" s="1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5" i="5" s="1"/>
  <c r="N146" i="5" s="1"/>
  <c r="N147" i="5" s="1"/>
  <c r="N148" i="5" s="1"/>
  <c r="N149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207" i="5" s="1"/>
  <c r="N208" i="5" s="1"/>
  <c r="N209" i="5" s="1"/>
  <c r="N210" i="5" s="1"/>
  <c r="N211" i="5" s="1"/>
  <c r="N212" i="5" s="1"/>
  <c r="N213" i="5" s="1"/>
  <c r="N214" i="5" s="1"/>
  <c r="N215" i="5" s="1"/>
  <c r="N216" i="5" s="1"/>
  <c r="N217" i="5" s="1"/>
  <c r="N218" i="5" s="1"/>
  <c r="N219" i="5" s="1"/>
  <c r="N220" i="5" s="1"/>
  <c r="N221" i="5" s="1"/>
  <c r="N222" i="5" s="1"/>
  <c r="N223" i="5" s="1"/>
  <c r="N224" i="5" s="1"/>
  <c r="N225" i="5" s="1"/>
  <c r="N226" i="5" s="1"/>
  <c r="N227" i="5" s="1"/>
  <c r="N228" i="5" s="1"/>
  <c r="N229" i="5" s="1"/>
  <c r="N230" i="5" s="1"/>
  <c r="N231" i="5" s="1"/>
  <c r="N232" i="5" s="1"/>
  <c r="N233" i="5" s="1"/>
  <c r="N234" i="5" s="1"/>
  <c r="N235" i="5" s="1"/>
  <c r="N236" i="5" s="1"/>
  <c r="N237" i="5" s="1"/>
  <c r="N238" i="5" s="1"/>
  <c r="N239" i="5" s="1"/>
  <c r="N240" i="5" s="1"/>
  <c r="N241" i="5" s="1"/>
  <c r="N242" i="5" s="1"/>
  <c r="N243" i="5" s="1"/>
  <c r="N244" i="5" s="1"/>
  <c r="N245" i="5" s="1"/>
  <c r="N246" i="5" s="1"/>
  <c r="N247" i="5" s="1"/>
  <c r="N248" i="5" s="1"/>
  <c r="N249" i="5" s="1"/>
  <c r="N250" i="5" s="1"/>
  <c r="N251" i="5" s="1"/>
  <c r="N252" i="5" s="1"/>
  <c r="N253" i="5" s="1"/>
  <c r="N254" i="5" s="1"/>
  <c r="N255" i="5" s="1"/>
  <c r="N256" i="5" s="1"/>
  <c r="N257" i="5" s="1"/>
  <c r="N258" i="5" s="1"/>
  <c r="N259" i="5" s="1"/>
  <c r="N260" i="5" s="1"/>
  <c r="N261" i="5" s="1"/>
  <c r="N262" i="5" s="1"/>
  <c r="N263" i="5" s="1"/>
  <c r="N264" i="5" s="1"/>
  <c r="N265" i="5" s="1"/>
  <c r="N266" i="5" s="1"/>
  <c r="N267" i="5" s="1"/>
  <c r="N268" i="5" s="1"/>
  <c r="N269" i="5" s="1"/>
  <c r="N270" i="5" s="1"/>
  <c r="N271" i="5" s="1"/>
  <c r="N272" i="5" s="1"/>
  <c r="N273" i="5" s="1"/>
  <c r="N274" i="5" s="1"/>
  <c r="N275" i="5" s="1"/>
  <c r="N276" i="5" s="1"/>
  <c r="N277" i="5" s="1"/>
  <c r="N278" i="5" s="1"/>
  <c r="N279" i="5" s="1"/>
  <c r="N280" i="5" s="1"/>
  <c r="N281" i="5" s="1"/>
  <c r="N282" i="5" s="1"/>
  <c r="N283" i="5" s="1"/>
  <c r="N284" i="5" s="1"/>
  <c r="N285" i="5" s="1"/>
  <c r="N286" i="5" s="1"/>
  <c r="N287" i="5" s="1"/>
  <c r="N288" i="5" s="1"/>
  <c r="N289" i="5" s="1"/>
  <c r="N290" i="5" s="1"/>
  <c r="N291" i="5" s="1"/>
  <c r="N292" i="5" s="1"/>
  <c r="N293" i="5" s="1"/>
  <c r="N294" i="5" s="1"/>
  <c r="N295" i="5" s="1"/>
  <c r="N296" i="5" s="1"/>
  <c r="N297" i="5" s="1"/>
  <c r="N298" i="5" s="1"/>
  <c r="N299" i="5" s="1"/>
  <c r="N300" i="5" s="1"/>
  <c r="N301" i="5" s="1"/>
  <c r="L304" i="65"/>
  <c r="N304" i="65" s="1"/>
  <c r="N7" i="49"/>
  <c r="N8" i="49" s="1"/>
  <c r="N9" i="49" s="1"/>
  <c r="N10" i="49" s="1"/>
  <c r="N11" i="49" s="1"/>
  <c r="N12" i="49" s="1"/>
  <c r="N13" i="49" s="1"/>
  <c r="N14" i="49" s="1"/>
  <c r="N15" i="49" s="1"/>
  <c r="N16" i="49" s="1"/>
  <c r="N17" i="49" s="1"/>
  <c r="N18" i="49" s="1"/>
  <c r="N19" i="49" s="1"/>
  <c r="N20" i="49" s="1"/>
  <c r="N21" i="49" s="1"/>
  <c r="N22" i="49" s="1"/>
  <c r="N23" i="49" s="1"/>
  <c r="N24" i="49" s="1"/>
  <c r="N25" i="49" s="1"/>
  <c r="N26" i="49" s="1"/>
  <c r="N27" i="49" s="1"/>
  <c r="N28" i="49" s="1"/>
  <c r="N29" i="49" s="1"/>
  <c r="N30" i="49" s="1"/>
  <c r="N31" i="49" s="1"/>
  <c r="N32" i="49" s="1"/>
  <c r="N33" i="49" s="1"/>
  <c r="N34" i="49" s="1"/>
  <c r="N35" i="49" s="1"/>
  <c r="N36" i="49" s="1"/>
  <c r="N37" i="49" s="1"/>
  <c r="N38" i="49" s="1"/>
  <c r="N39" i="49" s="1"/>
  <c r="N40" i="49" s="1"/>
  <c r="N41" i="49" s="1"/>
  <c r="N42" i="49" s="1"/>
  <c r="N43" i="49" s="1"/>
  <c r="N44" i="49" s="1"/>
  <c r="N45" i="49" s="1"/>
  <c r="N46" i="49" s="1"/>
  <c r="N47" i="49" s="1"/>
  <c r="N48" i="49" s="1"/>
  <c r="N49" i="49" s="1"/>
  <c r="N50" i="49" s="1"/>
  <c r="N51" i="49" s="1"/>
  <c r="N52" i="49" s="1"/>
  <c r="N53" i="49" s="1"/>
  <c r="N54" i="49" s="1"/>
  <c r="N55" i="49" s="1"/>
  <c r="N56" i="49" s="1"/>
  <c r="N57" i="49" s="1"/>
  <c r="N58" i="49" s="1"/>
  <c r="N59" i="49" s="1"/>
  <c r="N60" i="49" s="1"/>
  <c r="N61" i="49" s="1"/>
  <c r="N62" i="49" s="1"/>
  <c r="N63" i="49" s="1"/>
  <c r="N64" i="49" s="1"/>
  <c r="N65" i="49" s="1"/>
  <c r="N66" i="49" s="1"/>
  <c r="N67" i="49" s="1"/>
  <c r="N68" i="49" s="1"/>
  <c r="N69" i="49" s="1"/>
  <c r="N70" i="49" s="1"/>
  <c r="N71" i="49" s="1"/>
  <c r="N72" i="49" s="1"/>
  <c r="N73" i="49" s="1"/>
  <c r="N74" i="49" s="1"/>
  <c r="N75" i="49" s="1"/>
  <c r="N76" i="49" s="1"/>
  <c r="N77" i="49" s="1"/>
  <c r="N78" i="49" s="1"/>
  <c r="N79" i="49" s="1"/>
  <c r="N80" i="49" s="1"/>
  <c r="N81" i="49" s="1"/>
  <c r="N82" i="49" s="1"/>
  <c r="N83" i="49" s="1"/>
  <c r="N84" i="49" s="1"/>
  <c r="N85" i="49" s="1"/>
  <c r="N86" i="49" s="1"/>
  <c r="N87" i="49" s="1"/>
  <c r="N88" i="49" s="1"/>
  <c r="N89" i="49" s="1"/>
  <c r="N90" i="49" s="1"/>
  <c r="N91" i="49" s="1"/>
  <c r="N92" i="49" s="1"/>
  <c r="N93" i="49" s="1"/>
  <c r="N94" i="49" s="1"/>
  <c r="N95" i="49" s="1"/>
  <c r="N96" i="49" s="1"/>
  <c r="N97" i="49" s="1"/>
  <c r="N98" i="49" s="1"/>
  <c r="N99" i="49" s="1"/>
  <c r="N100" i="49" s="1"/>
  <c r="N101" i="49" s="1"/>
  <c r="N102" i="49" s="1"/>
  <c r="N103" i="49" s="1"/>
  <c r="N104" i="49" s="1"/>
  <c r="N105" i="49" s="1"/>
  <c r="N106" i="49" s="1"/>
  <c r="N107" i="49" s="1"/>
  <c r="N108" i="49" s="1"/>
  <c r="N109" i="49" s="1"/>
  <c r="N110" i="49" s="1"/>
  <c r="N111" i="49" s="1"/>
  <c r="N112" i="49" s="1"/>
  <c r="N113" i="49" s="1"/>
  <c r="N114" i="49" s="1"/>
  <c r="N115" i="49" s="1"/>
  <c r="N116" i="49" s="1"/>
  <c r="N117" i="49" s="1"/>
  <c r="N118" i="49" s="1"/>
  <c r="N119" i="49" s="1"/>
  <c r="N120" i="49" s="1"/>
  <c r="N121" i="49" s="1"/>
  <c r="N122" i="49" s="1"/>
  <c r="N123" i="49" s="1"/>
  <c r="N124" i="49" s="1"/>
  <c r="N125" i="49" s="1"/>
  <c r="N126" i="49" s="1"/>
  <c r="N127" i="49" s="1"/>
  <c r="N128" i="49" s="1"/>
  <c r="N129" i="49" s="1"/>
  <c r="N130" i="49" s="1"/>
  <c r="N131" i="49" s="1"/>
  <c r="N132" i="49" s="1"/>
  <c r="N133" i="49" s="1"/>
  <c r="N134" i="49" s="1"/>
  <c r="N135" i="49" s="1"/>
  <c r="N136" i="49" s="1"/>
  <c r="N137" i="49" s="1"/>
  <c r="N138" i="49" s="1"/>
  <c r="N139" i="49" s="1"/>
  <c r="N140" i="49" s="1"/>
  <c r="N141" i="49" s="1"/>
  <c r="N142" i="49" s="1"/>
  <c r="N143" i="49" s="1"/>
  <c r="N144" i="49" s="1"/>
  <c r="N145" i="49" s="1"/>
  <c r="N146" i="49" s="1"/>
  <c r="N147" i="49" s="1"/>
  <c r="N148" i="49" s="1"/>
  <c r="N149" i="49" s="1"/>
  <c r="N150" i="49" s="1"/>
  <c r="N151" i="49" s="1"/>
  <c r="N152" i="49" s="1"/>
  <c r="N153" i="49" s="1"/>
  <c r="N154" i="49" s="1"/>
  <c r="N155" i="49" s="1"/>
  <c r="N156" i="49" s="1"/>
  <c r="N157" i="49" s="1"/>
  <c r="N158" i="49" s="1"/>
  <c r="N159" i="49" s="1"/>
  <c r="N160" i="49" s="1"/>
  <c r="N161" i="49" s="1"/>
  <c r="N162" i="49" s="1"/>
  <c r="N163" i="49" s="1"/>
  <c r="N164" i="49" s="1"/>
  <c r="N165" i="49" s="1"/>
  <c r="N166" i="49" s="1"/>
  <c r="N167" i="49" s="1"/>
  <c r="N168" i="49" s="1"/>
  <c r="N169" i="49" s="1"/>
  <c r="N170" i="49" s="1"/>
  <c r="N171" i="49" s="1"/>
  <c r="N172" i="49" s="1"/>
  <c r="N173" i="49" s="1"/>
  <c r="N174" i="49" s="1"/>
  <c r="N175" i="49" s="1"/>
  <c r="N176" i="49" s="1"/>
  <c r="N177" i="49" s="1"/>
  <c r="N178" i="49" s="1"/>
  <c r="N179" i="49" s="1"/>
  <c r="N180" i="49" s="1"/>
  <c r="N181" i="49" s="1"/>
  <c r="N182" i="49" s="1"/>
  <c r="N183" i="49" s="1"/>
  <c r="N184" i="49" s="1"/>
  <c r="N185" i="49" s="1"/>
  <c r="N186" i="49" s="1"/>
  <c r="N187" i="49" s="1"/>
  <c r="N188" i="49" s="1"/>
  <c r="N189" i="49" s="1"/>
  <c r="N190" i="49" s="1"/>
  <c r="N191" i="49" s="1"/>
  <c r="N192" i="49" s="1"/>
  <c r="N193" i="49" s="1"/>
  <c r="N194" i="49" s="1"/>
  <c r="N195" i="49" s="1"/>
  <c r="N196" i="49" s="1"/>
  <c r="N197" i="49" s="1"/>
  <c r="N198" i="49" s="1"/>
  <c r="N199" i="49" s="1"/>
  <c r="N200" i="49" s="1"/>
  <c r="N201" i="49" s="1"/>
  <c r="N202" i="49" s="1"/>
  <c r="N203" i="49" s="1"/>
  <c r="N204" i="49" s="1"/>
  <c r="N205" i="49" s="1"/>
  <c r="N206" i="49" s="1"/>
  <c r="N207" i="49" s="1"/>
  <c r="N208" i="49" s="1"/>
  <c r="N209" i="49" s="1"/>
  <c r="N210" i="49" s="1"/>
  <c r="N211" i="49" s="1"/>
  <c r="N212" i="49" s="1"/>
  <c r="N213" i="49" s="1"/>
  <c r="N214" i="49" s="1"/>
  <c r="N215" i="49" s="1"/>
  <c r="N216" i="49" s="1"/>
  <c r="N217" i="49" s="1"/>
  <c r="N218" i="49" s="1"/>
  <c r="N219" i="49" s="1"/>
  <c r="N220" i="49" s="1"/>
  <c r="N221" i="49" s="1"/>
  <c r="N222" i="49" s="1"/>
  <c r="N223" i="49" s="1"/>
  <c r="N224" i="49" s="1"/>
  <c r="N225" i="49" s="1"/>
  <c r="N226" i="49" s="1"/>
  <c r="N227" i="49" s="1"/>
  <c r="N228" i="49" s="1"/>
  <c r="N229" i="49" s="1"/>
  <c r="N230" i="49" s="1"/>
  <c r="N231" i="49" s="1"/>
  <c r="N232" i="49" s="1"/>
  <c r="N233" i="49" s="1"/>
  <c r="N234" i="49" s="1"/>
  <c r="N235" i="49" s="1"/>
  <c r="N236" i="49" s="1"/>
  <c r="N237" i="49" s="1"/>
  <c r="N238" i="49" s="1"/>
  <c r="N239" i="49" s="1"/>
  <c r="N240" i="49" s="1"/>
  <c r="N241" i="49" s="1"/>
  <c r="N242" i="49" s="1"/>
  <c r="N243" i="49" s="1"/>
  <c r="N244" i="49" s="1"/>
  <c r="N245" i="49" s="1"/>
  <c r="N246" i="49" s="1"/>
  <c r="N247" i="49" s="1"/>
  <c r="N248" i="49" s="1"/>
  <c r="N249" i="49" s="1"/>
  <c r="N250" i="49" s="1"/>
  <c r="N251" i="49" s="1"/>
  <c r="N252" i="49" s="1"/>
  <c r="N253" i="49" s="1"/>
  <c r="N254" i="49" s="1"/>
  <c r="N255" i="49" s="1"/>
  <c r="N256" i="49" s="1"/>
  <c r="N257" i="49" s="1"/>
  <c r="N258" i="49" s="1"/>
  <c r="N259" i="49" s="1"/>
  <c r="N260" i="49" s="1"/>
  <c r="N261" i="49" s="1"/>
  <c r="N262" i="49" s="1"/>
  <c r="N263" i="49" s="1"/>
  <c r="N264" i="49" s="1"/>
  <c r="N265" i="49" s="1"/>
  <c r="N266" i="49" s="1"/>
  <c r="N267" i="49" s="1"/>
  <c r="N268" i="49" s="1"/>
  <c r="N269" i="49" s="1"/>
  <c r="N270" i="49" s="1"/>
  <c r="N271" i="49" s="1"/>
  <c r="N272" i="49" s="1"/>
  <c r="N273" i="49" s="1"/>
  <c r="N274" i="49" s="1"/>
  <c r="N275" i="49" s="1"/>
  <c r="N276" i="49" s="1"/>
  <c r="N277" i="49" s="1"/>
  <c r="N278" i="49" s="1"/>
  <c r="N279" i="49" s="1"/>
  <c r="N280" i="49" s="1"/>
  <c r="N281" i="49" s="1"/>
  <c r="N282" i="49" s="1"/>
  <c r="N283" i="49" s="1"/>
  <c r="N284" i="49" s="1"/>
  <c r="N285" i="49" s="1"/>
  <c r="N286" i="49" s="1"/>
  <c r="N287" i="49" s="1"/>
  <c r="N288" i="49" s="1"/>
  <c r="N289" i="49" s="1"/>
  <c r="N290" i="49" s="1"/>
  <c r="N291" i="49" s="1"/>
  <c r="N292" i="49" s="1"/>
  <c r="N293" i="49" s="1"/>
  <c r="N294" i="49" s="1"/>
  <c r="N295" i="49" s="1"/>
  <c r="N296" i="49" s="1"/>
  <c r="N297" i="49" s="1"/>
  <c r="N298" i="49" s="1"/>
  <c r="N299" i="49" s="1"/>
  <c r="N300" i="49" s="1"/>
  <c r="N301" i="49" s="1"/>
  <c r="L304" i="45"/>
  <c r="N304" i="45" s="1"/>
  <c r="I7" i="76"/>
  <c r="L301" i="65"/>
  <c r="N6" i="65"/>
  <c r="N7" i="65" s="1"/>
  <c r="N8" i="65" s="1"/>
  <c r="N9" i="65" s="1"/>
  <c r="N10" i="65" s="1"/>
  <c r="N11" i="65" s="1"/>
  <c r="N12" i="65" s="1"/>
  <c r="N13" i="65" s="1"/>
  <c r="L301" i="55"/>
  <c r="L301" i="36"/>
  <c r="L301" i="62"/>
  <c r="N26" i="69"/>
  <c r="N27" i="69" s="1"/>
  <c r="N28" i="69" s="1"/>
  <c r="N29" i="69" s="1"/>
  <c r="N30" i="69" s="1"/>
  <c r="N31" i="69" s="1"/>
  <c r="N32" i="69" s="1"/>
  <c r="N33" i="69" s="1"/>
  <c r="N34" i="69" s="1"/>
  <c r="N35" i="69" s="1"/>
  <c r="N36" i="69" s="1"/>
  <c r="N37" i="69" s="1"/>
  <c r="N38" i="69" s="1"/>
  <c r="N39" i="69" s="1"/>
  <c r="N40" i="69" s="1"/>
  <c r="N41" i="69" s="1"/>
  <c r="N42" i="69" s="1"/>
  <c r="N43" i="69" s="1"/>
  <c r="N44" i="69" s="1"/>
  <c r="N45" i="69" s="1"/>
  <c r="N46" i="69" s="1"/>
  <c r="N47" i="69" s="1"/>
  <c r="N48" i="69" s="1"/>
  <c r="N49" i="69" s="1"/>
  <c r="N50" i="69" s="1"/>
  <c r="N51" i="69" s="1"/>
  <c r="N52" i="69" s="1"/>
  <c r="N53" i="69" s="1"/>
  <c r="N54" i="69" s="1"/>
  <c r="N55" i="69" s="1"/>
  <c r="N56" i="69" s="1"/>
  <c r="N57" i="69" s="1"/>
  <c r="N58" i="69" s="1"/>
  <c r="N59" i="69" s="1"/>
  <c r="N60" i="69" s="1"/>
  <c r="N61" i="69" s="1"/>
  <c r="N62" i="69" s="1"/>
  <c r="N63" i="69" s="1"/>
  <c r="N64" i="69" s="1"/>
  <c r="N65" i="69" s="1"/>
  <c r="N66" i="69" s="1"/>
  <c r="N67" i="69" s="1"/>
  <c r="N68" i="69" s="1"/>
  <c r="N69" i="69" s="1"/>
  <c r="N70" i="69" s="1"/>
  <c r="N71" i="69" s="1"/>
  <c r="N72" i="69" s="1"/>
  <c r="N73" i="69" s="1"/>
  <c r="N74" i="69" s="1"/>
  <c r="N75" i="69" s="1"/>
  <c r="N76" i="69" s="1"/>
  <c r="N77" i="69" s="1"/>
  <c r="N78" i="69" s="1"/>
  <c r="N79" i="69" s="1"/>
  <c r="N80" i="69" s="1"/>
  <c r="N81" i="69" s="1"/>
  <c r="N82" i="69" s="1"/>
  <c r="N83" i="69" s="1"/>
  <c r="N84" i="69" s="1"/>
  <c r="N85" i="69" s="1"/>
  <c r="N86" i="69" s="1"/>
  <c r="N87" i="69" s="1"/>
  <c r="N88" i="69" s="1"/>
  <c r="N89" i="69" s="1"/>
  <c r="N90" i="69" s="1"/>
  <c r="N91" i="69" s="1"/>
  <c r="N92" i="69" s="1"/>
  <c r="N93" i="69" s="1"/>
  <c r="N94" i="69" s="1"/>
  <c r="N95" i="69" s="1"/>
  <c r="N96" i="69" s="1"/>
  <c r="N97" i="69" s="1"/>
  <c r="N98" i="69" s="1"/>
  <c r="N99" i="69" s="1"/>
  <c r="N100" i="69" s="1"/>
  <c r="N101" i="69" s="1"/>
  <c r="N102" i="69" s="1"/>
  <c r="N103" i="69" s="1"/>
  <c r="N104" i="69" s="1"/>
  <c r="N105" i="69" s="1"/>
  <c r="N106" i="69" s="1"/>
  <c r="N107" i="69" s="1"/>
  <c r="N108" i="69" s="1"/>
  <c r="N109" i="69" s="1"/>
  <c r="N110" i="69" s="1"/>
  <c r="N111" i="69" s="1"/>
  <c r="N112" i="69" s="1"/>
  <c r="N113" i="69" s="1"/>
  <c r="N114" i="69" s="1"/>
  <c r="N115" i="69" s="1"/>
  <c r="N116" i="69" s="1"/>
  <c r="N117" i="69" s="1"/>
  <c r="N118" i="69" s="1"/>
  <c r="N119" i="69" s="1"/>
  <c r="N120" i="69" s="1"/>
  <c r="N121" i="69" s="1"/>
  <c r="N122" i="69" s="1"/>
  <c r="N123" i="69" s="1"/>
  <c r="N124" i="69" s="1"/>
  <c r="N125" i="69" s="1"/>
  <c r="N126" i="69" s="1"/>
  <c r="N127" i="69" s="1"/>
  <c r="N128" i="69" s="1"/>
  <c r="N129" i="69" s="1"/>
  <c r="N130" i="69" s="1"/>
  <c r="N131" i="69" s="1"/>
  <c r="N132" i="69" s="1"/>
  <c r="N133" i="69" s="1"/>
  <c r="N134" i="69" s="1"/>
  <c r="N135" i="69" s="1"/>
  <c r="N136" i="69" s="1"/>
  <c r="N137" i="69" s="1"/>
  <c r="N138" i="69" s="1"/>
  <c r="N139" i="69" s="1"/>
  <c r="N140" i="69" s="1"/>
  <c r="N141" i="69" s="1"/>
  <c r="N142" i="69" s="1"/>
  <c r="N143" i="69" s="1"/>
  <c r="N144" i="69" s="1"/>
  <c r="N145" i="69" s="1"/>
  <c r="N146" i="69" s="1"/>
  <c r="N147" i="69" s="1"/>
  <c r="N148" i="69" s="1"/>
  <c r="N149" i="69" s="1"/>
  <c r="N150" i="69" s="1"/>
  <c r="N151" i="69" s="1"/>
  <c r="N152" i="69" s="1"/>
  <c r="N153" i="69" s="1"/>
  <c r="N154" i="69" s="1"/>
  <c r="N155" i="69" s="1"/>
  <c r="N156" i="69" s="1"/>
  <c r="N157" i="69" s="1"/>
  <c r="N158" i="69" s="1"/>
  <c r="N159" i="69" s="1"/>
  <c r="N160" i="69" s="1"/>
  <c r="N161" i="69" s="1"/>
  <c r="N162" i="69" s="1"/>
  <c r="N163" i="69" s="1"/>
  <c r="N164" i="69" s="1"/>
  <c r="N165" i="69" s="1"/>
  <c r="N166" i="69" s="1"/>
  <c r="N167" i="69" s="1"/>
  <c r="N168" i="69" s="1"/>
  <c r="N169" i="69" s="1"/>
  <c r="N170" i="69" s="1"/>
  <c r="N171" i="69" s="1"/>
  <c r="N172" i="69" s="1"/>
  <c r="N173" i="69" s="1"/>
  <c r="N174" i="69" s="1"/>
  <c r="N175" i="69" s="1"/>
  <c r="N176" i="69" s="1"/>
  <c r="N177" i="69" s="1"/>
  <c r="N178" i="69" s="1"/>
  <c r="N179" i="69" s="1"/>
  <c r="N180" i="69" s="1"/>
  <c r="N181" i="69" s="1"/>
  <c r="N182" i="69" s="1"/>
  <c r="N183" i="69" s="1"/>
  <c r="N184" i="69" s="1"/>
  <c r="N185" i="69" s="1"/>
  <c r="N186" i="69" s="1"/>
  <c r="N187" i="69" s="1"/>
  <c r="N188" i="69" s="1"/>
  <c r="N189" i="69" s="1"/>
  <c r="N190" i="69" s="1"/>
  <c r="N191" i="69" s="1"/>
  <c r="N192" i="69" s="1"/>
  <c r="N193" i="69" s="1"/>
  <c r="N194" i="69" s="1"/>
  <c r="N195" i="69" s="1"/>
  <c r="N196" i="69" s="1"/>
  <c r="N197" i="69" s="1"/>
  <c r="N198" i="69" s="1"/>
  <c r="N199" i="69" s="1"/>
  <c r="N200" i="69" s="1"/>
  <c r="N201" i="69" s="1"/>
  <c r="N202" i="69" s="1"/>
  <c r="N203" i="69" s="1"/>
  <c r="N204" i="69" s="1"/>
  <c r="N205" i="69" s="1"/>
  <c r="N206" i="69" s="1"/>
  <c r="N207" i="69" s="1"/>
  <c r="N208" i="69" s="1"/>
  <c r="N209" i="69" s="1"/>
  <c r="N210" i="69" s="1"/>
  <c r="N211" i="69" s="1"/>
  <c r="N212" i="69" s="1"/>
  <c r="N213" i="69" s="1"/>
  <c r="N214" i="69" s="1"/>
  <c r="N215" i="69" s="1"/>
  <c r="N216" i="69" s="1"/>
  <c r="N217" i="69" s="1"/>
  <c r="N218" i="69" s="1"/>
  <c r="N219" i="69" s="1"/>
  <c r="N220" i="69" s="1"/>
  <c r="N221" i="69" s="1"/>
  <c r="N222" i="69" s="1"/>
  <c r="N223" i="69" s="1"/>
  <c r="N224" i="69" s="1"/>
  <c r="N225" i="69" s="1"/>
  <c r="N226" i="69" s="1"/>
  <c r="N227" i="69" s="1"/>
  <c r="N228" i="69" s="1"/>
  <c r="N229" i="69" s="1"/>
  <c r="N230" i="69" s="1"/>
  <c r="N231" i="69" s="1"/>
  <c r="N232" i="69" s="1"/>
  <c r="N233" i="69" s="1"/>
  <c r="N234" i="69" s="1"/>
  <c r="N235" i="69" s="1"/>
  <c r="N236" i="69" s="1"/>
  <c r="N237" i="69" s="1"/>
  <c r="N238" i="69" s="1"/>
  <c r="N239" i="69" s="1"/>
  <c r="N240" i="69" s="1"/>
  <c r="N241" i="69" s="1"/>
  <c r="N242" i="69" s="1"/>
  <c r="N243" i="69" s="1"/>
  <c r="N244" i="69" s="1"/>
  <c r="N245" i="69" s="1"/>
  <c r="N246" i="69" s="1"/>
  <c r="N247" i="69" s="1"/>
  <c r="N248" i="69" s="1"/>
  <c r="N249" i="69" s="1"/>
  <c r="N250" i="69" s="1"/>
  <c r="N251" i="69" s="1"/>
  <c r="N252" i="69" s="1"/>
  <c r="N253" i="69" s="1"/>
  <c r="N254" i="69" s="1"/>
  <c r="N255" i="69" s="1"/>
  <c r="N256" i="69" s="1"/>
  <c r="N257" i="69" s="1"/>
  <c r="N258" i="69" s="1"/>
  <c r="N259" i="69" s="1"/>
  <c r="N260" i="69" s="1"/>
  <c r="N261" i="69" s="1"/>
  <c r="N262" i="69" s="1"/>
  <c r="N263" i="69" s="1"/>
  <c r="N264" i="69" s="1"/>
  <c r="N265" i="69" s="1"/>
  <c r="N266" i="69" s="1"/>
  <c r="N267" i="69" s="1"/>
  <c r="N268" i="69" s="1"/>
  <c r="N269" i="69" s="1"/>
  <c r="N270" i="69" s="1"/>
  <c r="N271" i="69" s="1"/>
  <c r="N272" i="69" s="1"/>
  <c r="N273" i="69" s="1"/>
  <c r="N274" i="69" s="1"/>
  <c r="N275" i="69" s="1"/>
  <c r="N276" i="69" s="1"/>
  <c r="N277" i="69" s="1"/>
  <c r="N278" i="69" s="1"/>
  <c r="N279" i="69" s="1"/>
  <c r="N280" i="69" s="1"/>
  <c r="N281" i="69" s="1"/>
  <c r="N282" i="69" s="1"/>
  <c r="N283" i="69" s="1"/>
  <c r="N284" i="69" s="1"/>
  <c r="N285" i="69" s="1"/>
  <c r="N286" i="69" s="1"/>
  <c r="N287" i="69" s="1"/>
  <c r="N288" i="69" s="1"/>
  <c r="N289" i="69" s="1"/>
  <c r="N290" i="69" s="1"/>
  <c r="N291" i="69" s="1"/>
  <c r="N292" i="69" s="1"/>
  <c r="N293" i="69" s="1"/>
  <c r="N294" i="69" s="1"/>
  <c r="N295" i="69" s="1"/>
  <c r="N296" i="69" s="1"/>
  <c r="N297" i="69" s="1"/>
  <c r="N298" i="69" s="1"/>
  <c r="N299" i="69" s="1"/>
  <c r="N300" i="69" s="1"/>
  <c r="N301" i="69" s="1"/>
  <c r="L304" i="12"/>
  <c r="N304" i="12" s="1"/>
  <c r="L301" i="14"/>
  <c r="L5" i="19"/>
  <c r="L301" i="31"/>
  <c r="L304" i="69"/>
  <c r="N304" i="69" s="1"/>
  <c r="L304" i="51"/>
  <c r="N304" i="51" s="1"/>
  <c r="L304" i="44"/>
  <c r="N304" i="44" s="1"/>
  <c r="L301" i="27"/>
  <c r="L301" i="20"/>
  <c r="L304" i="24"/>
  <c r="N304" i="24" s="1"/>
  <c r="L301" i="32"/>
  <c r="L304" i="43"/>
  <c r="N304" i="43" s="1"/>
  <c r="L301" i="69"/>
  <c r="I10" i="76"/>
  <c r="L304" i="58"/>
  <c r="N304" i="58" s="1"/>
  <c r="L5" i="33"/>
  <c r="N5" i="33" s="1"/>
  <c r="N6" i="33" s="1"/>
  <c r="N7" i="33" s="1"/>
  <c r="N8" i="33" s="1"/>
  <c r="N9" i="33" s="1"/>
  <c r="N10" i="33" s="1"/>
  <c r="N11" i="33" s="1"/>
  <c r="N12" i="33" s="1"/>
  <c r="N13" i="33" s="1"/>
  <c r="N14" i="33" s="1"/>
  <c r="N15" i="33" s="1"/>
  <c r="N16" i="33" s="1"/>
  <c r="N17" i="33" s="1"/>
  <c r="N18" i="33" s="1"/>
  <c r="N19" i="33" s="1"/>
  <c r="N20" i="33" s="1"/>
  <c r="N21" i="33" s="1"/>
  <c r="N22" i="33" s="1"/>
  <c r="N23" i="33" s="1"/>
  <c r="N24" i="33" s="1"/>
  <c r="N25" i="33" s="1"/>
  <c r="N26" i="33" s="1"/>
  <c r="N27" i="33" s="1"/>
  <c r="N28" i="33" s="1"/>
  <c r="N29" i="33" s="1"/>
  <c r="N30" i="33" s="1"/>
  <c r="N31" i="33" s="1"/>
  <c r="N32" i="33" s="1"/>
  <c r="N33" i="33" s="1"/>
  <c r="N34" i="33" s="1"/>
  <c r="N35" i="33" s="1"/>
  <c r="N36" i="33" s="1"/>
  <c r="N37" i="33" s="1"/>
  <c r="N38" i="33" s="1"/>
  <c r="N39" i="33" s="1"/>
  <c r="N40" i="33" s="1"/>
  <c r="N41" i="33" s="1"/>
  <c r="N42" i="33" s="1"/>
  <c r="N43" i="33" s="1"/>
  <c r="N44" i="33" s="1"/>
  <c r="N45" i="33" s="1"/>
  <c r="N46" i="33" s="1"/>
  <c r="N47" i="33" s="1"/>
  <c r="N48" i="33" s="1"/>
  <c r="N49" i="33" s="1"/>
  <c r="N50" i="33" s="1"/>
  <c r="N51" i="33" s="1"/>
  <c r="N52" i="33" s="1"/>
  <c r="N53" i="33" s="1"/>
  <c r="N54" i="33" s="1"/>
  <c r="N55" i="33" s="1"/>
  <c r="N56" i="33" s="1"/>
  <c r="N57" i="33" s="1"/>
  <c r="N58" i="33" s="1"/>
  <c r="N59" i="33" s="1"/>
  <c r="N60" i="33" s="1"/>
  <c r="N61" i="33" s="1"/>
  <c r="N62" i="33" s="1"/>
  <c r="N63" i="33" s="1"/>
  <c r="N64" i="33" s="1"/>
  <c r="N65" i="33" s="1"/>
  <c r="N66" i="33" s="1"/>
  <c r="N67" i="33" s="1"/>
  <c r="N68" i="33" s="1"/>
  <c r="N69" i="33" s="1"/>
  <c r="N70" i="33" s="1"/>
  <c r="N71" i="33" s="1"/>
  <c r="N72" i="33" s="1"/>
  <c r="N73" i="33" s="1"/>
  <c r="N74" i="33" s="1"/>
  <c r="N75" i="33" s="1"/>
  <c r="N76" i="33" s="1"/>
  <c r="N77" i="33" s="1"/>
  <c r="N78" i="33" s="1"/>
  <c r="N79" i="33" s="1"/>
  <c r="N80" i="33" s="1"/>
  <c r="N81" i="33" s="1"/>
  <c r="N82" i="33" s="1"/>
  <c r="N83" i="33" s="1"/>
  <c r="N84" i="33" s="1"/>
  <c r="N85" i="33" s="1"/>
  <c r="N86" i="33" s="1"/>
  <c r="N87" i="33" s="1"/>
  <c r="N88" i="33" s="1"/>
  <c r="N89" i="33" s="1"/>
  <c r="N90" i="33" s="1"/>
  <c r="N91" i="33" s="1"/>
  <c r="N92" i="33" s="1"/>
  <c r="N93" i="33" s="1"/>
  <c r="N94" i="33" s="1"/>
  <c r="N95" i="33" s="1"/>
  <c r="N96" i="33" s="1"/>
  <c r="N97" i="33" s="1"/>
  <c r="N98" i="33" s="1"/>
  <c r="N99" i="33" s="1"/>
  <c r="N100" i="33" s="1"/>
  <c r="N101" i="33" s="1"/>
  <c r="N102" i="33" s="1"/>
  <c r="N103" i="33" s="1"/>
  <c r="N104" i="33" s="1"/>
  <c r="N105" i="33" s="1"/>
  <c r="N106" i="33" s="1"/>
  <c r="N107" i="33" s="1"/>
  <c r="N108" i="33" s="1"/>
  <c r="N109" i="33" s="1"/>
  <c r="N110" i="33" s="1"/>
  <c r="N111" i="33" s="1"/>
  <c r="N112" i="33" s="1"/>
  <c r="N113" i="33" s="1"/>
  <c r="N114" i="33" s="1"/>
  <c r="N115" i="33" s="1"/>
  <c r="N116" i="33" s="1"/>
  <c r="N117" i="33" s="1"/>
  <c r="N118" i="33" s="1"/>
  <c r="N119" i="33" s="1"/>
  <c r="N120" i="33" s="1"/>
  <c r="N121" i="33" s="1"/>
  <c r="N122" i="33" s="1"/>
  <c r="N123" i="33" s="1"/>
  <c r="N124" i="33" s="1"/>
  <c r="N125" i="33" s="1"/>
  <c r="N126" i="33" s="1"/>
  <c r="N127" i="33" s="1"/>
  <c r="N128" i="33" s="1"/>
  <c r="N129" i="33" s="1"/>
  <c r="N130" i="33" s="1"/>
  <c r="N131" i="33" s="1"/>
  <c r="N132" i="33" s="1"/>
  <c r="N133" i="33" s="1"/>
  <c r="N134" i="33" s="1"/>
  <c r="N135" i="33" s="1"/>
  <c r="N136" i="33" s="1"/>
  <c r="N137" i="33" s="1"/>
  <c r="N138" i="33" s="1"/>
  <c r="N139" i="33" s="1"/>
  <c r="N140" i="33" s="1"/>
  <c r="N141" i="33" s="1"/>
  <c r="N142" i="33" s="1"/>
  <c r="N143" i="33" s="1"/>
  <c r="N144" i="33" s="1"/>
  <c r="N145" i="33" s="1"/>
  <c r="N146" i="33" s="1"/>
  <c r="N147" i="33" s="1"/>
  <c r="N148" i="33" s="1"/>
  <c r="N149" i="33" s="1"/>
  <c r="N150" i="33" s="1"/>
  <c r="N151" i="33" s="1"/>
  <c r="N152" i="33" s="1"/>
  <c r="N153" i="33" s="1"/>
  <c r="N154" i="33" s="1"/>
  <c r="N155" i="33" s="1"/>
  <c r="N156" i="33" s="1"/>
  <c r="N157" i="33" s="1"/>
  <c r="N158" i="33" s="1"/>
  <c r="N159" i="33" s="1"/>
  <c r="N160" i="33" s="1"/>
  <c r="N161" i="33" s="1"/>
  <c r="N162" i="33" s="1"/>
  <c r="N163" i="33" s="1"/>
  <c r="N164" i="33" s="1"/>
  <c r="N165" i="33" s="1"/>
  <c r="N166" i="33" s="1"/>
  <c r="N167" i="33" s="1"/>
  <c r="N168" i="33" s="1"/>
  <c r="N169" i="33" s="1"/>
  <c r="N170" i="33" s="1"/>
  <c r="N171" i="33" s="1"/>
  <c r="N172" i="33" s="1"/>
  <c r="N173" i="33" s="1"/>
  <c r="N174" i="33" s="1"/>
  <c r="N175" i="33" s="1"/>
  <c r="N176" i="33" s="1"/>
  <c r="N177" i="33" s="1"/>
  <c r="N178" i="33" s="1"/>
  <c r="N179" i="33" s="1"/>
  <c r="N180" i="33" s="1"/>
  <c r="N181" i="33" s="1"/>
  <c r="N182" i="33" s="1"/>
  <c r="N183" i="33" s="1"/>
  <c r="N184" i="33" s="1"/>
  <c r="N185" i="33" s="1"/>
  <c r="N186" i="33" s="1"/>
  <c r="N187" i="33" s="1"/>
  <c r="N188" i="33" s="1"/>
  <c r="N189" i="33" s="1"/>
  <c r="N190" i="33" s="1"/>
  <c r="N191" i="33" s="1"/>
  <c r="N192" i="33" s="1"/>
  <c r="N193" i="33" s="1"/>
  <c r="N194" i="33" s="1"/>
  <c r="N195" i="33" s="1"/>
  <c r="N196" i="33" s="1"/>
  <c r="N197" i="33" s="1"/>
  <c r="N198" i="33" s="1"/>
  <c r="N199" i="33" s="1"/>
  <c r="N200" i="33" s="1"/>
  <c r="N201" i="33" s="1"/>
  <c r="N202" i="33" s="1"/>
  <c r="N203" i="33" s="1"/>
  <c r="N204" i="33" s="1"/>
  <c r="N205" i="33" s="1"/>
  <c r="N206" i="33" s="1"/>
  <c r="N207" i="33" s="1"/>
  <c r="N208" i="33" s="1"/>
  <c r="N209" i="33" s="1"/>
  <c r="N210" i="33" s="1"/>
  <c r="N211" i="33" s="1"/>
  <c r="N212" i="33" s="1"/>
  <c r="N213" i="33" s="1"/>
  <c r="N214" i="33" s="1"/>
  <c r="N215" i="33" s="1"/>
  <c r="N216" i="33" s="1"/>
  <c r="N217" i="33" s="1"/>
  <c r="N218" i="33" s="1"/>
  <c r="N219" i="33" s="1"/>
  <c r="N220" i="33" s="1"/>
  <c r="N221" i="33" s="1"/>
  <c r="N222" i="33" s="1"/>
  <c r="N223" i="33" s="1"/>
  <c r="N224" i="33" s="1"/>
  <c r="N225" i="33" s="1"/>
  <c r="N226" i="33" s="1"/>
  <c r="N227" i="33" s="1"/>
  <c r="N228" i="33" s="1"/>
  <c r="N229" i="33" s="1"/>
  <c r="N230" i="33" s="1"/>
  <c r="N231" i="33" s="1"/>
  <c r="N232" i="33" s="1"/>
  <c r="N233" i="33" s="1"/>
  <c r="N234" i="33" s="1"/>
  <c r="N235" i="33" s="1"/>
  <c r="N236" i="33" s="1"/>
  <c r="N237" i="33" s="1"/>
  <c r="N238" i="33" s="1"/>
  <c r="N239" i="33" s="1"/>
  <c r="N240" i="33" s="1"/>
  <c r="N241" i="33" s="1"/>
  <c r="N242" i="33" s="1"/>
  <c r="N243" i="33" s="1"/>
  <c r="N244" i="33" s="1"/>
  <c r="N245" i="33" s="1"/>
  <c r="N246" i="33" s="1"/>
  <c r="N247" i="33" s="1"/>
  <c r="N248" i="33" s="1"/>
  <c r="N249" i="33" s="1"/>
  <c r="N250" i="33" s="1"/>
  <c r="N251" i="33" s="1"/>
  <c r="N252" i="33" s="1"/>
  <c r="N253" i="33" s="1"/>
  <c r="N254" i="33" s="1"/>
  <c r="N255" i="33" s="1"/>
  <c r="N256" i="33" s="1"/>
  <c r="N257" i="33" s="1"/>
  <c r="N258" i="33" s="1"/>
  <c r="N259" i="33" s="1"/>
  <c r="N260" i="33" s="1"/>
  <c r="N261" i="33" s="1"/>
  <c r="N262" i="33" s="1"/>
  <c r="N263" i="33" s="1"/>
  <c r="N264" i="33" s="1"/>
  <c r="N265" i="33" s="1"/>
  <c r="N266" i="33" s="1"/>
  <c r="N267" i="33" s="1"/>
  <c r="N268" i="33" s="1"/>
  <c r="N269" i="33" s="1"/>
  <c r="N270" i="33" s="1"/>
  <c r="N271" i="33" s="1"/>
  <c r="N272" i="33" s="1"/>
  <c r="N273" i="33" s="1"/>
  <c r="N274" i="33" s="1"/>
  <c r="N275" i="33" s="1"/>
  <c r="N276" i="33" s="1"/>
  <c r="N277" i="33" s="1"/>
  <c r="N278" i="33" s="1"/>
  <c r="N279" i="33" s="1"/>
  <c r="N280" i="33" s="1"/>
  <c r="N281" i="33" s="1"/>
  <c r="N282" i="33" s="1"/>
  <c r="N283" i="33" s="1"/>
  <c r="N284" i="33" s="1"/>
  <c r="N285" i="33" s="1"/>
  <c r="N286" i="33" s="1"/>
  <c r="N287" i="33" s="1"/>
  <c r="N288" i="33" s="1"/>
  <c r="N289" i="33" s="1"/>
  <c r="N290" i="33" s="1"/>
  <c r="N291" i="33" s="1"/>
  <c r="N292" i="33" s="1"/>
  <c r="N293" i="33" s="1"/>
  <c r="N294" i="33" s="1"/>
  <c r="N295" i="33" s="1"/>
  <c r="N296" i="33" s="1"/>
  <c r="N297" i="33" s="1"/>
  <c r="N298" i="33" s="1"/>
  <c r="N299" i="33" s="1"/>
  <c r="N300" i="33" s="1"/>
  <c r="N301" i="33" s="1"/>
  <c r="I6" i="76"/>
  <c r="I5" i="76"/>
  <c r="N6" i="14"/>
  <c r="N7" i="14" s="1"/>
  <c r="N8" i="14" s="1"/>
  <c r="N9" i="14" s="1"/>
  <c r="N10" i="14" s="1"/>
  <c r="N11" i="14" s="1"/>
  <c r="N12" i="14" s="1"/>
  <c r="N13" i="14" s="1"/>
  <c r="N14" i="14" s="1"/>
  <c r="N15" i="14" s="1"/>
  <c r="N16" i="14" s="1"/>
  <c r="N17" i="14" s="1"/>
  <c r="N18" i="14" s="1"/>
  <c r="N19" i="14" s="1"/>
  <c r="N20" i="14" s="1"/>
  <c r="N21" i="14" s="1"/>
  <c r="N22" i="14" s="1"/>
  <c r="N23" i="14" s="1"/>
  <c r="N24" i="14" s="1"/>
  <c r="N25" i="14" s="1"/>
  <c r="N26" i="14" s="1"/>
  <c r="N27" i="14" s="1"/>
  <c r="N28" i="14" s="1"/>
  <c r="N29" i="14" s="1"/>
  <c r="N30" i="14" s="1"/>
  <c r="N31" i="14" s="1"/>
  <c r="N32" i="14" s="1"/>
  <c r="N33" i="14" s="1"/>
  <c r="N34" i="14" s="1"/>
  <c r="N35" i="14" s="1"/>
  <c r="N36" i="14" s="1"/>
  <c r="N37" i="14" s="1"/>
  <c r="N38" i="14" s="1"/>
  <c r="N39" i="14" s="1"/>
  <c r="N40" i="14" s="1"/>
  <c r="N41" i="14" s="1"/>
  <c r="N42" i="14" s="1"/>
  <c r="N43" i="14" s="1"/>
  <c r="N44" i="14" s="1"/>
  <c r="N45" i="14" s="1"/>
  <c r="N46" i="14" s="1"/>
  <c r="N47" i="14" s="1"/>
  <c r="N48" i="14" s="1"/>
  <c r="N49" i="14" s="1"/>
  <c r="N50" i="14" s="1"/>
  <c r="N51" i="14" s="1"/>
  <c r="N52" i="14" s="1"/>
  <c r="N53" i="14" s="1"/>
  <c r="N54" i="14" s="1"/>
  <c r="N55" i="14" s="1"/>
  <c r="N56" i="14" s="1"/>
  <c r="N57" i="14" s="1"/>
  <c r="N58" i="14" s="1"/>
  <c r="N59" i="14" s="1"/>
  <c r="N60" i="14" s="1"/>
  <c r="N61" i="14" s="1"/>
  <c r="N62" i="14" s="1"/>
  <c r="N63" i="14" s="1"/>
  <c r="N64" i="14" s="1"/>
  <c r="N65" i="14" s="1"/>
  <c r="N66" i="14" s="1"/>
  <c r="N67" i="14" s="1"/>
  <c r="N68" i="14" s="1"/>
  <c r="N69" i="14" s="1"/>
  <c r="N70" i="14" s="1"/>
  <c r="N71" i="14" s="1"/>
  <c r="N72" i="14" s="1"/>
  <c r="N73" i="14" s="1"/>
  <c r="N74" i="14" s="1"/>
  <c r="N75" i="14" s="1"/>
  <c r="N76" i="14" s="1"/>
  <c r="N77" i="14" s="1"/>
  <c r="N78" i="14" s="1"/>
  <c r="N79" i="14" s="1"/>
  <c r="N80" i="14" s="1"/>
  <c r="N81" i="14" s="1"/>
  <c r="N82" i="14" s="1"/>
  <c r="N83" i="14" s="1"/>
  <c r="N84" i="14" s="1"/>
  <c r="N85" i="14" s="1"/>
  <c r="N86" i="14" s="1"/>
  <c r="N87" i="14" s="1"/>
  <c r="N88" i="14" s="1"/>
  <c r="N89" i="14" s="1"/>
  <c r="N90" i="14" s="1"/>
  <c r="N91" i="14" s="1"/>
  <c r="N92" i="14" s="1"/>
  <c r="N93" i="14" s="1"/>
  <c r="N94" i="14" s="1"/>
  <c r="N95" i="14" s="1"/>
  <c r="N96" i="14" s="1"/>
  <c r="N97" i="14" s="1"/>
  <c r="N98" i="14" s="1"/>
  <c r="N99" i="14" s="1"/>
  <c r="N100" i="14" s="1"/>
  <c r="N101" i="14" s="1"/>
  <c r="N102" i="14" s="1"/>
  <c r="N103" i="14" s="1"/>
  <c r="N104" i="14" s="1"/>
  <c r="N105" i="14" s="1"/>
  <c r="N106" i="14" s="1"/>
  <c r="N107" i="14" s="1"/>
  <c r="N108" i="14" s="1"/>
  <c r="N109" i="14" s="1"/>
  <c r="N110" i="14" s="1"/>
  <c r="N111" i="14" s="1"/>
  <c r="N112" i="14" s="1"/>
  <c r="N113" i="14" s="1"/>
  <c r="N114" i="14" s="1"/>
  <c r="N115" i="14" s="1"/>
  <c r="N116" i="14" s="1"/>
  <c r="N117" i="14" s="1"/>
  <c r="N118" i="14" s="1"/>
  <c r="N119" i="14" s="1"/>
  <c r="N120" i="14" s="1"/>
  <c r="N121" i="14" s="1"/>
  <c r="N122" i="14" s="1"/>
  <c r="N123" i="14" s="1"/>
  <c r="N124" i="14" s="1"/>
  <c r="N125" i="14" s="1"/>
  <c r="N126" i="14" s="1"/>
  <c r="N127" i="14" s="1"/>
  <c r="N128" i="14" s="1"/>
  <c r="N129" i="14" s="1"/>
  <c r="N130" i="14" s="1"/>
  <c r="N131" i="14" s="1"/>
  <c r="N132" i="14" s="1"/>
  <c r="N133" i="14" s="1"/>
  <c r="N134" i="14" s="1"/>
  <c r="N135" i="14" s="1"/>
  <c r="N136" i="14" s="1"/>
  <c r="N137" i="14" s="1"/>
  <c r="N138" i="14" s="1"/>
  <c r="N139" i="14" s="1"/>
  <c r="N140" i="14" s="1"/>
  <c r="N141" i="14" s="1"/>
  <c r="N142" i="14" s="1"/>
  <c r="N143" i="14" s="1"/>
  <c r="N144" i="14" s="1"/>
  <c r="N145" i="14" s="1"/>
  <c r="N146" i="14" s="1"/>
  <c r="N147" i="14" s="1"/>
  <c r="N148" i="14" s="1"/>
  <c r="N149" i="14" s="1"/>
  <c r="N150" i="14" s="1"/>
  <c r="N151" i="14" s="1"/>
  <c r="N152" i="14" s="1"/>
  <c r="N153" i="14" s="1"/>
  <c r="N154" i="14" s="1"/>
  <c r="N155" i="14" s="1"/>
  <c r="N156" i="14" s="1"/>
  <c r="N157" i="14" s="1"/>
  <c r="N158" i="14" s="1"/>
  <c r="N159" i="14" s="1"/>
  <c r="N160" i="14" s="1"/>
  <c r="N161" i="14" s="1"/>
  <c r="N162" i="14" s="1"/>
  <c r="N163" i="14" s="1"/>
  <c r="N164" i="14" s="1"/>
  <c r="N165" i="14" s="1"/>
  <c r="N166" i="14" s="1"/>
  <c r="N167" i="14" s="1"/>
  <c r="N168" i="14" s="1"/>
  <c r="N169" i="14" s="1"/>
  <c r="N170" i="14" s="1"/>
  <c r="N171" i="14" s="1"/>
  <c r="N172" i="14" s="1"/>
  <c r="N173" i="14" s="1"/>
  <c r="N174" i="14" s="1"/>
  <c r="N175" i="14" s="1"/>
  <c r="N176" i="14" s="1"/>
  <c r="N177" i="14" s="1"/>
  <c r="N178" i="14" s="1"/>
  <c r="N179" i="14" s="1"/>
  <c r="N180" i="14" s="1"/>
  <c r="N181" i="14" s="1"/>
  <c r="N182" i="14" s="1"/>
  <c r="N183" i="14" s="1"/>
  <c r="N184" i="14" s="1"/>
  <c r="N185" i="14" s="1"/>
  <c r="N186" i="14" s="1"/>
  <c r="N187" i="14" s="1"/>
  <c r="N188" i="14" s="1"/>
  <c r="N189" i="14" s="1"/>
  <c r="N190" i="14" s="1"/>
  <c r="N191" i="14" s="1"/>
  <c r="N192" i="14" s="1"/>
  <c r="N193" i="14" s="1"/>
  <c r="N194" i="14" s="1"/>
  <c r="N195" i="14" s="1"/>
  <c r="N196" i="14" s="1"/>
  <c r="N197" i="14" s="1"/>
  <c r="N198" i="14" s="1"/>
  <c r="N199" i="14" s="1"/>
  <c r="N200" i="14" s="1"/>
  <c r="N201" i="14" s="1"/>
  <c r="N202" i="14" s="1"/>
  <c r="N203" i="14" s="1"/>
  <c r="N204" i="14" s="1"/>
  <c r="N205" i="14" s="1"/>
  <c r="N206" i="14" s="1"/>
  <c r="N207" i="14" s="1"/>
  <c r="N208" i="14" s="1"/>
  <c r="N209" i="14" s="1"/>
  <c r="N210" i="14" s="1"/>
  <c r="N211" i="14" s="1"/>
  <c r="N212" i="14" s="1"/>
  <c r="N213" i="14" s="1"/>
  <c r="N214" i="14" s="1"/>
  <c r="N215" i="14" s="1"/>
  <c r="N216" i="14" s="1"/>
  <c r="N217" i="14" s="1"/>
  <c r="N218" i="14" s="1"/>
  <c r="N219" i="14" s="1"/>
  <c r="N6" i="44"/>
  <c r="N7" i="44" s="1"/>
  <c r="N8" i="44" s="1"/>
  <c r="N9" i="44" s="1"/>
  <c r="N10" i="44" s="1"/>
  <c r="N11" i="44" s="1"/>
  <c r="N12" i="44" s="1"/>
  <c r="N13" i="44" s="1"/>
  <c r="N14" i="44" s="1"/>
  <c r="N15" i="44" s="1"/>
  <c r="N16" i="44" s="1"/>
  <c r="N17" i="44" s="1"/>
  <c r="N18" i="44" s="1"/>
  <c r="N19" i="44" s="1"/>
  <c r="N20" i="44" s="1"/>
  <c r="N21" i="44" s="1"/>
  <c r="N22" i="44" s="1"/>
  <c r="N23" i="44" s="1"/>
  <c r="N24" i="44" s="1"/>
  <c r="N25" i="44" s="1"/>
  <c r="N26" i="44" s="1"/>
  <c r="N27" i="44" s="1"/>
  <c r="N28" i="44" s="1"/>
  <c r="N29" i="44" s="1"/>
  <c r="N30" i="44" s="1"/>
  <c r="N31" i="44" s="1"/>
  <c r="N32" i="44" s="1"/>
  <c r="N33" i="44" s="1"/>
  <c r="N34" i="44" s="1"/>
  <c r="N35" i="44" s="1"/>
  <c r="N36" i="44" s="1"/>
  <c r="N37" i="44" s="1"/>
  <c r="N38" i="44" s="1"/>
  <c r="N39" i="44" s="1"/>
  <c r="N40" i="44" s="1"/>
  <c r="N41" i="44" s="1"/>
  <c r="N42" i="44" s="1"/>
  <c r="N43" i="44" s="1"/>
  <c r="N44" i="44" s="1"/>
  <c r="N45" i="44" s="1"/>
  <c r="N46" i="44" s="1"/>
  <c r="N47" i="44" s="1"/>
  <c r="N48" i="44" s="1"/>
  <c r="N49" i="44" s="1"/>
  <c r="N50" i="44" s="1"/>
  <c r="N51" i="44" s="1"/>
  <c r="N52" i="44" s="1"/>
  <c r="N53" i="44" s="1"/>
  <c r="N54" i="44" s="1"/>
  <c r="N55" i="44" s="1"/>
  <c r="N56" i="44" s="1"/>
  <c r="N57" i="44" s="1"/>
  <c r="N58" i="44" s="1"/>
  <c r="N59" i="44" s="1"/>
  <c r="N60" i="44" s="1"/>
  <c r="N61" i="44" s="1"/>
  <c r="N62" i="44" s="1"/>
  <c r="N63" i="44" s="1"/>
  <c r="N64" i="44" s="1"/>
  <c r="N65" i="44" s="1"/>
  <c r="N66" i="44" s="1"/>
  <c r="N67" i="44" s="1"/>
  <c r="N68" i="44" s="1"/>
  <c r="N69" i="44" s="1"/>
  <c r="N70" i="44" s="1"/>
  <c r="N71" i="44" s="1"/>
  <c r="N72" i="44" s="1"/>
  <c r="N73" i="44" s="1"/>
  <c r="N74" i="44" s="1"/>
  <c r="N75" i="44" s="1"/>
  <c r="N76" i="44" s="1"/>
  <c r="N77" i="44" s="1"/>
  <c r="N78" i="44" s="1"/>
  <c r="N79" i="44" s="1"/>
  <c r="N80" i="44" s="1"/>
  <c r="N81" i="44" s="1"/>
  <c r="N82" i="44" s="1"/>
  <c r="N83" i="44" s="1"/>
  <c r="N84" i="44" s="1"/>
  <c r="N85" i="44" s="1"/>
  <c r="N86" i="44" s="1"/>
  <c r="N87" i="44" s="1"/>
  <c r="N88" i="44" s="1"/>
  <c r="N89" i="44" s="1"/>
  <c r="N90" i="44" s="1"/>
  <c r="N91" i="44" s="1"/>
  <c r="N92" i="44" s="1"/>
  <c r="N93" i="44" s="1"/>
  <c r="N94" i="44" s="1"/>
  <c r="N95" i="44" s="1"/>
  <c r="N96" i="44" s="1"/>
  <c r="N97" i="44" s="1"/>
  <c r="N98" i="44" s="1"/>
  <c r="N99" i="44" s="1"/>
  <c r="N100" i="44" s="1"/>
  <c r="N101" i="44" s="1"/>
  <c r="N102" i="44" s="1"/>
  <c r="N103" i="44" s="1"/>
  <c r="N104" i="44" s="1"/>
  <c r="N105" i="44" s="1"/>
  <c r="N106" i="44" s="1"/>
  <c r="N107" i="44" s="1"/>
  <c r="N108" i="44" s="1"/>
  <c r="N109" i="44" s="1"/>
  <c r="N110" i="44" s="1"/>
  <c r="N111" i="44" s="1"/>
  <c r="N112" i="44" s="1"/>
  <c r="N113" i="44" s="1"/>
  <c r="N114" i="44" s="1"/>
  <c r="N115" i="44" s="1"/>
  <c r="N116" i="44" s="1"/>
  <c r="N117" i="44" s="1"/>
  <c r="N118" i="44" s="1"/>
  <c r="N119" i="44" s="1"/>
  <c r="N120" i="44" s="1"/>
  <c r="N121" i="44" s="1"/>
  <c r="N122" i="44" s="1"/>
  <c r="N123" i="44" s="1"/>
  <c r="N124" i="44" s="1"/>
  <c r="N125" i="44" s="1"/>
  <c r="N126" i="44" s="1"/>
  <c r="N127" i="44" s="1"/>
  <c r="N128" i="44" s="1"/>
  <c r="N129" i="44" s="1"/>
  <c r="N130" i="44" s="1"/>
  <c r="N131" i="44" s="1"/>
  <c r="N132" i="44" s="1"/>
  <c r="N133" i="44" s="1"/>
  <c r="N134" i="44" s="1"/>
  <c r="N135" i="44" s="1"/>
  <c r="N136" i="44" s="1"/>
  <c r="N137" i="44" s="1"/>
  <c r="N138" i="44" s="1"/>
  <c r="N139" i="44" s="1"/>
  <c r="N140" i="44" s="1"/>
  <c r="N141" i="44" s="1"/>
  <c r="N142" i="44" s="1"/>
  <c r="N143" i="44" s="1"/>
  <c r="N144" i="44" s="1"/>
  <c r="N145" i="44" s="1"/>
  <c r="N146" i="44" s="1"/>
  <c r="N147" i="44" s="1"/>
  <c r="N148" i="44" s="1"/>
  <c r="N149" i="44" s="1"/>
  <c r="N150" i="44" s="1"/>
  <c r="N151" i="44" s="1"/>
  <c r="N152" i="44" s="1"/>
  <c r="N153" i="44" s="1"/>
  <c r="N154" i="44" s="1"/>
  <c r="N155" i="44" s="1"/>
  <c r="N156" i="44" s="1"/>
  <c r="N157" i="44" s="1"/>
  <c r="N158" i="44" s="1"/>
  <c r="N159" i="44" s="1"/>
  <c r="N160" i="44" s="1"/>
  <c r="N161" i="44" s="1"/>
  <c r="N162" i="44" s="1"/>
  <c r="N163" i="44" s="1"/>
  <c r="N164" i="44" s="1"/>
  <c r="N165" i="44" s="1"/>
  <c r="N166" i="44" s="1"/>
  <c r="N167" i="44" s="1"/>
  <c r="N168" i="44" s="1"/>
  <c r="N169" i="44" s="1"/>
  <c r="N170" i="44" s="1"/>
  <c r="N171" i="44" s="1"/>
  <c r="N172" i="44" s="1"/>
  <c r="N173" i="44" s="1"/>
  <c r="N174" i="44" s="1"/>
  <c r="N175" i="44" s="1"/>
  <c r="N176" i="44" s="1"/>
  <c r="N177" i="44" s="1"/>
  <c r="N178" i="44" s="1"/>
  <c r="N179" i="44" s="1"/>
  <c r="N180" i="44" s="1"/>
  <c r="N181" i="44" s="1"/>
  <c r="N182" i="44" s="1"/>
  <c r="N183" i="44" s="1"/>
  <c r="N184" i="44" s="1"/>
  <c r="N185" i="44" s="1"/>
  <c r="N186" i="44" s="1"/>
  <c r="N187" i="44" s="1"/>
  <c r="N188" i="44" s="1"/>
  <c r="N189" i="44" s="1"/>
  <c r="N190" i="44" s="1"/>
  <c r="N191" i="44" s="1"/>
  <c r="N192" i="44" s="1"/>
  <c r="N193" i="44" s="1"/>
  <c r="N194" i="44" s="1"/>
  <c r="N195" i="44" s="1"/>
  <c r="N196" i="44" s="1"/>
  <c r="N197" i="44" s="1"/>
  <c r="N198" i="44" s="1"/>
  <c r="N199" i="44" s="1"/>
  <c r="N200" i="44" s="1"/>
  <c r="N201" i="44" s="1"/>
  <c r="N202" i="44" s="1"/>
  <c r="N203" i="44" s="1"/>
  <c r="N204" i="44" s="1"/>
  <c r="N205" i="44" s="1"/>
  <c r="N206" i="44" s="1"/>
  <c r="N207" i="44" s="1"/>
  <c r="N208" i="44" s="1"/>
  <c r="N209" i="44" s="1"/>
  <c r="N210" i="44" s="1"/>
  <c r="N211" i="44" s="1"/>
  <c r="N212" i="44" s="1"/>
  <c r="N213" i="44" s="1"/>
  <c r="N214" i="44" s="1"/>
  <c r="N215" i="44" s="1"/>
  <c r="N216" i="44" s="1"/>
  <c r="N217" i="44" s="1"/>
  <c r="N218" i="44" s="1"/>
  <c r="N219" i="44" s="1"/>
  <c r="N220" i="44" s="1"/>
  <c r="N221" i="44" s="1"/>
  <c r="N222" i="44" s="1"/>
  <c r="N223" i="44" s="1"/>
  <c r="N224" i="44" s="1"/>
  <c r="N225" i="44" s="1"/>
  <c r="N226" i="44" s="1"/>
  <c r="N227" i="44" s="1"/>
  <c r="N228" i="44" s="1"/>
  <c r="N229" i="44" s="1"/>
  <c r="N230" i="44" s="1"/>
  <c r="N231" i="44" s="1"/>
  <c r="N232" i="44" s="1"/>
  <c r="N233" i="44" s="1"/>
  <c r="N234" i="44" s="1"/>
  <c r="N235" i="44" s="1"/>
  <c r="N236" i="44" s="1"/>
  <c r="N237" i="44" s="1"/>
  <c r="N238" i="44" s="1"/>
  <c r="N239" i="44" s="1"/>
  <c r="N240" i="44" s="1"/>
  <c r="N241" i="44" s="1"/>
  <c r="N242" i="44" s="1"/>
  <c r="N243" i="44" s="1"/>
  <c r="N244" i="44" s="1"/>
  <c r="N245" i="44" s="1"/>
  <c r="N246" i="44" s="1"/>
  <c r="N247" i="44" s="1"/>
  <c r="N248" i="44" s="1"/>
  <c r="N249" i="44" s="1"/>
  <c r="N250" i="44" s="1"/>
  <c r="N251" i="44" s="1"/>
  <c r="N252" i="44" s="1"/>
  <c r="N253" i="44" s="1"/>
  <c r="N254" i="44" s="1"/>
  <c r="N255" i="44" s="1"/>
  <c r="N256" i="44" s="1"/>
  <c r="N257" i="44" s="1"/>
  <c r="N258" i="44" s="1"/>
  <c r="N259" i="44" s="1"/>
  <c r="N260" i="44" s="1"/>
  <c r="N261" i="44" s="1"/>
  <c r="N262" i="44" s="1"/>
  <c r="N263" i="44" s="1"/>
  <c r="N264" i="44" s="1"/>
  <c r="N265" i="44" s="1"/>
  <c r="N266" i="44" s="1"/>
  <c r="N267" i="44" s="1"/>
  <c r="N268" i="44" s="1"/>
  <c r="N269" i="44" s="1"/>
  <c r="N270" i="44" s="1"/>
  <c r="N271" i="44" s="1"/>
  <c r="N272" i="44" s="1"/>
  <c r="N273" i="44" s="1"/>
  <c r="N274" i="44" s="1"/>
  <c r="N275" i="44" s="1"/>
  <c r="N276" i="44" s="1"/>
  <c r="N277" i="44" s="1"/>
  <c r="N278" i="44" s="1"/>
  <c r="N279" i="44" s="1"/>
  <c r="N280" i="44" s="1"/>
  <c r="N281" i="44" s="1"/>
  <c r="N282" i="44" s="1"/>
  <c r="N283" i="44" s="1"/>
  <c r="N284" i="44" s="1"/>
  <c r="N285" i="44" s="1"/>
  <c r="N286" i="44" s="1"/>
  <c r="N287" i="44" s="1"/>
  <c r="N288" i="44" s="1"/>
  <c r="N289" i="44" s="1"/>
  <c r="N290" i="44" s="1"/>
  <c r="N291" i="44" s="1"/>
  <c r="N292" i="44" s="1"/>
  <c r="N293" i="44" s="1"/>
  <c r="N294" i="44" s="1"/>
  <c r="N295" i="44" s="1"/>
  <c r="N296" i="44" s="1"/>
  <c r="N297" i="44" s="1"/>
  <c r="N298" i="44" s="1"/>
  <c r="N299" i="44" s="1"/>
  <c r="N300" i="44" s="1"/>
  <c r="N301" i="44" s="1"/>
  <c r="L301" i="12"/>
  <c r="N7" i="72"/>
  <c r="N8" i="72" s="1"/>
  <c r="N9" i="72" s="1"/>
  <c r="N10" i="72" s="1"/>
  <c r="N11" i="72" s="1"/>
  <c r="N12" i="72" s="1"/>
  <c r="N13" i="72" s="1"/>
  <c r="N14" i="72" s="1"/>
  <c r="N15" i="72" s="1"/>
  <c r="N16" i="72" s="1"/>
  <c r="N17" i="72" s="1"/>
  <c r="N18" i="72" s="1"/>
  <c r="N19" i="72" s="1"/>
  <c r="N20" i="72" s="1"/>
  <c r="N21" i="72" s="1"/>
  <c r="N22" i="72" s="1"/>
  <c r="N23" i="72" s="1"/>
  <c r="N24" i="72" s="1"/>
  <c r="N25" i="72" s="1"/>
  <c r="N26" i="72" s="1"/>
  <c r="N27" i="72" s="1"/>
  <c r="N28" i="72" s="1"/>
  <c r="N29" i="72" s="1"/>
  <c r="N30" i="72" s="1"/>
  <c r="N31" i="72" s="1"/>
  <c r="N32" i="72" s="1"/>
  <c r="N33" i="72" s="1"/>
  <c r="N34" i="72" s="1"/>
  <c r="N35" i="72" s="1"/>
  <c r="N36" i="72" s="1"/>
  <c r="N37" i="72" s="1"/>
  <c r="N38" i="72" s="1"/>
  <c r="N39" i="72" s="1"/>
  <c r="N40" i="72" s="1"/>
  <c r="N41" i="72" s="1"/>
  <c r="N42" i="72" s="1"/>
  <c r="N43" i="72" s="1"/>
  <c r="N44" i="72" s="1"/>
  <c r="N45" i="72" s="1"/>
  <c r="N46" i="72" s="1"/>
  <c r="N47" i="72" s="1"/>
  <c r="N48" i="72" s="1"/>
  <c r="N49" i="72" s="1"/>
  <c r="N50" i="72" s="1"/>
  <c r="N51" i="72" s="1"/>
  <c r="N52" i="72" s="1"/>
  <c r="N53" i="72" s="1"/>
  <c r="N54" i="72" s="1"/>
  <c r="N55" i="72" s="1"/>
  <c r="N56" i="72" s="1"/>
  <c r="N57" i="72" s="1"/>
  <c r="N58" i="72" s="1"/>
  <c r="N59" i="72" s="1"/>
  <c r="N60" i="72" s="1"/>
  <c r="N61" i="72" s="1"/>
  <c r="N62" i="72" s="1"/>
  <c r="N63" i="72" s="1"/>
  <c r="N64" i="72" s="1"/>
  <c r="N65" i="72" s="1"/>
  <c r="N66" i="72" s="1"/>
  <c r="N67" i="72" s="1"/>
  <c r="N68" i="72" s="1"/>
  <c r="N69" i="72" s="1"/>
  <c r="N70" i="72" s="1"/>
  <c r="N71" i="72" s="1"/>
  <c r="N72" i="72" s="1"/>
  <c r="N73" i="72" s="1"/>
  <c r="N74" i="72" s="1"/>
  <c r="N75" i="72" s="1"/>
  <c r="N76" i="72" s="1"/>
  <c r="N77" i="72" s="1"/>
  <c r="N78" i="72" s="1"/>
  <c r="N79" i="72" s="1"/>
  <c r="N80" i="72" s="1"/>
  <c r="N81" i="72" s="1"/>
  <c r="N82" i="72" s="1"/>
  <c r="N83" i="72" s="1"/>
  <c r="N84" i="72" s="1"/>
  <c r="N85" i="72" s="1"/>
  <c r="N86" i="72" s="1"/>
  <c r="N87" i="72" s="1"/>
  <c r="N88" i="72" s="1"/>
  <c r="N89" i="72" s="1"/>
  <c r="N90" i="72" s="1"/>
  <c r="N91" i="72" s="1"/>
  <c r="N92" i="72" s="1"/>
  <c r="N93" i="72" s="1"/>
  <c r="N94" i="72" s="1"/>
  <c r="N95" i="72" s="1"/>
  <c r="N96" i="72" s="1"/>
  <c r="N97" i="72" s="1"/>
  <c r="N98" i="72" s="1"/>
  <c r="N99" i="72" s="1"/>
  <c r="N100" i="72" s="1"/>
  <c r="N101" i="72" s="1"/>
  <c r="N102" i="72" s="1"/>
  <c r="N103" i="72" s="1"/>
  <c r="N104" i="72" s="1"/>
  <c r="N105" i="72" s="1"/>
  <c r="N106" i="72" s="1"/>
  <c r="N107" i="72" s="1"/>
  <c r="N108" i="72" s="1"/>
  <c r="N109" i="72" s="1"/>
  <c r="N110" i="72" s="1"/>
  <c r="N111" i="72" s="1"/>
  <c r="N112" i="72" s="1"/>
  <c r="N113" i="72" s="1"/>
  <c r="N114" i="72" s="1"/>
  <c r="N115" i="72" s="1"/>
  <c r="N116" i="72" s="1"/>
  <c r="N117" i="72" s="1"/>
  <c r="N118" i="72" s="1"/>
  <c r="N119" i="72" s="1"/>
  <c r="N120" i="72" s="1"/>
  <c r="N121" i="72" s="1"/>
  <c r="N122" i="72" s="1"/>
  <c r="N123" i="72" s="1"/>
  <c r="N124" i="72" s="1"/>
  <c r="N125" i="72" s="1"/>
  <c r="N126" i="72" s="1"/>
  <c r="N127" i="72" s="1"/>
  <c r="N128" i="72" s="1"/>
  <c r="N129" i="72" s="1"/>
  <c r="N130" i="72" s="1"/>
  <c r="N131" i="72" s="1"/>
  <c r="N132" i="72" s="1"/>
  <c r="N133" i="72" s="1"/>
  <c r="N134" i="72" s="1"/>
  <c r="N135" i="72" s="1"/>
  <c r="N136" i="72" s="1"/>
  <c r="N137" i="72" s="1"/>
  <c r="N138" i="72" s="1"/>
  <c r="N139" i="72" s="1"/>
  <c r="N140" i="72" s="1"/>
  <c r="N141" i="72" s="1"/>
  <c r="N142" i="72" s="1"/>
  <c r="N143" i="72" s="1"/>
  <c r="N144" i="72" s="1"/>
  <c r="N145" i="72" s="1"/>
  <c r="N146" i="72" s="1"/>
  <c r="N147" i="72" s="1"/>
  <c r="N148" i="72" s="1"/>
  <c r="N149" i="72" s="1"/>
  <c r="N150" i="72" s="1"/>
  <c r="N151" i="72" s="1"/>
  <c r="N152" i="72" s="1"/>
  <c r="N153" i="72" s="1"/>
  <c r="N154" i="72" s="1"/>
  <c r="N155" i="72" s="1"/>
  <c r="N156" i="72" s="1"/>
  <c r="N157" i="72" s="1"/>
  <c r="N158" i="72" s="1"/>
  <c r="N159" i="72" s="1"/>
  <c r="N160" i="72" s="1"/>
  <c r="N161" i="72" s="1"/>
  <c r="N162" i="72" s="1"/>
  <c r="N163" i="72" s="1"/>
  <c r="N164" i="72" s="1"/>
  <c r="N165" i="72" s="1"/>
  <c r="N166" i="72" s="1"/>
  <c r="N167" i="72" s="1"/>
  <c r="N168" i="72" s="1"/>
  <c r="N169" i="72" s="1"/>
  <c r="N170" i="72" s="1"/>
  <c r="N171" i="72" s="1"/>
  <c r="N172" i="72" s="1"/>
  <c r="N173" i="72" s="1"/>
  <c r="N174" i="72" s="1"/>
  <c r="N175" i="72" s="1"/>
  <c r="N176" i="72" s="1"/>
  <c r="N177" i="72" s="1"/>
  <c r="N178" i="72" s="1"/>
  <c r="N179" i="72" s="1"/>
  <c r="N180" i="72" s="1"/>
  <c r="N181" i="72" s="1"/>
  <c r="N182" i="72" s="1"/>
  <c r="N183" i="72" s="1"/>
  <c r="N184" i="72" s="1"/>
  <c r="N185" i="72" s="1"/>
  <c r="N186" i="72" s="1"/>
  <c r="N187" i="72" s="1"/>
  <c r="N188" i="72" s="1"/>
  <c r="N189" i="72" s="1"/>
  <c r="N190" i="72" s="1"/>
  <c r="N191" i="72" s="1"/>
  <c r="N192" i="72" s="1"/>
  <c r="N193" i="72" s="1"/>
  <c r="N194" i="72" s="1"/>
  <c r="N195" i="72" s="1"/>
  <c r="N196" i="72" s="1"/>
  <c r="N197" i="72" s="1"/>
  <c r="N198" i="72" s="1"/>
  <c r="N199" i="72" s="1"/>
  <c r="N200" i="72" s="1"/>
  <c r="N201" i="72" s="1"/>
  <c r="N202" i="72" s="1"/>
  <c r="N203" i="72" s="1"/>
  <c r="N204" i="72" s="1"/>
  <c r="N205" i="72" s="1"/>
  <c r="N206" i="72" s="1"/>
  <c r="N207" i="72" s="1"/>
  <c r="N208" i="72" s="1"/>
  <c r="N209" i="72" s="1"/>
  <c r="N210" i="72" s="1"/>
  <c r="N211" i="72" s="1"/>
  <c r="N212" i="72" s="1"/>
  <c r="N213" i="72" s="1"/>
  <c r="N214" i="72" s="1"/>
  <c r="N215" i="72" s="1"/>
  <c r="N216" i="72" s="1"/>
  <c r="N217" i="72" s="1"/>
  <c r="N218" i="72" s="1"/>
  <c r="N219" i="72" s="1"/>
  <c r="N220" i="72" s="1"/>
  <c r="N221" i="72" s="1"/>
  <c r="N222" i="72" s="1"/>
  <c r="N223" i="72" s="1"/>
  <c r="N224" i="72" s="1"/>
  <c r="N225" i="72" s="1"/>
  <c r="N226" i="72" s="1"/>
  <c r="N227" i="72" s="1"/>
  <c r="N228" i="72" s="1"/>
  <c r="N229" i="72" s="1"/>
  <c r="N230" i="72" s="1"/>
  <c r="N231" i="72" s="1"/>
  <c r="N232" i="72" s="1"/>
  <c r="N233" i="72" s="1"/>
  <c r="N234" i="72" s="1"/>
  <c r="N235" i="72" s="1"/>
  <c r="N236" i="72" s="1"/>
  <c r="N237" i="72" s="1"/>
  <c r="N238" i="72" s="1"/>
  <c r="N239" i="72" s="1"/>
  <c r="N240" i="72" s="1"/>
  <c r="N241" i="72" s="1"/>
  <c r="N242" i="72" s="1"/>
  <c r="N243" i="72" s="1"/>
  <c r="N244" i="72" s="1"/>
  <c r="N245" i="72" s="1"/>
  <c r="N246" i="72" s="1"/>
  <c r="N247" i="72" s="1"/>
  <c r="N248" i="72" s="1"/>
  <c r="N249" i="72" s="1"/>
  <c r="N250" i="72" s="1"/>
  <c r="N251" i="72" s="1"/>
  <c r="N252" i="72" s="1"/>
  <c r="N253" i="72" s="1"/>
  <c r="N254" i="72" s="1"/>
  <c r="N255" i="72" s="1"/>
  <c r="N256" i="72" s="1"/>
  <c r="N257" i="72" s="1"/>
  <c r="N258" i="72" s="1"/>
  <c r="N259" i="72" s="1"/>
  <c r="N260" i="72" s="1"/>
  <c r="N261" i="72" s="1"/>
  <c r="N262" i="72" s="1"/>
  <c r="N263" i="72" s="1"/>
  <c r="N264" i="72" s="1"/>
  <c r="N265" i="72" s="1"/>
  <c r="N266" i="72" s="1"/>
  <c r="N267" i="72" s="1"/>
  <c r="N268" i="72" s="1"/>
  <c r="N269" i="72" s="1"/>
  <c r="N270" i="72" s="1"/>
  <c r="N271" i="72" s="1"/>
  <c r="N272" i="72" s="1"/>
  <c r="N273" i="72" s="1"/>
  <c r="N274" i="72" s="1"/>
  <c r="N275" i="72" s="1"/>
  <c r="N276" i="72" s="1"/>
  <c r="N277" i="72" s="1"/>
  <c r="N278" i="72" s="1"/>
  <c r="N279" i="72" s="1"/>
  <c r="N280" i="72" s="1"/>
  <c r="N281" i="72" s="1"/>
  <c r="N282" i="72" s="1"/>
  <c r="N283" i="72" s="1"/>
  <c r="N284" i="72" s="1"/>
  <c r="N285" i="72" s="1"/>
  <c r="N286" i="72" s="1"/>
  <c r="N287" i="72" s="1"/>
  <c r="N288" i="72" s="1"/>
  <c r="N289" i="72" s="1"/>
  <c r="N290" i="72" s="1"/>
  <c r="N291" i="72" s="1"/>
  <c r="N292" i="72" s="1"/>
  <c r="N293" i="72" s="1"/>
  <c r="N294" i="72" s="1"/>
  <c r="N295" i="72" s="1"/>
  <c r="N296" i="72" s="1"/>
  <c r="N297" i="72" s="1"/>
  <c r="N298" i="72" s="1"/>
  <c r="N299" i="72" s="1"/>
  <c r="N300" i="72" s="1"/>
  <c r="N301" i="72" s="1"/>
  <c r="L301" i="72"/>
  <c r="L304" i="72"/>
  <c r="N304" i="72" s="1"/>
  <c r="N8" i="46"/>
  <c r="N9" i="46" s="1"/>
  <c r="N10" i="46" s="1"/>
  <c r="N11" i="46" s="1"/>
  <c r="N12" i="46" s="1"/>
  <c r="N13" i="46" s="1"/>
  <c r="N14" i="46" s="1"/>
  <c r="N15" i="46" s="1"/>
  <c r="N16" i="46" s="1"/>
  <c r="N17" i="46" s="1"/>
  <c r="N18" i="46" s="1"/>
  <c r="N19" i="46" s="1"/>
  <c r="N20" i="46" s="1"/>
  <c r="N21" i="46" s="1"/>
  <c r="N22" i="46" s="1"/>
  <c r="N23" i="46" s="1"/>
  <c r="N24" i="46" s="1"/>
  <c r="N25" i="46" s="1"/>
  <c r="N26" i="46" s="1"/>
  <c r="N27" i="46" s="1"/>
  <c r="N28" i="46" s="1"/>
  <c r="N29" i="46" s="1"/>
  <c r="N30" i="46" s="1"/>
  <c r="N31" i="46" s="1"/>
  <c r="N32" i="46" s="1"/>
  <c r="N33" i="46" s="1"/>
  <c r="N34" i="46" s="1"/>
  <c r="N35" i="46" s="1"/>
  <c r="N36" i="46" s="1"/>
  <c r="N37" i="46" s="1"/>
  <c r="N38" i="46" s="1"/>
  <c r="N39" i="46" s="1"/>
  <c r="N40" i="46" s="1"/>
  <c r="N41" i="46" s="1"/>
  <c r="N42" i="46" s="1"/>
  <c r="N43" i="46" s="1"/>
  <c r="N44" i="46" s="1"/>
  <c r="N45" i="46" s="1"/>
  <c r="N46" i="46" s="1"/>
  <c r="N47" i="46" s="1"/>
  <c r="N48" i="46" s="1"/>
  <c r="N49" i="46" s="1"/>
  <c r="N50" i="46" s="1"/>
  <c r="N51" i="46" s="1"/>
  <c r="N52" i="46" s="1"/>
  <c r="N53" i="46" s="1"/>
  <c r="N54" i="46" s="1"/>
  <c r="N55" i="46" s="1"/>
  <c r="N56" i="46" s="1"/>
  <c r="N57" i="46" s="1"/>
  <c r="N58" i="46" s="1"/>
  <c r="N59" i="46" s="1"/>
  <c r="N60" i="46" s="1"/>
  <c r="N61" i="46" s="1"/>
  <c r="N62" i="46" s="1"/>
  <c r="N63" i="46" s="1"/>
  <c r="N64" i="46" s="1"/>
  <c r="N65" i="46" s="1"/>
  <c r="N66" i="46" s="1"/>
  <c r="N67" i="46" s="1"/>
  <c r="N68" i="46" s="1"/>
  <c r="N69" i="46" s="1"/>
  <c r="N70" i="46" s="1"/>
  <c r="N71" i="46" s="1"/>
  <c r="N72" i="46" s="1"/>
  <c r="N73" i="46" s="1"/>
  <c r="N74" i="46" s="1"/>
  <c r="N75" i="46" s="1"/>
  <c r="N76" i="46" s="1"/>
  <c r="N77" i="46" s="1"/>
  <c r="N78" i="46" s="1"/>
  <c r="N79" i="46" s="1"/>
  <c r="N80" i="46" s="1"/>
  <c r="N81" i="46" s="1"/>
  <c r="N82" i="46" s="1"/>
  <c r="N83" i="46" s="1"/>
  <c r="N84" i="46" s="1"/>
  <c r="N85" i="46" s="1"/>
  <c r="N86" i="46" s="1"/>
  <c r="N87" i="46" s="1"/>
  <c r="N88" i="46" s="1"/>
  <c r="N89" i="46" s="1"/>
  <c r="N90" i="46" s="1"/>
  <c r="N91" i="46" s="1"/>
  <c r="N92" i="46" s="1"/>
  <c r="N93" i="46" s="1"/>
  <c r="N94" i="46" s="1"/>
  <c r="N95" i="46" s="1"/>
  <c r="N96" i="46" s="1"/>
  <c r="N97" i="46" s="1"/>
  <c r="N98" i="46" s="1"/>
  <c r="N99" i="46" s="1"/>
  <c r="N100" i="46" s="1"/>
  <c r="N101" i="46" s="1"/>
  <c r="N102" i="46" s="1"/>
  <c r="N103" i="46" s="1"/>
  <c r="N104" i="46" s="1"/>
  <c r="N105" i="46" s="1"/>
  <c r="N106" i="46" s="1"/>
  <c r="N107" i="46" s="1"/>
  <c r="N108" i="46" s="1"/>
  <c r="N109" i="46" s="1"/>
  <c r="N110" i="46" s="1"/>
  <c r="N111" i="46" s="1"/>
  <c r="N112" i="46" s="1"/>
  <c r="N113" i="46" s="1"/>
  <c r="N114" i="46" s="1"/>
  <c r="N115" i="46" s="1"/>
  <c r="N116" i="46" s="1"/>
  <c r="N117" i="46" s="1"/>
  <c r="N118" i="46" s="1"/>
  <c r="N119" i="46" s="1"/>
  <c r="N120" i="46" s="1"/>
  <c r="N121" i="46" s="1"/>
  <c r="N122" i="46" s="1"/>
  <c r="N123" i="46" s="1"/>
  <c r="N124" i="46" s="1"/>
  <c r="N125" i="46" s="1"/>
  <c r="N126" i="46" s="1"/>
  <c r="N127" i="46" s="1"/>
  <c r="N128" i="46" s="1"/>
  <c r="N129" i="46" s="1"/>
  <c r="N130" i="46" s="1"/>
  <c r="N131" i="46" s="1"/>
  <c r="N132" i="46" s="1"/>
  <c r="N133" i="46" s="1"/>
  <c r="N134" i="46" s="1"/>
  <c r="N135" i="46" s="1"/>
  <c r="N136" i="46" s="1"/>
  <c r="N137" i="46" s="1"/>
  <c r="N138" i="46" s="1"/>
  <c r="N139" i="46" s="1"/>
  <c r="N140" i="46" s="1"/>
  <c r="N141" i="46" s="1"/>
  <c r="N142" i="46" s="1"/>
  <c r="N143" i="46" s="1"/>
  <c r="N144" i="46" s="1"/>
  <c r="N145" i="46" s="1"/>
  <c r="N146" i="46" s="1"/>
  <c r="N147" i="46" s="1"/>
  <c r="N148" i="46" s="1"/>
  <c r="N149" i="46" s="1"/>
  <c r="N150" i="46" s="1"/>
  <c r="N151" i="46" s="1"/>
  <c r="N152" i="46" s="1"/>
  <c r="N153" i="46" s="1"/>
  <c r="N154" i="46" s="1"/>
  <c r="N155" i="46" s="1"/>
  <c r="N156" i="46" s="1"/>
  <c r="N157" i="46" s="1"/>
  <c r="N158" i="46" s="1"/>
  <c r="N159" i="46" s="1"/>
  <c r="N160" i="46" s="1"/>
  <c r="N161" i="46" s="1"/>
  <c r="N162" i="46" s="1"/>
  <c r="N163" i="46" s="1"/>
  <c r="N164" i="46" s="1"/>
  <c r="N165" i="46" s="1"/>
  <c r="N166" i="46" s="1"/>
  <c r="N167" i="46" s="1"/>
  <c r="N168" i="46" s="1"/>
  <c r="N169" i="46" s="1"/>
  <c r="N170" i="46" s="1"/>
  <c r="N171" i="46" s="1"/>
  <c r="N172" i="46" s="1"/>
  <c r="N173" i="46" s="1"/>
  <c r="N174" i="46" s="1"/>
  <c r="N175" i="46" s="1"/>
  <c r="N176" i="46" s="1"/>
  <c r="N177" i="46" s="1"/>
  <c r="N178" i="46" s="1"/>
  <c r="N179" i="46" s="1"/>
  <c r="N180" i="46" s="1"/>
  <c r="N181" i="46" s="1"/>
  <c r="N182" i="46" s="1"/>
  <c r="N183" i="46" s="1"/>
  <c r="N184" i="46" s="1"/>
  <c r="N185" i="46" s="1"/>
  <c r="N186" i="46" s="1"/>
  <c r="N187" i="46" s="1"/>
  <c r="N188" i="46" s="1"/>
  <c r="N189" i="46" s="1"/>
  <c r="N190" i="46" s="1"/>
  <c r="N191" i="46" s="1"/>
  <c r="N192" i="46" s="1"/>
  <c r="N193" i="46" s="1"/>
  <c r="N194" i="46" s="1"/>
  <c r="N195" i="46" s="1"/>
  <c r="N196" i="46" s="1"/>
  <c r="N197" i="46" s="1"/>
  <c r="N198" i="46" s="1"/>
  <c r="N199" i="46" s="1"/>
  <c r="N200" i="46" s="1"/>
  <c r="N201" i="46" s="1"/>
  <c r="N202" i="46" s="1"/>
  <c r="N203" i="46" s="1"/>
  <c r="N204" i="46" s="1"/>
  <c r="N205" i="46" s="1"/>
  <c r="N206" i="46" s="1"/>
  <c r="N207" i="46" s="1"/>
  <c r="N208" i="46" s="1"/>
  <c r="N209" i="46" s="1"/>
  <c r="N210" i="46" s="1"/>
  <c r="N211" i="46" s="1"/>
  <c r="N212" i="46" s="1"/>
  <c r="N213" i="46" s="1"/>
  <c r="N214" i="46" s="1"/>
  <c r="N215" i="46" s="1"/>
  <c r="N216" i="46" s="1"/>
  <c r="N217" i="46" s="1"/>
  <c r="N218" i="46" s="1"/>
  <c r="N219" i="46" s="1"/>
  <c r="N220" i="46" s="1"/>
  <c r="N221" i="46" s="1"/>
  <c r="N222" i="46" s="1"/>
  <c r="N223" i="46" s="1"/>
  <c r="N224" i="46" s="1"/>
  <c r="N225" i="46" s="1"/>
  <c r="N226" i="46" s="1"/>
  <c r="N227" i="46" s="1"/>
  <c r="N228" i="46" s="1"/>
  <c r="N229" i="46" s="1"/>
  <c r="N230" i="46" s="1"/>
  <c r="N231" i="46" s="1"/>
  <c r="N232" i="46" s="1"/>
  <c r="N233" i="46" s="1"/>
  <c r="N234" i="46" s="1"/>
  <c r="N235" i="46" s="1"/>
  <c r="N236" i="46" s="1"/>
  <c r="N237" i="46" s="1"/>
  <c r="N238" i="46" s="1"/>
  <c r="N239" i="46" s="1"/>
  <c r="N240" i="46" s="1"/>
  <c r="N241" i="46" s="1"/>
  <c r="N242" i="46" s="1"/>
  <c r="N243" i="46" s="1"/>
  <c r="N244" i="46" s="1"/>
  <c r="N245" i="46" s="1"/>
  <c r="N246" i="46" s="1"/>
  <c r="N247" i="46" s="1"/>
  <c r="N248" i="46" s="1"/>
  <c r="N249" i="46" s="1"/>
  <c r="N250" i="46" s="1"/>
  <c r="N251" i="46" s="1"/>
  <c r="N252" i="46" s="1"/>
  <c r="N253" i="46" s="1"/>
  <c r="N254" i="46" s="1"/>
  <c r="N255" i="46" s="1"/>
  <c r="N256" i="46" s="1"/>
  <c r="N257" i="46" s="1"/>
  <c r="N258" i="46" s="1"/>
  <c r="N259" i="46" s="1"/>
  <c r="N260" i="46" s="1"/>
  <c r="N261" i="46" s="1"/>
  <c r="N262" i="46" s="1"/>
  <c r="N263" i="46" s="1"/>
  <c r="N264" i="46" s="1"/>
  <c r="N265" i="46" s="1"/>
  <c r="N266" i="46" s="1"/>
  <c r="N267" i="46" s="1"/>
  <c r="N268" i="46" s="1"/>
  <c r="N269" i="46" s="1"/>
  <c r="N270" i="46" s="1"/>
  <c r="N271" i="46" s="1"/>
  <c r="N272" i="46" s="1"/>
  <c r="N273" i="46" s="1"/>
  <c r="N274" i="46" s="1"/>
  <c r="N275" i="46" s="1"/>
  <c r="N276" i="46" s="1"/>
  <c r="N277" i="46" s="1"/>
  <c r="N278" i="46" s="1"/>
  <c r="N279" i="46" s="1"/>
  <c r="N280" i="46" s="1"/>
  <c r="N281" i="46" s="1"/>
  <c r="N282" i="46" s="1"/>
  <c r="N283" i="46" s="1"/>
  <c r="N284" i="46" s="1"/>
  <c r="N285" i="46" s="1"/>
  <c r="N286" i="46" s="1"/>
  <c r="N287" i="46" s="1"/>
  <c r="N288" i="46" s="1"/>
  <c r="N289" i="46" s="1"/>
  <c r="N290" i="46" s="1"/>
  <c r="N291" i="46" s="1"/>
  <c r="N292" i="46" s="1"/>
  <c r="N293" i="46" s="1"/>
  <c r="N294" i="46" s="1"/>
  <c r="N295" i="46" s="1"/>
  <c r="N296" i="46" s="1"/>
  <c r="N297" i="46" s="1"/>
  <c r="N298" i="46" s="1"/>
  <c r="N299" i="46" s="1"/>
  <c r="N300" i="46" s="1"/>
  <c r="N301" i="46" s="1"/>
  <c r="L304" i="46"/>
  <c r="N304" i="46" s="1"/>
  <c r="L301" i="46"/>
  <c r="L301" i="70"/>
  <c r="L304" i="70"/>
  <c r="N304" i="70" s="1"/>
  <c r="N8" i="70"/>
  <c r="N9" i="70" s="1"/>
  <c r="N10" i="70" s="1"/>
  <c r="N11" i="70" s="1"/>
  <c r="N12" i="70" s="1"/>
  <c r="N13" i="70" s="1"/>
  <c r="N14" i="70" s="1"/>
  <c r="N15" i="70" s="1"/>
  <c r="N16" i="70" s="1"/>
  <c r="N17" i="70" s="1"/>
  <c r="N18" i="70" s="1"/>
  <c r="N19" i="70" s="1"/>
  <c r="N20" i="70" s="1"/>
  <c r="N21" i="70" s="1"/>
  <c r="N22" i="70" s="1"/>
  <c r="N23" i="70" s="1"/>
  <c r="N24" i="70" s="1"/>
  <c r="N25" i="70" s="1"/>
  <c r="N26" i="70" s="1"/>
  <c r="N27" i="70" s="1"/>
  <c r="N28" i="70" s="1"/>
  <c r="N29" i="70" s="1"/>
  <c r="N30" i="70" s="1"/>
  <c r="N31" i="70" s="1"/>
  <c r="N32" i="70" s="1"/>
  <c r="N33" i="70" s="1"/>
  <c r="N34" i="70" s="1"/>
  <c r="N35" i="70" s="1"/>
  <c r="N36" i="70" s="1"/>
  <c r="N37" i="70" s="1"/>
  <c r="N38" i="70" s="1"/>
  <c r="N39" i="70" s="1"/>
  <c r="N40" i="70" s="1"/>
  <c r="N41" i="70" s="1"/>
  <c r="N42" i="70" s="1"/>
  <c r="N43" i="70" s="1"/>
  <c r="N44" i="70" s="1"/>
  <c r="N45" i="70" s="1"/>
  <c r="N46" i="70" s="1"/>
  <c r="N47" i="70" s="1"/>
  <c r="N48" i="70" s="1"/>
  <c r="N49" i="70" s="1"/>
  <c r="N50" i="70" s="1"/>
  <c r="N51" i="70" s="1"/>
  <c r="N52" i="70" s="1"/>
  <c r="N53" i="70" s="1"/>
  <c r="N54" i="70" s="1"/>
  <c r="N55" i="70" s="1"/>
  <c r="N56" i="70" s="1"/>
  <c r="N57" i="70" s="1"/>
  <c r="N58" i="70" s="1"/>
  <c r="N59" i="70" s="1"/>
  <c r="N60" i="70" s="1"/>
  <c r="N61" i="70" s="1"/>
  <c r="N62" i="70" s="1"/>
  <c r="N63" i="70" s="1"/>
  <c r="N64" i="70" s="1"/>
  <c r="N65" i="70" s="1"/>
  <c r="N66" i="70" s="1"/>
  <c r="N67" i="70" s="1"/>
  <c r="N68" i="70" s="1"/>
  <c r="N69" i="70" s="1"/>
  <c r="N70" i="70" s="1"/>
  <c r="N71" i="70" s="1"/>
  <c r="N72" i="70" s="1"/>
  <c r="N73" i="70" s="1"/>
  <c r="N74" i="70" s="1"/>
  <c r="N75" i="70" s="1"/>
  <c r="N76" i="70" s="1"/>
  <c r="N77" i="70" s="1"/>
  <c r="N78" i="70" s="1"/>
  <c r="N79" i="70" s="1"/>
  <c r="N80" i="70" s="1"/>
  <c r="N81" i="70" s="1"/>
  <c r="N82" i="70" s="1"/>
  <c r="N83" i="70" s="1"/>
  <c r="N84" i="70" s="1"/>
  <c r="N85" i="70" s="1"/>
  <c r="N86" i="70" s="1"/>
  <c r="N87" i="70" s="1"/>
  <c r="N88" i="70" s="1"/>
  <c r="N89" i="70" s="1"/>
  <c r="N90" i="70" s="1"/>
  <c r="N91" i="70" s="1"/>
  <c r="N92" i="70" s="1"/>
  <c r="N93" i="70" s="1"/>
  <c r="N94" i="70" s="1"/>
  <c r="N95" i="70" s="1"/>
  <c r="N96" i="70" s="1"/>
  <c r="N97" i="70" s="1"/>
  <c r="N98" i="70" s="1"/>
  <c r="N99" i="70" s="1"/>
  <c r="N100" i="70" s="1"/>
  <c r="N101" i="70" s="1"/>
  <c r="N102" i="70" s="1"/>
  <c r="N103" i="70" s="1"/>
  <c r="N104" i="70" s="1"/>
  <c r="N105" i="70" s="1"/>
  <c r="N106" i="70" s="1"/>
  <c r="N107" i="70" s="1"/>
  <c r="N108" i="70" s="1"/>
  <c r="N109" i="70" s="1"/>
  <c r="N110" i="70" s="1"/>
  <c r="N111" i="70" s="1"/>
  <c r="N112" i="70" s="1"/>
  <c r="N113" i="70" s="1"/>
  <c r="N114" i="70" s="1"/>
  <c r="N115" i="70" s="1"/>
  <c r="N116" i="70" s="1"/>
  <c r="N117" i="70" s="1"/>
  <c r="N118" i="70" s="1"/>
  <c r="N119" i="70" s="1"/>
  <c r="N120" i="70" s="1"/>
  <c r="N121" i="70" s="1"/>
  <c r="N122" i="70" s="1"/>
  <c r="N123" i="70" s="1"/>
  <c r="N124" i="70" s="1"/>
  <c r="N125" i="70" s="1"/>
  <c r="N126" i="70" s="1"/>
  <c r="N127" i="70" s="1"/>
  <c r="N128" i="70" s="1"/>
  <c r="N129" i="70" s="1"/>
  <c r="N130" i="70" s="1"/>
  <c r="N131" i="70" s="1"/>
  <c r="N132" i="70" s="1"/>
  <c r="N133" i="70" s="1"/>
  <c r="N134" i="70" s="1"/>
  <c r="N135" i="70" s="1"/>
  <c r="N136" i="70" s="1"/>
  <c r="N137" i="70" s="1"/>
  <c r="N138" i="70" s="1"/>
  <c r="N139" i="70" s="1"/>
  <c r="N140" i="70" s="1"/>
  <c r="N141" i="70" s="1"/>
  <c r="N142" i="70" s="1"/>
  <c r="N143" i="70" s="1"/>
  <c r="N144" i="70" s="1"/>
  <c r="N145" i="70" s="1"/>
  <c r="N146" i="70" s="1"/>
  <c r="N147" i="70" s="1"/>
  <c r="N148" i="70" s="1"/>
  <c r="N149" i="70" s="1"/>
  <c r="N150" i="70" s="1"/>
  <c r="N151" i="70" s="1"/>
  <c r="N152" i="70" s="1"/>
  <c r="N153" i="70" s="1"/>
  <c r="N154" i="70" s="1"/>
  <c r="N155" i="70" s="1"/>
  <c r="N156" i="70" s="1"/>
  <c r="N157" i="70" s="1"/>
  <c r="N158" i="70" s="1"/>
  <c r="N159" i="70" s="1"/>
  <c r="N160" i="70" s="1"/>
  <c r="N161" i="70" s="1"/>
  <c r="N162" i="70" s="1"/>
  <c r="N163" i="70" s="1"/>
  <c r="N164" i="70" s="1"/>
  <c r="N165" i="70" s="1"/>
  <c r="N166" i="70" s="1"/>
  <c r="N167" i="70" s="1"/>
  <c r="N168" i="70" s="1"/>
  <c r="N169" i="70" s="1"/>
  <c r="N170" i="70" s="1"/>
  <c r="N171" i="70" s="1"/>
  <c r="N172" i="70" s="1"/>
  <c r="N173" i="70" s="1"/>
  <c r="N174" i="70" s="1"/>
  <c r="N175" i="70" s="1"/>
  <c r="N176" i="70" s="1"/>
  <c r="N177" i="70" s="1"/>
  <c r="N178" i="70" s="1"/>
  <c r="N179" i="70" s="1"/>
  <c r="N180" i="70" s="1"/>
  <c r="N181" i="70" s="1"/>
  <c r="N182" i="70" s="1"/>
  <c r="N183" i="70" s="1"/>
  <c r="N184" i="70" s="1"/>
  <c r="N185" i="70" s="1"/>
  <c r="N186" i="70" s="1"/>
  <c r="N187" i="70" s="1"/>
  <c r="N188" i="70" s="1"/>
  <c r="N189" i="70" s="1"/>
  <c r="N190" i="70" s="1"/>
  <c r="N191" i="70" s="1"/>
  <c r="N192" i="70" s="1"/>
  <c r="N193" i="70" s="1"/>
  <c r="N194" i="70" s="1"/>
  <c r="N195" i="70" s="1"/>
  <c r="N196" i="70" s="1"/>
  <c r="N197" i="70" s="1"/>
  <c r="N198" i="70" s="1"/>
  <c r="N199" i="70" s="1"/>
  <c r="N200" i="70" s="1"/>
  <c r="N201" i="70" s="1"/>
  <c r="N202" i="70" s="1"/>
  <c r="N203" i="70" s="1"/>
  <c r="N204" i="70" s="1"/>
  <c r="N205" i="70" s="1"/>
  <c r="N206" i="70" s="1"/>
  <c r="N207" i="70" s="1"/>
  <c r="N208" i="70" s="1"/>
  <c r="N209" i="70" s="1"/>
  <c r="N210" i="70" s="1"/>
  <c r="N211" i="70" s="1"/>
  <c r="N212" i="70" s="1"/>
  <c r="N213" i="70" s="1"/>
  <c r="N214" i="70" s="1"/>
  <c r="N215" i="70" s="1"/>
  <c r="N216" i="70" s="1"/>
  <c r="N217" i="70" s="1"/>
  <c r="N218" i="70" s="1"/>
  <c r="N219" i="70" s="1"/>
  <c r="N220" i="70" s="1"/>
  <c r="N221" i="70" s="1"/>
  <c r="N222" i="70" s="1"/>
  <c r="N223" i="70" s="1"/>
  <c r="N224" i="70" s="1"/>
  <c r="N225" i="70" s="1"/>
  <c r="N226" i="70" s="1"/>
  <c r="N227" i="70" s="1"/>
  <c r="N228" i="70" s="1"/>
  <c r="N229" i="70" s="1"/>
  <c r="N230" i="70" s="1"/>
  <c r="N231" i="70" s="1"/>
  <c r="N232" i="70" s="1"/>
  <c r="N233" i="70" s="1"/>
  <c r="N234" i="70" s="1"/>
  <c r="N235" i="70" s="1"/>
  <c r="N236" i="70" s="1"/>
  <c r="N237" i="70" s="1"/>
  <c r="N238" i="70" s="1"/>
  <c r="N239" i="70" s="1"/>
  <c r="N240" i="70" s="1"/>
  <c r="N241" i="70" s="1"/>
  <c r="N242" i="70" s="1"/>
  <c r="N243" i="70" s="1"/>
  <c r="N244" i="70" s="1"/>
  <c r="N245" i="70" s="1"/>
  <c r="N246" i="70" s="1"/>
  <c r="N247" i="70" s="1"/>
  <c r="N248" i="70" s="1"/>
  <c r="N249" i="70" s="1"/>
  <c r="N250" i="70" s="1"/>
  <c r="N251" i="70" s="1"/>
  <c r="N252" i="70" s="1"/>
  <c r="N253" i="70" s="1"/>
  <c r="N254" i="70" s="1"/>
  <c r="N255" i="70" s="1"/>
  <c r="N256" i="70" s="1"/>
  <c r="N257" i="70" s="1"/>
  <c r="N258" i="70" s="1"/>
  <c r="N259" i="70" s="1"/>
  <c r="N260" i="70" s="1"/>
  <c r="N261" i="70" s="1"/>
  <c r="N262" i="70" s="1"/>
  <c r="N263" i="70" s="1"/>
  <c r="N264" i="70" s="1"/>
  <c r="N265" i="70" s="1"/>
  <c r="N266" i="70" s="1"/>
  <c r="N267" i="70" s="1"/>
  <c r="N268" i="70" s="1"/>
  <c r="N269" i="70" s="1"/>
  <c r="N270" i="70" s="1"/>
  <c r="N271" i="70" s="1"/>
  <c r="N272" i="70" s="1"/>
  <c r="N273" i="70" s="1"/>
  <c r="N274" i="70" s="1"/>
  <c r="N275" i="70" s="1"/>
  <c r="N276" i="70" s="1"/>
  <c r="N277" i="70" s="1"/>
  <c r="N278" i="70" s="1"/>
  <c r="N279" i="70" s="1"/>
  <c r="N280" i="70" s="1"/>
  <c r="N281" i="70" s="1"/>
  <c r="N282" i="70" s="1"/>
  <c r="N283" i="70" s="1"/>
  <c r="N284" i="70" s="1"/>
  <c r="N285" i="70" s="1"/>
  <c r="N286" i="70" s="1"/>
  <c r="N287" i="70" s="1"/>
  <c r="N288" i="70" s="1"/>
  <c r="N289" i="70" s="1"/>
  <c r="N290" i="70" s="1"/>
  <c r="N291" i="70" s="1"/>
  <c r="N292" i="70" s="1"/>
  <c r="N293" i="70" s="1"/>
  <c r="N294" i="70" s="1"/>
  <c r="N295" i="70" s="1"/>
  <c r="N296" i="70" s="1"/>
  <c r="N297" i="70" s="1"/>
  <c r="N298" i="70" s="1"/>
  <c r="N299" i="70" s="1"/>
  <c r="N300" i="70" s="1"/>
  <c r="N301" i="70" s="1"/>
  <c r="L301" i="39"/>
  <c r="L304" i="39"/>
  <c r="N304" i="39" s="1"/>
  <c r="N5" i="39"/>
  <c r="N6" i="39" s="1"/>
  <c r="N7" i="39" s="1"/>
  <c r="N8" i="39" s="1"/>
  <c r="N9" i="39" s="1"/>
  <c r="N10" i="39" s="1"/>
  <c r="N11" i="39" s="1"/>
  <c r="N12" i="39" s="1"/>
  <c r="N13" i="39" s="1"/>
  <c r="N14" i="39" s="1"/>
  <c r="N15" i="39" s="1"/>
  <c r="N16" i="39" s="1"/>
  <c r="N17" i="39" s="1"/>
  <c r="N18" i="39" s="1"/>
  <c r="N19" i="39" s="1"/>
  <c r="N20" i="39" s="1"/>
  <c r="N21" i="39" s="1"/>
  <c r="N22" i="39" s="1"/>
  <c r="N23" i="39" s="1"/>
  <c r="N24" i="39" s="1"/>
  <c r="N25" i="39" s="1"/>
  <c r="N26" i="39" s="1"/>
  <c r="N27" i="39" s="1"/>
  <c r="N28" i="39" s="1"/>
  <c r="N29" i="39" s="1"/>
  <c r="N30" i="39" s="1"/>
  <c r="N31" i="39" s="1"/>
  <c r="N32" i="39" s="1"/>
  <c r="N33" i="39" s="1"/>
  <c r="N34" i="39" s="1"/>
  <c r="N35" i="39" s="1"/>
  <c r="N36" i="39" s="1"/>
  <c r="N37" i="39" s="1"/>
  <c r="N38" i="39" s="1"/>
  <c r="N39" i="39" s="1"/>
  <c r="N40" i="39" s="1"/>
  <c r="N41" i="39" s="1"/>
  <c r="N42" i="39" s="1"/>
  <c r="N43" i="39" s="1"/>
  <c r="N44" i="39" s="1"/>
  <c r="N45" i="39" s="1"/>
  <c r="N46" i="39" s="1"/>
  <c r="N47" i="39" s="1"/>
  <c r="N48" i="39" s="1"/>
  <c r="N49" i="39" s="1"/>
  <c r="N50" i="39" s="1"/>
  <c r="N51" i="39" s="1"/>
  <c r="N52" i="39" s="1"/>
  <c r="N53" i="39" s="1"/>
  <c r="N54" i="39" s="1"/>
  <c r="N55" i="39" s="1"/>
  <c r="N56" i="39" s="1"/>
  <c r="N57" i="39" s="1"/>
  <c r="N58" i="39" s="1"/>
  <c r="N59" i="39" s="1"/>
  <c r="N60" i="39" s="1"/>
  <c r="N61" i="39" s="1"/>
  <c r="N62" i="39" s="1"/>
  <c r="N63" i="39" s="1"/>
  <c r="N64" i="39" s="1"/>
  <c r="N65" i="39" s="1"/>
  <c r="N66" i="39" s="1"/>
  <c r="N67" i="39" s="1"/>
  <c r="N68" i="39" s="1"/>
  <c r="N69" i="39" s="1"/>
  <c r="N70" i="39" s="1"/>
  <c r="N71" i="39" s="1"/>
  <c r="N72" i="39" s="1"/>
  <c r="N73" i="39" s="1"/>
  <c r="N74" i="39" s="1"/>
  <c r="N75" i="39" s="1"/>
  <c r="N76" i="39" s="1"/>
  <c r="N77" i="39" s="1"/>
  <c r="N78" i="39" s="1"/>
  <c r="N79" i="39" s="1"/>
  <c r="N80" i="39" s="1"/>
  <c r="N81" i="39" s="1"/>
  <c r="N82" i="39" s="1"/>
  <c r="N83" i="39" s="1"/>
  <c r="N84" i="39" s="1"/>
  <c r="N85" i="39" s="1"/>
  <c r="N86" i="39" s="1"/>
  <c r="N87" i="39" s="1"/>
  <c r="N88" i="39" s="1"/>
  <c r="N89" i="39" s="1"/>
  <c r="N90" i="39" s="1"/>
  <c r="N91" i="39" s="1"/>
  <c r="N92" i="39" s="1"/>
  <c r="N93" i="39" s="1"/>
  <c r="N94" i="39" s="1"/>
  <c r="N95" i="39" s="1"/>
  <c r="N96" i="39" s="1"/>
  <c r="N97" i="39" s="1"/>
  <c r="N98" i="39" s="1"/>
  <c r="N99" i="39" s="1"/>
  <c r="N100" i="39" s="1"/>
  <c r="N101" i="39" s="1"/>
  <c r="N102" i="39" s="1"/>
  <c r="N103" i="39" s="1"/>
  <c r="N104" i="39" s="1"/>
  <c r="N105" i="39" s="1"/>
  <c r="N106" i="39" s="1"/>
  <c r="N107" i="39" s="1"/>
  <c r="N108" i="39" s="1"/>
  <c r="N109" i="39" s="1"/>
  <c r="N110" i="39" s="1"/>
  <c r="N111" i="39" s="1"/>
  <c r="N112" i="39" s="1"/>
  <c r="N113" i="39" s="1"/>
  <c r="N114" i="39" s="1"/>
  <c r="N115" i="39" s="1"/>
  <c r="N116" i="39" s="1"/>
  <c r="N117" i="39" s="1"/>
  <c r="N118" i="39" s="1"/>
  <c r="N119" i="39" s="1"/>
  <c r="N120" i="39" s="1"/>
  <c r="N121" i="39" s="1"/>
  <c r="N122" i="39" s="1"/>
  <c r="N123" i="39" s="1"/>
  <c r="N124" i="39" s="1"/>
  <c r="N125" i="39" s="1"/>
  <c r="N126" i="39" s="1"/>
  <c r="N127" i="39" s="1"/>
  <c r="N128" i="39" s="1"/>
  <c r="N129" i="39" s="1"/>
  <c r="N130" i="39" s="1"/>
  <c r="N131" i="39" s="1"/>
  <c r="N132" i="39" s="1"/>
  <c r="N133" i="39" s="1"/>
  <c r="N134" i="39" s="1"/>
  <c r="N135" i="39" s="1"/>
  <c r="N136" i="39" s="1"/>
  <c r="N137" i="39" s="1"/>
  <c r="N138" i="39" s="1"/>
  <c r="N139" i="39" s="1"/>
  <c r="N140" i="39" s="1"/>
  <c r="N141" i="39" s="1"/>
  <c r="N142" i="39" s="1"/>
  <c r="N143" i="39" s="1"/>
  <c r="N144" i="39" s="1"/>
  <c r="N145" i="39" s="1"/>
  <c r="N146" i="39" s="1"/>
  <c r="N147" i="39" s="1"/>
  <c r="N148" i="39" s="1"/>
  <c r="N149" i="39" s="1"/>
  <c r="N150" i="39" s="1"/>
  <c r="N151" i="39" s="1"/>
  <c r="N152" i="39" s="1"/>
  <c r="N153" i="39" s="1"/>
  <c r="N154" i="39" s="1"/>
  <c r="N155" i="39" s="1"/>
  <c r="N156" i="39" s="1"/>
  <c r="N157" i="39" s="1"/>
  <c r="N158" i="39" s="1"/>
  <c r="N159" i="39" s="1"/>
  <c r="N160" i="39" s="1"/>
  <c r="N161" i="39" s="1"/>
  <c r="N162" i="39" s="1"/>
  <c r="N163" i="39" s="1"/>
  <c r="N164" i="39" s="1"/>
  <c r="N165" i="39" s="1"/>
  <c r="N166" i="39" s="1"/>
  <c r="N167" i="39" s="1"/>
  <c r="N168" i="39" s="1"/>
  <c r="N169" i="39" s="1"/>
  <c r="N170" i="39" s="1"/>
  <c r="N171" i="39" s="1"/>
  <c r="N172" i="39" s="1"/>
  <c r="N173" i="39" s="1"/>
  <c r="N174" i="39" s="1"/>
  <c r="N175" i="39" s="1"/>
  <c r="N176" i="39" s="1"/>
  <c r="N177" i="39" s="1"/>
  <c r="N178" i="39" s="1"/>
  <c r="N179" i="39" s="1"/>
  <c r="N180" i="39" s="1"/>
  <c r="N181" i="39" s="1"/>
  <c r="N182" i="39" s="1"/>
  <c r="N183" i="39" s="1"/>
  <c r="N184" i="39" s="1"/>
  <c r="N185" i="39" s="1"/>
  <c r="N186" i="39" s="1"/>
  <c r="N187" i="39" s="1"/>
  <c r="N188" i="39" s="1"/>
  <c r="N189" i="39" s="1"/>
  <c r="N190" i="39" s="1"/>
  <c r="N191" i="39" s="1"/>
  <c r="N192" i="39" s="1"/>
  <c r="N193" i="39" s="1"/>
  <c r="N194" i="39" s="1"/>
  <c r="N195" i="39" s="1"/>
  <c r="N196" i="39" s="1"/>
  <c r="N197" i="39" s="1"/>
  <c r="N198" i="39" s="1"/>
  <c r="N199" i="39" s="1"/>
  <c r="N200" i="39" s="1"/>
  <c r="N201" i="39" s="1"/>
  <c r="N202" i="39" s="1"/>
  <c r="N203" i="39" s="1"/>
  <c r="N204" i="39" s="1"/>
  <c r="N205" i="39" s="1"/>
  <c r="N206" i="39" s="1"/>
  <c r="N207" i="39" s="1"/>
  <c r="N208" i="39" s="1"/>
  <c r="N209" i="39" s="1"/>
  <c r="N210" i="39" s="1"/>
  <c r="N211" i="39" s="1"/>
  <c r="N212" i="39" s="1"/>
  <c r="N213" i="39" s="1"/>
  <c r="N214" i="39" s="1"/>
  <c r="N215" i="39" s="1"/>
  <c r="N216" i="39" s="1"/>
  <c r="N217" i="39" s="1"/>
  <c r="N218" i="39" s="1"/>
  <c r="N219" i="39" s="1"/>
  <c r="N220" i="39" s="1"/>
  <c r="N221" i="39" s="1"/>
  <c r="N222" i="39" s="1"/>
  <c r="N223" i="39" s="1"/>
  <c r="N224" i="39" s="1"/>
  <c r="N225" i="39" s="1"/>
  <c r="N226" i="39" s="1"/>
  <c r="N227" i="39" s="1"/>
  <c r="N228" i="39" s="1"/>
  <c r="N229" i="39" s="1"/>
  <c r="N230" i="39" s="1"/>
  <c r="N231" i="39" s="1"/>
  <c r="N232" i="39" s="1"/>
  <c r="N233" i="39" s="1"/>
  <c r="N234" i="39" s="1"/>
  <c r="N235" i="39" s="1"/>
  <c r="N236" i="39" s="1"/>
  <c r="N237" i="39" s="1"/>
  <c r="N238" i="39" s="1"/>
  <c r="N239" i="39" s="1"/>
  <c r="N240" i="39" s="1"/>
  <c r="N241" i="39" s="1"/>
  <c r="N242" i="39" s="1"/>
  <c r="N243" i="39" s="1"/>
  <c r="N244" i="39" s="1"/>
  <c r="N245" i="39" s="1"/>
  <c r="N246" i="39" s="1"/>
  <c r="N247" i="39" s="1"/>
  <c r="N248" i="39" s="1"/>
  <c r="N249" i="39" s="1"/>
  <c r="N250" i="39" s="1"/>
  <c r="N251" i="39" s="1"/>
  <c r="N252" i="39" s="1"/>
  <c r="N253" i="39" s="1"/>
  <c r="N254" i="39" s="1"/>
  <c r="N255" i="39" s="1"/>
  <c r="N256" i="39" s="1"/>
  <c r="N257" i="39" s="1"/>
  <c r="N258" i="39" s="1"/>
  <c r="N259" i="39" s="1"/>
  <c r="N260" i="39" s="1"/>
  <c r="N261" i="39" s="1"/>
  <c r="N262" i="39" s="1"/>
  <c r="N263" i="39" s="1"/>
  <c r="N264" i="39" s="1"/>
  <c r="N265" i="39" s="1"/>
  <c r="N266" i="39" s="1"/>
  <c r="N267" i="39" s="1"/>
  <c r="N268" i="39" s="1"/>
  <c r="N269" i="39" s="1"/>
  <c r="N270" i="39" s="1"/>
  <c r="N271" i="39" s="1"/>
  <c r="N272" i="39" s="1"/>
  <c r="N273" i="39" s="1"/>
  <c r="N274" i="39" s="1"/>
  <c r="N275" i="39" s="1"/>
  <c r="N276" i="39" s="1"/>
  <c r="N277" i="39" s="1"/>
  <c r="N278" i="39" s="1"/>
  <c r="N279" i="39" s="1"/>
  <c r="N280" i="39" s="1"/>
  <c r="N281" i="39" s="1"/>
  <c r="N282" i="39" s="1"/>
  <c r="N283" i="39" s="1"/>
  <c r="N284" i="39" s="1"/>
  <c r="N285" i="39" s="1"/>
  <c r="N286" i="39" s="1"/>
  <c r="N287" i="39" s="1"/>
  <c r="N288" i="39" s="1"/>
  <c r="N289" i="39" s="1"/>
  <c r="N290" i="39" s="1"/>
  <c r="N291" i="39" s="1"/>
  <c r="N292" i="39" s="1"/>
  <c r="N293" i="39" s="1"/>
  <c r="N294" i="39" s="1"/>
  <c r="N295" i="39" s="1"/>
  <c r="N296" i="39" s="1"/>
  <c r="N297" i="39" s="1"/>
  <c r="N298" i="39" s="1"/>
  <c r="N299" i="39" s="1"/>
  <c r="N300" i="39" s="1"/>
  <c r="N301" i="39" s="1"/>
  <c r="K301" i="38"/>
  <c r="L5" i="38"/>
  <c r="L5" i="35"/>
  <c r="N13" i="51"/>
  <c r="N14" i="51" s="1"/>
  <c r="N15" i="51" s="1"/>
  <c r="N16" i="51" s="1"/>
  <c r="N17" i="51" s="1"/>
  <c r="N18" i="51" s="1"/>
  <c r="N19" i="51" s="1"/>
  <c r="N20" i="51" s="1"/>
  <c r="N21" i="51" s="1"/>
  <c r="N22" i="51" s="1"/>
  <c r="N23" i="51" s="1"/>
  <c r="N24" i="51" s="1"/>
  <c r="N25" i="51" s="1"/>
  <c r="N26" i="51" s="1"/>
  <c r="N27" i="51" s="1"/>
  <c r="N28" i="51" s="1"/>
  <c r="N29" i="51" s="1"/>
  <c r="N30" i="51" s="1"/>
  <c r="N31" i="51" s="1"/>
  <c r="N32" i="51" s="1"/>
  <c r="N33" i="51" s="1"/>
  <c r="N34" i="51" s="1"/>
  <c r="N35" i="51" s="1"/>
  <c r="N36" i="51" s="1"/>
  <c r="N37" i="51" s="1"/>
  <c r="N38" i="51" s="1"/>
  <c r="N39" i="51" s="1"/>
  <c r="N40" i="51" s="1"/>
  <c r="N41" i="51" s="1"/>
  <c r="N42" i="51" s="1"/>
  <c r="N43" i="51" s="1"/>
  <c r="N44" i="51" s="1"/>
  <c r="N45" i="51" s="1"/>
  <c r="N46" i="51" s="1"/>
  <c r="N47" i="51" s="1"/>
  <c r="N48" i="51" s="1"/>
  <c r="N49" i="51" s="1"/>
  <c r="N50" i="51" s="1"/>
  <c r="N51" i="51" s="1"/>
  <c r="N52" i="51" s="1"/>
  <c r="N53" i="51" s="1"/>
  <c r="N54" i="51" s="1"/>
  <c r="N55" i="51" s="1"/>
  <c r="N56" i="51" s="1"/>
  <c r="N57" i="51" s="1"/>
  <c r="N58" i="51" s="1"/>
  <c r="N59" i="51" s="1"/>
  <c r="N60" i="51" s="1"/>
  <c r="N61" i="51" s="1"/>
  <c r="N62" i="51" s="1"/>
  <c r="N63" i="51" s="1"/>
  <c r="N64" i="51" s="1"/>
  <c r="N65" i="51" s="1"/>
  <c r="N66" i="51" s="1"/>
  <c r="N67" i="51" s="1"/>
  <c r="N68" i="51" s="1"/>
  <c r="N69" i="51" s="1"/>
  <c r="N70" i="51" s="1"/>
  <c r="N71" i="51" s="1"/>
  <c r="N72" i="51" s="1"/>
  <c r="N73" i="51" s="1"/>
  <c r="N74" i="51" s="1"/>
  <c r="N75" i="51" s="1"/>
  <c r="N76" i="51" s="1"/>
  <c r="N77" i="51" s="1"/>
  <c r="N78" i="51" s="1"/>
  <c r="N79" i="51" s="1"/>
  <c r="N80" i="51" s="1"/>
  <c r="N81" i="51" s="1"/>
  <c r="N82" i="51" s="1"/>
  <c r="N83" i="51" s="1"/>
  <c r="N84" i="51" s="1"/>
  <c r="N85" i="51" s="1"/>
  <c r="N86" i="51" s="1"/>
  <c r="N87" i="51" s="1"/>
  <c r="N88" i="51" s="1"/>
  <c r="N89" i="51" s="1"/>
  <c r="N90" i="51" s="1"/>
  <c r="N91" i="51" s="1"/>
  <c r="N92" i="51" s="1"/>
  <c r="N93" i="51" s="1"/>
  <c r="N94" i="51" s="1"/>
  <c r="N95" i="51" s="1"/>
  <c r="N96" i="51" s="1"/>
  <c r="N97" i="51" s="1"/>
  <c r="N98" i="51" s="1"/>
  <c r="N99" i="51" s="1"/>
  <c r="N100" i="51" s="1"/>
  <c r="N101" i="51" s="1"/>
  <c r="N102" i="51" s="1"/>
  <c r="N103" i="51" s="1"/>
  <c r="N104" i="51" s="1"/>
  <c r="N105" i="51" s="1"/>
  <c r="N106" i="51" s="1"/>
  <c r="N107" i="51" s="1"/>
  <c r="N108" i="51" s="1"/>
  <c r="N109" i="51" s="1"/>
  <c r="N110" i="51" s="1"/>
  <c r="N111" i="51" s="1"/>
  <c r="N112" i="51" s="1"/>
  <c r="N113" i="51" s="1"/>
  <c r="N114" i="51" s="1"/>
  <c r="N115" i="51" s="1"/>
  <c r="N116" i="51" s="1"/>
  <c r="N117" i="51" s="1"/>
  <c r="N118" i="51" s="1"/>
  <c r="N119" i="51" s="1"/>
  <c r="N120" i="51" s="1"/>
  <c r="N121" i="51" s="1"/>
  <c r="N122" i="51" s="1"/>
  <c r="N123" i="51" s="1"/>
  <c r="N124" i="51" s="1"/>
  <c r="N125" i="51" s="1"/>
  <c r="N126" i="51" s="1"/>
  <c r="N127" i="51" s="1"/>
  <c r="N128" i="51" s="1"/>
  <c r="N129" i="51" s="1"/>
  <c r="N130" i="51" s="1"/>
  <c r="N131" i="51" s="1"/>
  <c r="N132" i="51" s="1"/>
  <c r="N133" i="51" s="1"/>
  <c r="N134" i="51" s="1"/>
  <c r="N135" i="51" s="1"/>
  <c r="N136" i="51" s="1"/>
  <c r="N137" i="51" s="1"/>
  <c r="N138" i="51" s="1"/>
  <c r="N139" i="51" s="1"/>
  <c r="N140" i="51" s="1"/>
  <c r="N141" i="51" s="1"/>
  <c r="N142" i="51" s="1"/>
  <c r="N143" i="51" s="1"/>
  <c r="N144" i="51" s="1"/>
  <c r="N145" i="51" s="1"/>
  <c r="N146" i="51" s="1"/>
  <c r="N147" i="51" s="1"/>
  <c r="N148" i="51" s="1"/>
  <c r="N149" i="51" s="1"/>
  <c r="N150" i="51" s="1"/>
  <c r="N151" i="51" s="1"/>
  <c r="N152" i="51" s="1"/>
  <c r="N153" i="51" s="1"/>
  <c r="N154" i="51" s="1"/>
  <c r="N155" i="51" s="1"/>
  <c r="N156" i="51" s="1"/>
  <c r="N157" i="51" s="1"/>
  <c r="N158" i="51" s="1"/>
  <c r="N159" i="51" s="1"/>
  <c r="N160" i="51" s="1"/>
  <c r="N161" i="51" s="1"/>
  <c r="N162" i="51" s="1"/>
  <c r="N163" i="51" s="1"/>
  <c r="N164" i="51" s="1"/>
  <c r="N165" i="51" s="1"/>
  <c r="N166" i="51" s="1"/>
  <c r="N167" i="51" s="1"/>
  <c r="N168" i="51" s="1"/>
  <c r="N169" i="51" s="1"/>
  <c r="N170" i="51" s="1"/>
  <c r="N171" i="51" s="1"/>
  <c r="N172" i="51" s="1"/>
  <c r="N173" i="51" s="1"/>
  <c r="N174" i="51" s="1"/>
  <c r="N175" i="51" s="1"/>
  <c r="N176" i="51" s="1"/>
  <c r="N177" i="51" s="1"/>
  <c r="N178" i="51" s="1"/>
  <c r="N179" i="51" s="1"/>
  <c r="N180" i="51" s="1"/>
  <c r="N181" i="51" s="1"/>
  <c r="N182" i="51" s="1"/>
  <c r="N183" i="51" s="1"/>
  <c r="N184" i="51" s="1"/>
  <c r="N185" i="51" s="1"/>
  <c r="N186" i="51" s="1"/>
  <c r="N187" i="51" s="1"/>
  <c r="N188" i="51" s="1"/>
  <c r="N189" i="51" s="1"/>
  <c r="N190" i="51" s="1"/>
  <c r="N191" i="51" s="1"/>
  <c r="N192" i="51" s="1"/>
  <c r="N193" i="51" s="1"/>
  <c r="N194" i="51" s="1"/>
  <c r="N195" i="51" s="1"/>
  <c r="N196" i="51" s="1"/>
  <c r="N197" i="51" s="1"/>
  <c r="N198" i="51" s="1"/>
  <c r="N199" i="51" s="1"/>
  <c r="N200" i="51" s="1"/>
  <c r="N201" i="51" s="1"/>
  <c r="N202" i="51" s="1"/>
  <c r="N203" i="51" s="1"/>
  <c r="N204" i="51" s="1"/>
  <c r="N205" i="51" s="1"/>
  <c r="N206" i="51" s="1"/>
  <c r="N207" i="51" s="1"/>
  <c r="N208" i="51" s="1"/>
  <c r="N209" i="51" s="1"/>
  <c r="N210" i="51" s="1"/>
  <c r="N211" i="51" s="1"/>
  <c r="N212" i="51" s="1"/>
  <c r="N213" i="51" s="1"/>
  <c r="N214" i="51" s="1"/>
  <c r="N215" i="51" s="1"/>
  <c r="N216" i="51" s="1"/>
  <c r="N217" i="51" s="1"/>
  <c r="N218" i="51" s="1"/>
  <c r="N219" i="51" s="1"/>
  <c r="N220" i="51" s="1"/>
  <c r="N221" i="51" s="1"/>
  <c r="N222" i="51" s="1"/>
  <c r="N223" i="51" s="1"/>
  <c r="N224" i="51" s="1"/>
  <c r="N225" i="51" s="1"/>
  <c r="N226" i="51" s="1"/>
  <c r="N227" i="51" s="1"/>
  <c r="N228" i="51" s="1"/>
  <c r="N229" i="51" s="1"/>
  <c r="N230" i="51" s="1"/>
  <c r="N231" i="51" s="1"/>
  <c r="N232" i="51" s="1"/>
  <c r="N233" i="51" s="1"/>
  <c r="N234" i="51" s="1"/>
  <c r="N235" i="51" s="1"/>
  <c r="N236" i="51" s="1"/>
  <c r="N237" i="51" s="1"/>
  <c r="N238" i="51" s="1"/>
  <c r="N239" i="51" s="1"/>
  <c r="N240" i="51" s="1"/>
  <c r="N241" i="51" s="1"/>
  <c r="N242" i="51" s="1"/>
  <c r="N243" i="51" s="1"/>
  <c r="N244" i="51" s="1"/>
  <c r="N245" i="51" s="1"/>
  <c r="N246" i="51" s="1"/>
  <c r="N247" i="51" s="1"/>
  <c r="N248" i="51" s="1"/>
  <c r="N249" i="51" s="1"/>
  <c r="N250" i="51" s="1"/>
  <c r="N251" i="51" s="1"/>
  <c r="N252" i="51" s="1"/>
  <c r="N253" i="51" s="1"/>
  <c r="N254" i="51" s="1"/>
  <c r="N255" i="51" s="1"/>
  <c r="N256" i="51" s="1"/>
  <c r="N257" i="51" s="1"/>
  <c r="N258" i="51" s="1"/>
  <c r="N259" i="51" s="1"/>
  <c r="N260" i="51" s="1"/>
  <c r="N261" i="51" s="1"/>
  <c r="N262" i="51" s="1"/>
  <c r="N263" i="51" s="1"/>
  <c r="N264" i="51" s="1"/>
  <c r="N265" i="51" s="1"/>
  <c r="N266" i="51" s="1"/>
  <c r="N267" i="51" s="1"/>
  <c r="N268" i="51" s="1"/>
  <c r="N269" i="51" s="1"/>
  <c r="N270" i="51" s="1"/>
  <c r="N271" i="51" s="1"/>
  <c r="N272" i="51" s="1"/>
  <c r="N273" i="51" s="1"/>
  <c r="N274" i="51" s="1"/>
  <c r="N275" i="51" s="1"/>
  <c r="N276" i="51" s="1"/>
  <c r="N277" i="51" s="1"/>
  <c r="N278" i="51" s="1"/>
  <c r="N279" i="51" s="1"/>
  <c r="N280" i="51" s="1"/>
  <c r="N281" i="51" s="1"/>
  <c r="N282" i="51" s="1"/>
  <c r="N283" i="51" s="1"/>
  <c r="N284" i="51" s="1"/>
  <c r="N285" i="51" s="1"/>
  <c r="N286" i="51" s="1"/>
  <c r="N287" i="51" s="1"/>
  <c r="N288" i="51" s="1"/>
  <c r="N289" i="51" s="1"/>
  <c r="N290" i="51" s="1"/>
  <c r="N291" i="51" s="1"/>
  <c r="N292" i="51" s="1"/>
  <c r="N293" i="51" s="1"/>
  <c r="N294" i="51" s="1"/>
  <c r="N295" i="51" s="1"/>
  <c r="N296" i="51" s="1"/>
  <c r="N297" i="51" s="1"/>
  <c r="N298" i="51" s="1"/>
  <c r="N299" i="51" s="1"/>
  <c r="N300" i="51" s="1"/>
  <c r="N301" i="51" s="1"/>
  <c r="L301" i="51"/>
  <c r="L5" i="52"/>
  <c r="L304" i="37"/>
  <c r="N304" i="37" s="1"/>
  <c r="L301" i="37"/>
  <c r="N6" i="37"/>
  <c r="N7" i="37" s="1"/>
  <c r="N8" i="37" s="1"/>
  <c r="N9" i="37" s="1"/>
  <c r="N10" i="37" s="1"/>
  <c r="N11" i="37" s="1"/>
  <c r="N12" i="37" s="1"/>
  <c r="N13" i="37" s="1"/>
  <c r="N14" i="37" s="1"/>
  <c r="N15" i="37" s="1"/>
  <c r="N16" i="37" s="1"/>
  <c r="N17" i="37" s="1"/>
  <c r="N18" i="37" s="1"/>
  <c r="N19" i="37" s="1"/>
  <c r="N20" i="37" s="1"/>
  <c r="N21" i="37" s="1"/>
  <c r="N22" i="37" s="1"/>
  <c r="N23" i="37" s="1"/>
  <c r="N24" i="37" s="1"/>
  <c r="N25" i="37" s="1"/>
  <c r="N26" i="37" s="1"/>
  <c r="N27" i="37" s="1"/>
  <c r="N28" i="37" s="1"/>
  <c r="N29" i="37" s="1"/>
  <c r="N30" i="37" s="1"/>
  <c r="N31" i="37" s="1"/>
  <c r="N32" i="37" s="1"/>
  <c r="N33" i="37" s="1"/>
  <c r="N34" i="37" s="1"/>
  <c r="N35" i="37" s="1"/>
  <c r="N36" i="37" s="1"/>
  <c r="N37" i="37" s="1"/>
  <c r="N38" i="37" s="1"/>
  <c r="N39" i="37" s="1"/>
  <c r="N40" i="37" s="1"/>
  <c r="N41" i="37" s="1"/>
  <c r="N42" i="37" s="1"/>
  <c r="N43" i="37" s="1"/>
  <c r="N44" i="37" s="1"/>
  <c r="N45" i="37" s="1"/>
  <c r="N46" i="37" s="1"/>
  <c r="N47" i="37" s="1"/>
  <c r="N48" i="37" s="1"/>
  <c r="N49" i="37" s="1"/>
  <c r="N50" i="37" s="1"/>
  <c r="N51" i="37" s="1"/>
  <c r="N52" i="37" s="1"/>
  <c r="N53" i="37" s="1"/>
  <c r="N54" i="37" s="1"/>
  <c r="N55" i="37" s="1"/>
  <c r="N56" i="37" s="1"/>
  <c r="N57" i="37" s="1"/>
  <c r="N58" i="37" s="1"/>
  <c r="N59" i="37" s="1"/>
  <c r="N60" i="37" s="1"/>
  <c r="N61" i="37" s="1"/>
  <c r="N62" i="37" s="1"/>
  <c r="N63" i="37" s="1"/>
  <c r="N64" i="37" s="1"/>
  <c r="N65" i="37" s="1"/>
  <c r="N66" i="37" s="1"/>
  <c r="N67" i="37" s="1"/>
  <c r="N68" i="37" s="1"/>
  <c r="N69" i="37" s="1"/>
  <c r="N70" i="37" s="1"/>
  <c r="N71" i="37" s="1"/>
  <c r="N72" i="37" s="1"/>
  <c r="N73" i="37" s="1"/>
  <c r="N74" i="37" s="1"/>
  <c r="N75" i="37" s="1"/>
  <c r="N76" i="37" s="1"/>
  <c r="N77" i="37" s="1"/>
  <c r="N78" i="37" s="1"/>
  <c r="N79" i="37" s="1"/>
  <c r="N80" i="37" s="1"/>
  <c r="N81" i="37" s="1"/>
  <c r="N82" i="37" s="1"/>
  <c r="N83" i="37" s="1"/>
  <c r="N84" i="37" s="1"/>
  <c r="N85" i="37" s="1"/>
  <c r="N86" i="37" s="1"/>
  <c r="N87" i="37" s="1"/>
  <c r="N88" i="37" s="1"/>
  <c r="N89" i="37" s="1"/>
  <c r="N90" i="37" s="1"/>
  <c r="N91" i="37" s="1"/>
  <c r="N92" i="37" s="1"/>
  <c r="N93" i="37" s="1"/>
  <c r="N94" i="37" s="1"/>
  <c r="N95" i="37" s="1"/>
  <c r="N96" i="37" s="1"/>
  <c r="N97" i="37" s="1"/>
  <c r="N98" i="37" s="1"/>
  <c r="N99" i="37" s="1"/>
  <c r="N100" i="37" s="1"/>
  <c r="N101" i="37" s="1"/>
  <c r="N102" i="37" s="1"/>
  <c r="N103" i="37" s="1"/>
  <c r="N104" i="37" s="1"/>
  <c r="N105" i="37" s="1"/>
  <c r="N106" i="37" s="1"/>
  <c r="N107" i="37" s="1"/>
  <c r="N108" i="37" s="1"/>
  <c r="N109" i="37" s="1"/>
  <c r="N110" i="37" s="1"/>
  <c r="N111" i="37" s="1"/>
  <c r="N112" i="37" s="1"/>
  <c r="N113" i="37" s="1"/>
  <c r="N114" i="37" s="1"/>
  <c r="N115" i="37" s="1"/>
  <c r="N116" i="37" s="1"/>
  <c r="N117" i="37" s="1"/>
  <c r="N118" i="37" s="1"/>
  <c r="N119" i="37" s="1"/>
  <c r="N120" i="37" s="1"/>
  <c r="N121" i="37" s="1"/>
  <c r="N122" i="37" s="1"/>
  <c r="N123" i="37" s="1"/>
  <c r="N124" i="37" s="1"/>
  <c r="N125" i="37" s="1"/>
  <c r="N126" i="37" s="1"/>
  <c r="N127" i="37" s="1"/>
  <c r="N128" i="37" s="1"/>
  <c r="N129" i="37" s="1"/>
  <c r="N130" i="37" s="1"/>
  <c r="N131" i="37" s="1"/>
  <c r="N132" i="37" s="1"/>
  <c r="N133" i="37" s="1"/>
  <c r="N134" i="37" s="1"/>
  <c r="N135" i="37" s="1"/>
  <c r="N136" i="37" s="1"/>
  <c r="N137" i="37" s="1"/>
  <c r="N138" i="37" s="1"/>
  <c r="N139" i="37" s="1"/>
  <c r="N140" i="37" s="1"/>
  <c r="N141" i="37" s="1"/>
  <c r="N142" i="37" s="1"/>
  <c r="N143" i="37" s="1"/>
  <c r="N144" i="37" s="1"/>
  <c r="N145" i="37" s="1"/>
  <c r="N146" i="37" s="1"/>
  <c r="N147" i="37" s="1"/>
  <c r="N148" i="37" s="1"/>
  <c r="N149" i="37" s="1"/>
  <c r="N150" i="37" s="1"/>
  <c r="N151" i="37" s="1"/>
  <c r="N152" i="37" s="1"/>
  <c r="N153" i="37" s="1"/>
  <c r="N154" i="37" s="1"/>
  <c r="N155" i="37" s="1"/>
  <c r="N156" i="37" s="1"/>
  <c r="N157" i="37" s="1"/>
  <c r="N158" i="37" s="1"/>
  <c r="N159" i="37" s="1"/>
  <c r="N160" i="37" s="1"/>
  <c r="N161" i="37" s="1"/>
  <c r="N162" i="37" s="1"/>
  <c r="N163" i="37" s="1"/>
  <c r="N164" i="37" s="1"/>
  <c r="N165" i="37" s="1"/>
  <c r="N166" i="37" s="1"/>
  <c r="N167" i="37" s="1"/>
  <c r="N168" i="37" s="1"/>
  <c r="N169" i="37" s="1"/>
  <c r="N170" i="37" s="1"/>
  <c r="N171" i="37" s="1"/>
  <c r="N172" i="37" s="1"/>
  <c r="N173" i="37" s="1"/>
  <c r="N174" i="37" s="1"/>
  <c r="N175" i="37" s="1"/>
  <c r="N176" i="37" s="1"/>
  <c r="N177" i="37" s="1"/>
  <c r="N178" i="37" s="1"/>
  <c r="N179" i="37" s="1"/>
  <c r="N180" i="37" s="1"/>
  <c r="N181" i="37" s="1"/>
  <c r="N182" i="37" s="1"/>
  <c r="N183" i="37" s="1"/>
  <c r="N184" i="37" s="1"/>
  <c r="N185" i="37" s="1"/>
  <c r="N186" i="37" s="1"/>
  <c r="N187" i="37" s="1"/>
  <c r="N188" i="37" s="1"/>
  <c r="N189" i="37" s="1"/>
  <c r="N190" i="37" s="1"/>
  <c r="N191" i="37" s="1"/>
  <c r="N192" i="37" s="1"/>
  <c r="N193" i="37" s="1"/>
  <c r="N194" i="37" s="1"/>
  <c r="N195" i="37" s="1"/>
  <c r="N196" i="37" s="1"/>
  <c r="N197" i="37" s="1"/>
  <c r="N198" i="37" s="1"/>
  <c r="N199" i="37" s="1"/>
  <c r="N200" i="37" s="1"/>
  <c r="N201" i="37" s="1"/>
  <c r="N202" i="37" s="1"/>
  <c r="N203" i="37" s="1"/>
  <c r="N204" i="37" s="1"/>
  <c r="N205" i="37" s="1"/>
  <c r="N206" i="37" s="1"/>
  <c r="N207" i="37" s="1"/>
  <c r="N208" i="37" s="1"/>
  <c r="N209" i="37" s="1"/>
  <c r="N210" i="37" s="1"/>
  <c r="N211" i="37" s="1"/>
  <c r="N212" i="37" s="1"/>
  <c r="N213" i="37" s="1"/>
  <c r="N214" i="37" s="1"/>
  <c r="N215" i="37" s="1"/>
  <c r="N216" i="37" s="1"/>
  <c r="N217" i="37" s="1"/>
  <c r="N218" i="37" s="1"/>
  <c r="N219" i="37" s="1"/>
  <c r="N220" i="37" s="1"/>
  <c r="N221" i="37" s="1"/>
  <c r="N222" i="37" s="1"/>
  <c r="N223" i="37" s="1"/>
  <c r="N224" i="37" s="1"/>
  <c r="N225" i="37" s="1"/>
  <c r="N226" i="37" s="1"/>
  <c r="N227" i="37" s="1"/>
  <c r="N228" i="37" s="1"/>
  <c r="N229" i="37" s="1"/>
  <c r="N230" i="37" s="1"/>
  <c r="N231" i="37" s="1"/>
  <c r="N232" i="37" s="1"/>
  <c r="N233" i="37" s="1"/>
  <c r="N234" i="37" s="1"/>
  <c r="N235" i="37" s="1"/>
  <c r="N236" i="37" s="1"/>
  <c r="N237" i="37" s="1"/>
  <c r="N238" i="37" s="1"/>
  <c r="N239" i="37" s="1"/>
  <c r="N240" i="37" s="1"/>
  <c r="N241" i="37" s="1"/>
  <c r="N242" i="37" s="1"/>
  <c r="N243" i="37" s="1"/>
  <c r="N244" i="37" s="1"/>
  <c r="N245" i="37" s="1"/>
  <c r="N246" i="37" s="1"/>
  <c r="N247" i="37" s="1"/>
  <c r="N248" i="37" s="1"/>
  <c r="N249" i="37" s="1"/>
  <c r="N250" i="37" s="1"/>
  <c r="N251" i="37" s="1"/>
  <c r="N252" i="37" s="1"/>
  <c r="N253" i="37" s="1"/>
  <c r="N254" i="37" s="1"/>
  <c r="N255" i="37" s="1"/>
  <c r="N256" i="37" s="1"/>
  <c r="N257" i="37" s="1"/>
  <c r="N258" i="37" s="1"/>
  <c r="N259" i="37" s="1"/>
  <c r="N260" i="37" s="1"/>
  <c r="N261" i="37" s="1"/>
  <c r="N262" i="37" s="1"/>
  <c r="N263" i="37" s="1"/>
  <c r="N264" i="37" s="1"/>
  <c r="N265" i="37" s="1"/>
  <c r="N266" i="37" s="1"/>
  <c r="N267" i="37" s="1"/>
  <c r="N268" i="37" s="1"/>
  <c r="N269" i="37" s="1"/>
  <c r="N270" i="37" s="1"/>
  <c r="N271" i="37" s="1"/>
  <c r="N272" i="37" s="1"/>
  <c r="N273" i="37" s="1"/>
  <c r="N274" i="37" s="1"/>
  <c r="N275" i="37" s="1"/>
  <c r="N276" i="37" s="1"/>
  <c r="N277" i="37" s="1"/>
  <c r="N278" i="37" s="1"/>
  <c r="N279" i="37" s="1"/>
  <c r="N280" i="37" s="1"/>
  <c r="N281" i="37" s="1"/>
  <c r="N282" i="37" s="1"/>
  <c r="N283" i="37" s="1"/>
  <c r="N284" i="37" s="1"/>
  <c r="N285" i="37" s="1"/>
  <c r="N286" i="37" s="1"/>
  <c r="N287" i="37" s="1"/>
  <c r="N288" i="37" s="1"/>
  <c r="N289" i="37" s="1"/>
  <c r="N290" i="37" s="1"/>
  <c r="N291" i="37" s="1"/>
  <c r="N292" i="37" s="1"/>
  <c r="N293" i="37" s="1"/>
  <c r="N294" i="37" s="1"/>
  <c r="N295" i="37" s="1"/>
  <c r="N296" i="37" s="1"/>
  <c r="N297" i="37" s="1"/>
  <c r="N298" i="37" s="1"/>
  <c r="N299" i="37" s="1"/>
  <c r="N300" i="37" s="1"/>
  <c r="N301" i="37" s="1"/>
  <c r="L304" i="33"/>
  <c r="N304" i="33" s="1"/>
  <c r="L304" i="41"/>
  <c r="N304" i="41" s="1"/>
  <c r="L301" i="41"/>
  <c r="N5" i="41"/>
  <c r="N6" i="41" s="1"/>
  <c r="N7" i="41" s="1"/>
  <c r="N8" i="41" s="1"/>
  <c r="N9" i="41" s="1"/>
  <c r="N10" i="41" s="1"/>
  <c r="N11" i="41" s="1"/>
  <c r="N12" i="41" s="1"/>
  <c r="N13" i="41" s="1"/>
  <c r="N14" i="41" s="1"/>
  <c r="N15" i="41" s="1"/>
  <c r="N16" i="41" s="1"/>
  <c r="N17" i="41" s="1"/>
  <c r="N18" i="41" s="1"/>
  <c r="N19" i="41" s="1"/>
  <c r="N20" i="41" s="1"/>
  <c r="N21" i="41" s="1"/>
  <c r="N22" i="41" s="1"/>
  <c r="N23" i="41" s="1"/>
  <c r="N24" i="41" s="1"/>
  <c r="N25" i="41" s="1"/>
  <c r="N26" i="41" s="1"/>
  <c r="N27" i="41" s="1"/>
  <c r="N28" i="41" s="1"/>
  <c r="N29" i="41" s="1"/>
  <c r="N30" i="41" s="1"/>
  <c r="N31" i="41" s="1"/>
  <c r="N32" i="41" s="1"/>
  <c r="N33" i="41" s="1"/>
  <c r="N34" i="41" s="1"/>
  <c r="N35" i="41" s="1"/>
  <c r="N36" i="41" s="1"/>
  <c r="N37" i="41" s="1"/>
  <c r="N38" i="41" s="1"/>
  <c r="N39" i="41" s="1"/>
  <c r="N40" i="41" s="1"/>
  <c r="N41" i="41" s="1"/>
  <c r="N42" i="41" s="1"/>
  <c r="N43" i="41" s="1"/>
  <c r="N44" i="41" s="1"/>
  <c r="N45" i="41" s="1"/>
  <c r="N46" i="41" s="1"/>
  <c r="N47" i="41" s="1"/>
  <c r="N48" i="41" s="1"/>
  <c r="N49" i="41" s="1"/>
  <c r="N50" i="41" s="1"/>
  <c r="N51" i="41" s="1"/>
  <c r="N52" i="41" s="1"/>
  <c r="N53" i="41" s="1"/>
  <c r="N54" i="41" s="1"/>
  <c r="N55" i="41" s="1"/>
  <c r="N56" i="41" s="1"/>
  <c r="N57" i="41" s="1"/>
  <c r="N58" i="41" s="1"/>
  <c r="N59" i="41" s="1"/>
  <c r="N60" i="41" s="1"/>
  <c r="N61" i="41" s="1"/>
  <c r="N62" i="41" s="1"/>
  <c r="N63" i="41" s="1"/>
  <c r="N64" i="41" s="1"/>
  <c r="N65" i="41" s="1"/>
  <c r="N66" i="41" s="1"/>
  <c r="N67" i="41" s="1"/>
  <c r="N68" i="41" s="1"/>
  <c r="N69" i="41" s="1"/>
  <c r="N70" i="41" s="1"/>
  <c r="N71" i="41" s="1"/>
  <c r="N72" i="41" s="1"/>
  <c r="N73" i="41" s="1"/>
  <c r="N74" i="41" s="1"/>
  <c r="N75" i="41" s="1"/>
  <c r="N76" i="41" s="1"/>
  <c r="N77" i="41" s="1"/>
  <c r="N78" i="41" s="1"/>
  <c r="N79" i="41" s="1"/>
  <c r="N80" i="41" s="1"/>
  <c r="N81" i="41" s="1"/>
  <c r="N82" i="41" s="1"/>
  <c r="N83" i="41" s="1"/>
  <c r="N84" i="41" s="1"/>
  <c r="N85" i="41" s="1"/>
  <c r="N86" i="41" s="1"/>
  <c r="N87" i="41" s="1"/>
  <c r="N88" i="41" s="1"/>
  <c r="N89" i="41" s="1"/>
  <c r="N90" i="41" s="1"/>
  <c r="N91" i="41" s="1"/>
  <c r="N92" i="41" s="1"/>
  <c r="N93" i="41" s="1"/>
  <c r="N94" i="41" s="1"/>
  <c r="N95" i="41" s="1"/>
  <c r="N96" i="41" s="1"/>
  <c r="N97" i="41" s="1"/>
  <c r="N98" i="41" s="1"/>
  <c r="N99" i="41" s="1"/>
  <c r="N100" i="41" s="1"/>
  <c r="N101" i="41" s="1"/>
  <c r="N102" i="41" s="1"/>
  <c r="N103" i="41" s="1"/>
  <c r="N104" i="41" s="1"/>
  <c r="N105" i="41" s="1"/>
  <c r="N106" i="41" s="1"/>
  <c r="N107" i="41" s="1"/>
  <c r="N108" i="41" s="1"/>
  <c r="N109" i="41" s="1"/>
  <c r="N110" i="41" s="1"/>
  <c r="N111" i="41" s="1"/>
  <c r="N112" i="41" s="1"/>
  <c r="N113" i="41" s="1"/>
  <c r="N114" i="41" s="1"/>
  <c r="N115" i="41" s="1"/>
  <c r="N116" i="41" s="1"/>
  <c r="N117" i="41" s="1"/>
  <c r="N118" i="41" s="1"/>
  <c r="N119" i="41" s="1"/>
  <c r="N120" i="41" s="1"/>
  <c r="N121" i="41" s="1"/>
  <c r="N122" i="41" s="1"/>
  <c r="N123" i="41" s="1"/>
  <c r="N124" i="41" s="1"/>
  <c r="N125" i="41" s="1"/>
  <c r="N126" i="41" s="1"/>
  <c r="N127" i="41" s="1"/>
  <c r="N128" i="41" s="1"/>
  <c r="N129" i="41" s="1"/>
  <c r="N130" i="41" s="1"/>
  <c r="N131" i="41" s="1"/>
  <c r="N132" i="41" s="1"/>
  <c r="N133" i="41" s="1"/>
  <c r="N134" i="41" s="1"/>
  <c r="N135" i="41" s="1"/>
  <c r="N136" i="41" s="1"/>
  <c r="N137" i="41" s="1"/>
  <c r="N138" i="41" s="1"/>
  <c r="N139" i="41" s="1"/>
  <c r="N140" i="41" s="1"/>
  <c r="N141" i="41" s="1"/>
  <c r="N142" i="41" s="1"/>
  <c r="N143" i="41" s="1"/>
  <c r="N144" i="41" s="1"/>
  <c r="N145" i="41" s="1"/>
  <c r="N146" i="41" s="1"/>
  <c r="N147" i="41" s="1"/>
  <c r="N148" i="41" s="1"/>
  <c r="N149" i="41" s="1"/>
  <c r="N150" i="41" s="1"/>
  <c r="N151" i="41" s="1"/>
  <c r="N152" i="41" s="1"/>
  <c r="N153" i="41" s="1"/>
  <c r="N154" i="41" s="1"/>
  <c r="N155" i="41" s="1"/>
  <c r="N156" i="41" s="1"/>
  <c r="N157" i="41" s="1"/>
  <c r="N158" i="41" s="1"/>
  <c r="N159" i="41" s="1"/>
  <c r="N160" i="41" s="1"/>
  <c r="N161" i="41" s="1"/>
  <c r="N162" i="41" s="1"/>
  <c r="N163" i="41" s="1"/>
  <c r="N164" i="41" s="1"/>
  <c r="N165" i="41" s="1"/>
  <c r="N166" i="41" s="1"/>
  <c r="N167" i="41" s="1"/>
  <c r="N168" i="41" s="1"/>
  <c r="N169" i="41" s="1"/>
  <c r="N170" i="41" s="1"/>
  <c r="N171" i="41" s="1"/>
  <c r="N172" i="41" s="1"/>
  <c r="N173" i="41" s="1"/>
  <c r="N174" i="41" s="1"/>
  <c r="N175" i="41" s="1"/>
  <c r="N176" i="41" s="1"/>
  <c r="N177" i="41" s="1"/>
  <c r="N178" i="41" s="1"/>
  <c r="N179" i="41" s="1"/>
  <c r="N180" i="41" s="1"/>
  <c r="N181" i="41" s="1"/>
  <c r="N182" i="41" s="1"/>
  <c r="N183" i="41" s="1"/>
  <c r="N184" i="41" s="1"/>
  <c r="N185" i="41" s="1"/>
  <c r="N186" i="41" s="1"/>
  <c r="N187" i="41" s="1"/>
  <c r="N188" i="41" s="1"/>
  <c r="N189" i="41" s="1"/>
  <c r="N190" i="41" s="1"/>
  <c r="N191" i="41" s="1"/>
  <c r="N192" i="41" s="1"/>
  <c r="N193" i="41" s="1"/>
  <c r="N194" i="41" s="1"/>
  <c r="N195" i="41" s="1"/>
  <c r="N196" i="41" s="1"/>
  <c r="N197" i="41" s="1"/>
  <c r="N198" i="41" s="1"/>
  <c r="N199" i="41" s="1"/>
  <c r="N200" i="41" s="1"/>
  <c r="N201" i="41" s="1"/>
  <c r="N202" i="41" s="1"/>
  <c r="N203" i="41" s="1"/>
  <c r="N204" i="41" s="1"/>
  <c r="N205" i="41" s="1"/>
  <c r="N206" i="41" s="1"/>
  <c r="N207" i="41" s="1"/>
  <c r="N208" i="41" s="1"/>
  <c r="N209" i="41" s="1"/>
  <c r="N210" i="41" s="1"/>
  <c r="N211" i="41" s="1"/>
  <c r="N212" i="41" s="1"/>
  <c r="N213" i="41" s="1"/>
  <c r="N214" i="41" s="1"/>
  <c r="N215" i="41" s="1"/>
  <c r="N216" i="41" s="1"/>
  <c r="N217" i="41" s="1"/>
  <c r="N218" i="41" s="1"/>
  <c r="N219" i="41" s="1"/>
  <c r="N220" i="41" s="1"/>
  <c r="N221" i="41" s="1"/>
  <c r="N222" i="41" s="1"/>
  <c r="N223" i="41" s="1"/>
  <c r="N224" i="41" s="1"/>
  <c r="N225" i="41" s="1"/>
  <c r="N226" i="41" s="1"/>
  <c r="N227" i="41" s="1"/>
  <c r="N228" i="41" s="1"/>
  <c r="N229" i="41" s="1"/>
  <c r="N230" i="41" s="1"/>
  <c r="N231" i="41" s="1"/>
  <c r="N232" i="41" s="1"/>
  <c r="N233" i="41" s="1"/>
  <c r="N234" i="41" s="1"/>
  <c r="N235" i="41" s="1"/>
  <c r="N236" i="41" s="1"/>
  <c r="N237" i="41" s="1"/>
  <c r="N238" i="41" s="1"/>
  <c r="N239" i="41" s="1"/>
  <c r="N240" i="41" s="1"/>
  <c r="N241" i="41" s="1"/>
  <c r="N242" i="41" s="1"/>
  <c r="N243" i="41" s="1"/>
  <c r="N244" i="41" s="1"/>
  <c r="N245" i="41" s="1"/>
  <c r="N246" i="41" s="1"/>
  <c r="N247" i="41" s="1"/>
  <c r="N248" i="41" s="1"/>
  <c r="N249" i="41" s="1"/>
  <c r="N250" i="41" s="1"/>
  <c r="N251" i="41" s="1"/>
  <c r="N252" i="41" s="1"/>
  <c r="N253" i="41" s="1"/>
  <c r="N254" i="41" s="1"/>
  <c r="N255" i="41" s="1"/>
  <c r="N256" i="41" s="1"/>
  <c r="N257" i="41" s="1"/>
  <c r="N258" i="41" s="1"/>
  <c r="N259" i="41" s="1"/>
  <c r="N260" i="41" s="1"/>
  <c r="N261" i="41" s="1"/>
  <c r="N262" i="41" s="1"/>
  <c r="N263" i="41" s="1"/>
  <c r="N264" i="41" s="1"/>
  <c r="N265" i="41" s="1"/>
  <c r="N266" i="41" s="1"/>
  <c r="N267" i="41" s="1"/>
  <c r="N268" i="41" s="1"/>
  <c r="N269" i="41" s="1"/>
  <c r="N270" i="41" s="1"/>
  <c r="N271" i="41" s="1"/>
  <c r="N272" i="41" s="1"/>
  <c r="N273" i="41" s="1"/>
  <c r="N274" i="41" s="1"/>
  <c r="N275" i="41" s="1"/>
  <c r="N276" i="41" s="1"/>
  <c r="N277" i="41" s="1"/>
  <c r="N278" i="41" s="1"/>
  <c r="N279" i="41" s="1"/>
  <c r="N280" i="41" s="1"/>
  <c r="N281" i="41" s="1"/>
  <c r="N282" i="41" s="1"/>
  <c r="N283" i="41" s="1"/>
  <c r="N284" i="41" s="1"/>
  <c r="N285" i="41" s="1"/>
  <c r="N286" i="41" s="1"/>
  <c r="N287" i="41" s="1"/>
  <c r="N288" i="41" s="1"/>
  <c r="N289" i="41" s="1"/>
  <c r="N290" i="41" s="1"/>
  <c r="N291" i="41" s="1"/>
  <c r="N292" i="41" s="1"/>
  <c r="N293" i="41" s="1"/>
  <c r="N294" i="41" s="1"/>
  <c r="N295" i="41" s="1"/>
  <c r="N296" i="41" s="1"/>
  <c r="N297" i="41" s="1"/>
  <c r="N298" i="41" s="1"/>
  <c r="N299" i="41" s="1"/>
  <c r="N300" i="41" s="1"/>
  <c r="N301" i="41" s="1"/>
  <c r="L304" i="75"/>
  <c r="N304" i="75" s="1"/>
  <c r="L301" i="75"/>
  <c r="N5" i="75"/>
  <c r="N6" i="75" s="1"/>
  <c r="N7" i="75" s="1"/>
  <c r="N8" i="75" s="1"/>
  <c r="N9" i="75" s="1"/>
  <c r="N10" i="75" s="1"/>
  <c r="N11" i="75" s="1"/>
  <c r="N12" i="75" s="1"/>
  <c r="N13" i="75" s="1"/>
  <c r="N14" i="75" s="1"/>
  <c r="N15" i="75" s="1"/>
  <c r="N16" i="75" s="1"/>
  <c r="N17" i="75" s="1"/>
  <c r="N18" i="75" s="1"/>
  <c r="N19" i="75" s="1"/>
  <c r="N20" i="75" s="1"/>
  <c r="N21" i="75" s="1"/>
  <c r="N22" i="75" s="1"/>
  <c r="N23" i="75" s="1"/>
  <c r="N24" i="75" s="1"/>
  <c r="N25" i="75" s="1"/>
  <c r="N26" i="75" s="1"/>
  <c r="N27" i="75" s="1"/>
  <c r="N28" i="75" s="1"/>
  <c r="N29" i="75" s="1"/>
  <c r="N30" i="75" s="1"/>
  <c r="N31" i="75" s="1"/>
  <c r="N32" i="75" s="1"/>
  <c r="N33" i="75" s="1"/>
  <c r="N34" i="75" s="1"/>
  <c r="N35" i="75" s="1"/>
  <c r="N36" i="75" s="1"/>
  <c r="N37" i="75" s="1"/>
  <c r="N38" i="75" s="1"/>
  <c r="N39" i="75" s="1"/>
  <c r="N40" i="75" s="1"/>
  <c r="N41" i="75" s="1"/>
  <c r="N42" i="75" s="1"/>
  <c r="N43" i="75" s="1"/>
  <c r="N44" i="75" s="1"/>
  <c r="N45" i="75" s="1"/>
  <c r="N46" i="75" s="1"/>
  <c r="N47" i="75" s="1"/>
  <c r="N48" i="75" s="1"/>
  <c r="N49" i="75" s="1"/>
  <c r="N50" i="75" s="1"/>
  <c r="N51" i="75" s="1"/>
  <c r="N52" i="75" s="1"/>
  <c r="N53" i="75" s="1"/>
  <c r="N54" i="75" s="1"/>
  <c r="N55" i="75" s="1"/>
  <c r="N56" i="75" s="1"/>
  <c r="N57" i="75" s="1"/>
  <c r="N58" i="75" s="1"/>
  <c r="N59" i="75" s="1"/>
  <c r="N60" i="75" s="1"/>
  <c r="N61" i="75" s="1"/>
  <c r="N62" i="75" s="1"/>
  <c r="N63" i="75" s="1"/>
  <c r="N64" i="75" s="1"/>
  <c r="N65" i="75" s="1"/>
  <c r="N66" i="75" s="1"/>
  <c r="N67" i="75" s="1"/>
  <c r="N68" i="75" s="1"/>
  <c r="N69" i="75" s="1"/>
  <c r="N70" i="75" s="1"/>
  <c r="N71" i="75" s="1"/>
  <c r="N72" i="75" s="1"/>
  <c r="N73" i="75" s="1"/>
  <c r="N74" i="75" s="1"/>
  <c r="N75" i="75" s="1"/>
  <c r="N76" i="75" s="1"/>
  <c r="N77" i="75" s="1"/>
  <c r="N78" i="75" s="1"/>
  <c r="N79" i="75" s="1"/>
  <c r="N80" i="75" s="1"/>
  <c r="N81" i="75" s="1"/>
  <c r="N82" i="75" s="1"/>
  <c r="N83" i="75" s="1"/>
  <c r="N84" i="75" s="1"/>
  <c r="N85" i="75" s="1"/>
  <c r="N86" i="75" s="1"/>
  <c r="N87" i="75" s="1"/>
  <c r="N88" i="75" s="1"/>
  <c r="N89" i="75" s="1"/>
  <c r="N90" i="75" s="1"/>
  <c r="N91" i="75" s="1"/>
  <c r="N92" i="75" s="1"/>
  <c r="N93" i="75" s="1"/>
  <c r="N94" i="75" s="1"/>
  <c r="N95" i="75" s="1"/>
  <c r="N96" i="75" s="1"/>
  <c r="N97" i="75" s="1"/>
  <c r="N98" i="75" s="1"/>
  <c r="N99" i="75" s="1"/>
  <c r="N100" i="75" s="1"/>
  <c r="N101" i="75" s="1"/>
  <c r="N102" i="75" s="1"/>
  <c r="N103" i="75" s="1"/>
  <c r="N104" i="75" s="1"/>
  <c r="N105" i="75" s="1"/>
  <c r="N106" i="75" s="1"/>
  <c r="N107" i="75" s="1"/>
  <c r="N108" i="75" s="1"/>
  <c r="N109" i="75" s="1"/>
  <c r="N110" i="75" s="1"/>
  <c r="N111" i="75" s="1"/>
  <c r="N112" i="75" s="1"/>
  <c r="N113" i="75" s="1"/>
  <c r="N114" i="75" s="1"/>
  <c r="N115" i="75" s="1"/>
  <c r="N116" i="75" s="1"/>
  <c r="N117" i="75" s="1"/>
  <c r="N118" i="75" s="1"/>
  <c r="N119" i="75" s="1"/>
  <c r="N120" i="75" s="1"/>
  <c r="N121" i="75" s="1"/>
  <c r="N122" i="75" s="1"/>
  <c r="N123" i="75" s="1"/>
  <c r="N124" i="75" s="1"/>
  <c r="N125" i="75" s="1"/>
  <c r="N126" i="75" s="1"/>
  <c r="N127" i="75" s="1"/>
  <c r="N128" i="75" s="1"/>
  <c r="N129" i="75" s="1"/>
  <c r="N130" i="75" s="1"/>
  <c r="N131" i="75" s="1"/>
  <c r="N132" i="75" s="1"/>
  <c r="N133" i="75" s="1"/>
  <c r="N134" i="75" s="1"/>
  <c r="N135" i="75" s="1"/>
  <c r="N136" i="75" s="1"/>
  <c r="N137" i="75" s="1"/>
  <c r="N138" i="75" s="1"/>
  <c r="N139" i="75" s="1"/>
  <c r="N140" i="75" s="1"/>
  <c r="N141" i="75" s="1"/>
  <c r="N142" i="75" s="1"/>
  <c r="N143" i="75" s="1"/>
  <c r="N144" i="75" s="1"/>
  <c r="N145" i="75" s="1"/>
  <c r="N146" i="75" s="1"/>
  <c r="N147" i="75" s="1"/>
  <c r="N148" i="75" s="1"/>
  <c r="N149" i="75" s="1"/>
  <c r="N150" i="75" s="1"/>
  <c r="N151" i="75" s="1"/>
  <c r="N152" i="75" s="1"/>
  <c r="N153" i="75" s="1"/>
  <c r="N154" i="75" s="1"/>
  <c r="N155" i="75" s="1"/>
  <c r="N156" i="75" s="1"/>
  <c r="N157" i="75" s="1"/>
  <c r="N158" i="75" s="1"/>
  <c r="N159" i="75" s="1"/>
  <c r="N160" i="75" s="1"/>
  <c r="N161" i="75" s="1"/>
  <c r="N162" i="75" s="1"/>
  <c r="N163" i="75" s="1"/>
  <c r="N164" i="75" s="1"/>
  <c r="N165" i="75" s="1"/>
  <c r="N166" i="75" s="1"/>
  <c r="N167" i="75" s="1"/>
  <c r="N168" i="75" s="1"/>
  <c r="N169" i="75" s="1"/>
  <c r="N170" i="75" s="1"/>
  <c r="N171" i="75" s="1"/>
  <c r="N172" i="75" s="1"/>
  <c r="N173" i="75" s="1"/>
  <c r="N174" i="75" s="1"/>
  <c r="N175" i="75" s="1"/>
  <c r="N176" i="75" s="1"/>
  <c r="N177" i="75" s="1"/>
  <c r="N178" i="75" s="1"/>
  <c r="N179" i="75" s="1"/>
  <c r="N180" i="75" s="1"/>
  <c r="N181" i="75" s="1"/>
  <c r="N182" i="75" s="1"/>
  <c r="N183" i="75" s="1"/>
  <c r="N184" i="75" s="1"/>
  <c r="N185" i="75" s="1"/>
  <c r="N186" i="75" s="1"/>
  <c r="N187" i="75" s="1"/>
  <c r="N188" i="75" s="1"/>
  <c r="N189" i="75" s="1"/>
  <c r="N190" i="75" s="1"/>
  <c r="N191" i="75" s="1"/>
  <c r="N192" i="75" s="1"/>
  <c r="N193" i="75" s="1"/>
  <c r="N194" i="75" s="1"/>
  <c r="N195" i="75" s="1"/>
  <c r="N196" i="75" s="1"/>
  <c r="N197" i="75" s="1"/>
  <c r="N198" i="75" s="1"/>
  <c r="N199" i="75" s="1"/>
  <c r="N200" i="75" s="1"/>
  <c r="N201" i="75" s="1"/>
  <c r="N202" i="75" s="1"/>
  <c r="N203" i="75" s="1"/>
  <c r="N204" i="75" s="1"/>
  <c r="N205" i="75" s="1"/>
  <c r="N206" i="75" s="1"/>
  <c r="N207" i="75" s="1"/>
  <c r="N208" i="75" s="1"/>
  <c r="N209" i="75" s="1"/>
  <c r="N210" i="75" s="1"/>
  <c r="N211" i="75" s="1"/>
  <c r="N212" i="75" s="1"/>
  <c r="N213" i="75" s="1"/>
  <c r="N214" i="75" s="1"/>
  <c r="N215" i="75" s="1"/>
  <c r="N216" i="75" s="1"/>
  <c r="N217" i="75" s="1"/>
  <c r="N218" i="75" s="1"/>
  <c r="N219" i="75" s="1"/>
  <c r="N220" i="75" s="1"/>
  <c r="N221" i="75" s="1"/>
  <c r="N222" i="75" s="1"/>
  <c r="N223" i="75" s="1"/>
  <c r="N224" i="75" s="1"/>
  <c r="N225" i="75" s="1"/>
  <c r="N226" i="75" s="1"/>
  <c r="N227" i="75" s="1"/>
  <c r="N228" i="75" s="1"/>
  <c r="N229" i="75" s="1"/>
  <c r="N230" i="75" s="1"/>
  <c r="N231" i="75" s="1"/>
  <c r="N232" i="75" s="1"/>
  <c r="N233" i="75" s="1"/>
  <c r="N234" i="75" s="1"/>
  <c r="N235" i="75" s="1"/>
  <c r="N236" i="75" s="1"/>
  <c r="N237" i="75" s="1"/>
  <c r="N238" i="75" s="1"/>
  <c r="N239" i="75" s="1"/>
  <c r="N240" i="75" s="1"/>
  <c r="N241" i="75" s="1"/>
  <c r="N242" i="75" s="1"/>
  <c r="N243" i="75" s="1"/>
  <c r="N244" i="75" s="1"/>
  <c r="N245" i="75" s="1"/>
  <c r="N246" i="75" s="1"/>
  <c r="N247" i="75" s="1"/>
  <c r="N248" i="75" s="1"/>
  <c r="N249" i="75" s="1"/>
  <c r="N250" i="75" s="1"/>
  <c r="N251" i="75" s="1"/>
  <c r="N252" i="75" s="1"/>
  <c r="N253" i="75" s="1"/>
  <c r="N254" i="75" s="1"/>
  <c r="N255" i="75" s="1"/>
  <c r="N256" i="75" s="1"/>
  <c r="N257" i="75" s="1"/>
  <c r="N258" i="75" s="1"/>
  <c r="N259" i="75" s="1"/>
  <c r="N260" i="75" s="1"/>
  <c r="N261" i="75" s="1"/>
  <c r="N262" i="75" s="1"/>
  <c r="N263" i="75" s="1"/>
  <c r="N264" i="75" s="1"/>
  <c r="N265" i="75" s="1"/>
  <c r="N266" i="75" s="1"/>
  <c r="N267" i="75" s="1"/>
  <c r="N268" i="75" s="1"/>
  <c r="N269" i="75" s="1"/>
  <c r="N270" i="75" s="1"/>
  <c r="N271" i="75" s="1"/>
  <c r="N272" i="75" s="1"/>
  <c r="N273" i="75" s="1"/>
  <c r="N274" i="75" s="1"/>
  <c r="N275" i="75" s="1"/>
  <c r="N276" i="75" s="1"/>
  <c r="N277" i="75" s="1"/>
  <c r="N278" i="75" s="1"/>
  <c r="N279" i="75" s="1"/>
  <c r="N280" i="75" s="1"/>
  <c r="N281" i="75" s="1"/>
  <c r="N282" i="75" s="1"/>
  <c r="N283" i="75" s="1"/>
  <c r="N284" i="75" s="1"/>
  <c r="N285" i="75" s="1"/>
  <c r="N286" i="75" s="1"/>
  <c r="N287" i="75" s="1"/>
  <c r="N288" i="75" s="1"/>
  <c r="N289" i="75" s="1"/>
  <c r="N290" i="75" s="1"/>
  <c r="N291" i="75" s="1"/>
  <c r="N292" i="75" s="1"/>
  <c r="N293" i="75" s="1"/>
  <c r="N294" i="75" s="1"/>
  <c r="N295" i="75" s="1"/>
  <c r="N296" i="75" s="1"/>
  <c r="N297" i="75" s="1"/>
  <c r="N298" i="75" s="1"/>
  <c r="N299" i="75" s="1"/>
  <c r="N300" i="75" s="1"/>
  <c r="N301" i="75" s="1"/>
  <c r="L301" i="43"/>
  <c r="N10" i="43"/>
  <c r="N11" i="43" s="1"/>
  <c r="N12" i="43" s="1"/>
  <c r="N13" i="43" s="1"/>
  <c r="N14" i="43" s="1"/>
  <c r="N15" i="43" s="1"/>
  <c r="N16" i="43" s="1"/>
  <c r="N17" i="43" s="1"/>
  <c r="N18" i="43" s="1"/>
  <c r="N19" i="43" s="1"/>
  <c r="N20" i="43" s="1"/>
  <c r="N21" i="43" s="1"/>
  <c r="N22" i="43" s="1"/>
  <c r="N23" i="43" s="1"/>
  <c r="N24" i="43" s="1"/>
  <c r="N25" i="43" s="1"/>
  <c r="N26" i="43" s="1"/>
  <c r="N27" i="43" s="1"/>
  <c r="N28" i="43" s="1"/>
  <c r="N29" i="43" s="1"/>
  <c r="N30" i="43" s="1"/>
  <c r="N31" i="43" s="1"/>
  <c r="N32" i="43" s="1"/>
  <c r="N33" i="43" s="1"/>
  <c r="N34" i="43" s="1"/>
  <c r="N35" i="43" s="1"/>
  <c r="N36" i="43" s="1"/>
  <c r="N37" i="43" s="1"/>
  <c r="N38" i="43" s="1"/>
  <c r="N39" i="43" s="1"/>
  <c r="N40" i="43" s="1"/>
  <c r="N41" i="43" s="1"/>
  <c r="N42" i="43" s="1"/>
  <c r="N43" i="43" s="1"/>
  <c r="N44" i="43" s="1"/>
  <c r="N45" i="43" s="1"/>
  <c r="N46" i="43" s="1"/>
  <c r="N47" i="43" s="1"/>
  <c r="N48" i="43" s="1"/>
  <c r="N49" i="43" s="1"/>
  <c r="N50" i="43" s="1"/>
  <c r="N51" i="43" s="1"/>
  <c r="N52" i="43" s="1"/>
  <c r="N53" i="43" s="1"/>
  <c r="N54" i="43" s="1"/>
  <c r="N55" i="43" s="1"/>
  <c r="N56" i="43" s="1"/>
  <c r="N57" i="43" s="1"/>
  <c r="N58" i="43" s="1"/>
  <c r="N59" i="43" s="1"/>
  <c r="N60" i="43" s="1"/>
  <c r="N61" i="43" s="1"/>
  <c r="N62" i="43" s="1"/>
  <c r="N63" i="43" s="1"/>
  <c r="N64" i="43" s="1"/>
  <c r="N65" i="43" s="1"/>
  <c r="N66" i="43" s="1"/>
  <c r="N67" i="43" s="1"/>
  <c r="N68" i="43" s="1"/>
  <c r="N69" i="43" s="1"/>
  <c r="N70" i="43" s="1"/>
  <c r="N71" i="43" s="1"/>
  <c r="N72" i="43" s="1"/>
  <c r="N73" i="43" s="1"/>
  <c r="N74" i="43" s="1"/>
  <c r="N75" i="43" s="1"/>
  <c r="N76" i="43" s="1"/>
  <c r="N77" i="43" s="1"/>
  <c r="N78" i="43" s="1"/>
  <c r="N79" i="43" s="1"/>
  <c r="N80" i="43" s="1"/>
  <c r="N81" i="43" s="1"/>
  <c r="N82" i="43" s="1"/>
  <c r="N83" i="43" s="1"/>
  <c r="N84" i="43" s="1"/>
  <c r="N85" i="43" s="1"/>
  <c r="N86" i="43" s="1"/>
  <c r="N87" i="43" s="1"/>
  <c r="N88" i="43" s="1"/>
  <c r="N89" i="43" s="1"/>
  <c r="N90" i="43" s="1"/>
  <c r="N91" i="43" s="1"/>
  <c r="N92" i="43" s="1"/>
  <c r="N93" i="43" s="1"/>
  <c r="N94" i="43" s="1"/>
  <c r="N95" i="43" s="1"/>
  <c r="N96" i="43" s="1"/>
  <c r="N97" i="43" s="1"/>
  <c r="N98" i="43" s="1"/>
  <c r="N99" i="43" s="1"/>
  <c r="N100" i="43" s="1"/>
  <c r="N101" i="43" s="1"/>
  <c r="N102" i="43" s="1"/>
  <c r="N103" i="43" s="1"/>
  <c r="N104" i="43" s="1"/>
  <c r="N105" i="43" s="1"/>
  <c r="N106" i="43" s="1"/>
  <c r="N107" i="43" s="1"/>
  <c r="N108" i="43" s="1"/>
  <c r="N109" i="43" s="1"/>
  <c r="N110" i="43" s="1"/>
  <c r="N111" i="43" s="1"/>
  <c r="N112" i="43" s="1"/>
  <c r="N113" i="43" s="1"/>
  <c r="N114" i="43" s="1"/>
  <c r="N115" i="43" s="1"/>
  <c r="N116" i="43" s="1"/>
  <c r="N117" i="43" s="1"/>
  <c r="N118" i="43" s="1"/>
  <c r="N119" i="43" s="1"/>
  <c r="N120" i="43" s="1"/>
  <c r="N121" i="43" s="1"/>
  <c r="N122" i="43" s="1"/>
  <c r="N123" i="43" s="1"/>
  <c r="N124" i="43" s="1"/>
  <c r="N125" i="43" s="1"/>
  <c r="N126" i="43" s="1"/>
  <c r="N127" i="43" s="1"/>
  <c r="N128" i="43" s="1"/>
  <c r="N129" i="43" s="1"/>
  <c r="N130" i="43" s="1"/>
  <c r="N131" i="43" s="1"/>
  <c r="N132" i="43" s="1"/>
  <c r="N133" i="43" s="1"/>
  <c r="N134" i="43" s="1"/>
  <c r="N135" i="43" s="1"/>
  <c r="N136" i="43" s="1"/>
  <c r="N137" i="43" s="1"/>
  <c r="N138" i="43" s="1"/>
  <c r="N139" i="43" s="1"/>
  <c r="N140" i="43" s="1"/>
  <c r="N141" i="43" s="1"/>
  <c r="N142" i="43" s="1"/>
  <c r="N143" i="43" s="1"/>
  <c r="N144" i="43" s="1"/>
  <c r="N145" i="43" s="1"/>
  <c r="N146" i="43" s="1"/>
  <c r="N147" i="43" s="1"/>
  <c r="N148" i="43" s="1"/>
  <c r="N149" i="43" s="1"/>
  <c r="N150" i="43" s="1"/>
  <c r="N151" i="43" s="1"/>
  <c r="N152" i="43" s="1"/>
  <c r="N153" i="43" s="1"/>
  <c r="N154" i="43" s="1"/>
  <c r="N155" i="43" s="1"/>
  <c r="N156" i="43" s="1"/>
  <c r="N157" i="43" s="1"/>
  <c r="N158" i="43" s="1"/>
  <c r="N159" i="43" s="1"/>
  <c r="N160" i="43" s="1"/>
  <c r="N161" i="43" s="1"/>
  <c r="N162" i="43" s="1"/>
  <c r="N163" i="43" s="1"/>
  <c r="N164" i="43" s="1"/>
  <c r="N165" i="43" s="1"/>
  <c r="N166" i="43" s="1"/>
  <c r="N167" i="43" s="1"/>
  <c r="N168" i="43" s="1"/>
  <c r="N169" i="43" s="1"/>
  <c r="N170" i="43" s="1"/>
  <c r="N171" i="43" s="1"/>
  <c r="N172" i="43" s="1"/>
  <c r="N173" i="43" s="1"/>
  <c r="N174" i="43" s="1"/>
  <c r="N175" i="43" s="1"/>
  <c r="N176" i="43" s="1"/>
  <c r="N177" i="43" s="1"/>
  <c r="N178" i="43" s="1"/>
  <c r="N179" i="43" s="1"/>
  <c r="N180" i="43" s="1"/>
  <c r="N181" i="43" s="1"/>
  <c r="N182" i="43" s="1"/>
  <c r="N183" i="43" s="1"/>
  <c r="N184" i="43" s="1"/>
  <c r="N185" i="43" s="1"/>
  <c r="N186" i="43" s="1"/>
  <c r="N187" i="43" s="1"/>
  <c r="N188" i="43" s="1"/>
  <c r="N189" i="43" s="1"/>
  <c r="N190" i="43" s="1"/>
  <c r="N191" i="43" s="1"/>
  <c r="N192" i="43" s="1"/>
  <c r="N193" i="43" s="1"/>
  <c r="N194" i="43" s="1"/>
  <c r="N195" i="43" s="1"/>
  <c r="N196" i="43" s="1"/>
  <c r="N197" i="43" s="1"/>
  <c r="N198" i="43" s="1"/>
  <c r="N199" i="43" s="1"/>
  <c r="N200" i="43" s="1"/>
  <c r="N201" i="43" s="1"/>
  <c r="N202" i="43" s="1"/>
  <c r="N203" i="43" s="1"/>
  <c r="N204" i="43" s="1"/>
  <c r="N205" i="43" s="1"/>
  <c r="N206" i="43" s="1"/>
  <c r="N207" i="43" s="1"/>
  <c r="N208" i="43" s="1"/>
  <c r="N209" i="43" s="1"/>
  <c r="N210" i="43" s="1"/>
  <c r="N211" i="43" s="1"/>
  <c r="N212" i="43" s="1"/>
  <c r="N213" i="43" s="1"/>
  <c r="N214" i="43" s="1"/>
  <c r="N215" i="43" s="1"/>
  <c r="N216" i="43" s="1"/>
  <c r="N217" i="43" s="1"/>
  <c r="N218" i="43" s="1"/>
  <c r="N219" i="43" s="1"/>
  <c r="N220" i="43" s="1"/>
  <c r="N221" i="43" s="1"/>
  <c r="N222" i="43" s="1"/>
  <c r="N223" i="43" s="1"/>
  <c r="N224" i="43" s="1"/>
  <c r="N225" i="43" s="1"/>
  <c r="N226" i="43" s="1"/>
  <c r="N227" i="43" s="1"/>
  <c r="N228" i="43" s="1"/>
  <c r="N229" i="43" s="1"/>
  <c r="N230" i="43" s="1"/>
  <c r="N231" i="43" s="1"/>
  <c r="N232" i="43" s="1"/>
  <c r="N233" i="43" s="1"/>
  <c r="N234" i="43" s="1"/>
  <c r="N235" i="43" s="1"/>
  <c r="N236" i="43" s="1"/>
  <c r="N237" i="43" s="1"/>
  <c r="N238" i="43" s="1"/>
  <c r="N239" i="43" s="1"/>
  <c r="N240" i="43" s="1"/>
  <c r="N241" i="43" s="1"/>
  <c r="N242" i="43" s="1"/>
  <c r="N243" i="43" s="1"/>
  <c r="N244" i="43" s="1"/>
  <c r="N245" i="43" s="1"/>
  <c r="N246" i="43" s="1"/>
  <c r="N247" i="43" s="1"/>
  <c r="N248" i="43" s="1"/>
  <c r="N249" i="43" s="1"/>
  <c r="N250" i="43" s="1"/>
  <c r="N251" i="43" s="1"/>
  <c r="N252" i="43" s="1"/>
  <c r="N253" i="43" s="1"/>
  <c r="N254" i="43" s="1"/>
  <c r="N255" i="43" s="1"/>
  <c r="N256" i="43" s="1"/>
  <c r="N257" i="43" s="1"/>
  <c r="N258" i="43" s="1"/>
  <c r="N259" i="43" s="1"/>
  <c r="N260" i="43" s="1"/>
  <c r="N261" i="43" s="1"/>
  <c r="N262" i="43" s="1"/>
  <c r="N263" i="43" s="1"/>
  <c r="N264" i="43" s="1"/>
  <c r="N265" i="43" s="1"/>
  <c r="N266" i="43" s="1"/>
  <c r="N267" i="43" s="1"/>
  <c r="N268" i="43" s="1"/>
  <c r="N269" i="43" s="1"/>
  <c r="N270" i="43" s="1"/>
  <c r="N271" i="43" s="1"/>
  <c r="N272" i="43" s="1"/>
  <c r="N273" i="43" s="1"/>
  <c r="N274" i="43" s="1"/>
  <c r="N275" i="43" s="1"/>
  <c r="N276" i="43" s="1"/>
  <c r="N277" i="43" s="1"/>
  <c r="N278" i="43" s="1"/>
  <c r="N279" i="43" s="1"/>
  <c r="N280" i="43" s="1"/>
  <c r="N281" i="43" s="1"/>
  <c r="N282" i="43" s="1"/>
  <c r="N283" i="43" s="1"/>
  <c r="N284" i="43" s="1"/>
  <c r="N285" i="43" s="1"/>
  <c r="N286" i="43" s="1"/>
  <c r="N287" i="43" s="1"/>
  <c r="N288" i="43" s="1"/>
  <c r="N289" i="43" s="1"/>
  <c r="N290" i="43" s="1"/>
  <c r="N291" i="43" s="1"/>
  <c r="N292" i="43" s="1"/>
  <c r="N293" i="43" s="1"/>
  <c r="N294" i="43" s="1"/>
  <c r="N295" i="43" s="1"/>
  <c r="N296" i="43" s="1"/>
  <c r="N297" i="43" s="1"/>
  <c r="N298" i="43" s="1"/>
  <c r="N299" i="43" s="1"/>
  <c r="N300" i="43" s="1"/>
  <c r="N301" i="43" s="1"/>
  <c r="N10" i="32"/>
  <c r="N11" i="32" s="1"/>
  <c r="N12" i="32" s="1"/>
  <c r="N13" i="32" s="1"/>
  <c r="N14" i="32" s="1"/>
  <c r="N15" i="32" s="1"/>
  <c r="N16" i="32" s="1"/>
  <c r="N17" i="32" s="1"/>
  <c r="N18" i="32" s="1"/>
  <c r="N19" i="32" s="1"/>
  <c r="N20" i="32" s="1"/>
  <c r="N21" i="32" s="1"/>
  <c r="N22" i="32" s="1"/>
  <c r="N23" i="32" s="1"/>
  <c r="N24" i="32" s="1"/>
  <c r="N25" i="32" s="1"/>
  <c r="N26" i="32" s="1"/>
  <c r="N27" i="32" s="1"/>
  <c r="N28" i="32" s="1"/>
  <c r="N29" i="32" s="1"/>
  <c r="N30" i="32" s="1"/>
  <c r="N31" i="32" s="1"/>
  <c r="N32" i="32" s="1"/>
  <c r="N33" i="32" s="1"/>
  <c r="N34" i="32" s="1"/>
  <c r="N35" i="32" s="1"/>
  <c r="N36" i="32" s="1"/>
  <c r="N37" i="32" s="1"/>
  <c r="N38" i="32" s="1"/>
  <c r="N39" i="32" s="1"/>
  <c r="N40" i="32" s="1"/>
  <c r="N41" i="32" s="1"/>
  <c r="N42" i="32" s="1"/>
  <c r="N43" i="32" s="1"/>
  <c r="N44" i="32" s="1"/>
  <c r="N45" i="32" s="1"/>
  <c r="N46" i="32" s="1"/>
  <c r="N47" i="32" s="1"/>
  <c r="N48" i="32" s="1"/>
  <c r="N49" i="32" s="1"/>
  <c r="N50" i="32" s="1"/>
  <c r="N51" i="32" s="1"/>
  <c r="N52" i="32" s="1"/>
  <c r="N53" i="32" s="1"/>
  <c r="N54" i="32" s="1"/>
  <c r="N55" i="32" s="1"/>
  <c r="N56" i="32" s="1"/>
  <c r="N57" i="32" s="1"/>
  <c r="N58" i="32" s="1"/>
  <c r="N59" i="32" s="1"/>
  <c r="N60" i="32" s="1"/>
  <c r="N61" i="32" s="1"/>
  <c r="N62" i="32" s="1"/>
  <c r="N63" i="32" s="1"/>
  <c r="N64" i="32" s="1"/>
  <c r="N65" i="32" s="1"/>
  <c r="N66" i="32" s="1"/>
  <c r="N67" i="32" s="1"/>
  <c r="N68" i="32" s="1"/>
  <c r="N69" i="32" s="1"/>
  <c r="N70" i="32" s="1"/>
  <c r="N71" i="32" s="1"/>
  <c r="N72" i="32" s="1"/>
  <c r="N73" i="32" s="1"/>
  <c r="N74" i="32" s="1"/>
  <c r="N75" i="32" s="1"/>
  <c r="N76" i="32" s="1"/>
  <c r="N77" i="32" s="1"/>
  <c r="N78" i="32" s="1"/>
  <c r="N79" i="32" s="1"/>
  <c r="N80" i="32" s="1"/>
  <c r="N81" i="32" s="1"/>
  <c r="N82" i="32" s="1"/>
  <c r="N83" i="32" s="1"/>
  <c r="N84" i="32" s="1"/>
  <c r="N85" i="32" s="1"/>
  <c r="N86" i="32" s="1"/>
  <c r="N87" i="32" s="1"/>
  <c r="N88" i="32" s="1"/>
  <c r="N89" i="32" s="1"/>
  <c r="N90" i="32" s="1"/>
  <c r="N91" i="32" s="1"/>
  <c r="N92" i="32" s="1"/>
  <c r="N93" i="32" s="1"/>
  <c r="N94" i="32" s="1"/>
  <c r="N95" i="32" s="1"/>
  <c r="N96" i="32" s="1"/>
  <c r="N97" i="32" s="1"/>
  <c r="N98" i="32" s="1"/>
  <c r="N99" i="32" s="1"/>
  <c r="N100" i="32" s="1"/>
  <c r="N101" i="32" s="1"/>
  <c r="N102" i="32" s="1"/>
  <c r="N103" i="32" s="1"/>
  <c r="N104" i="32" s="1"/>
  <c r="N105" i="32" s="1"/>
  <c r="N106" i="32" s="1"/>
  <c r="N107" i="32" s="1"/>
  <c r="N108" i="32" s="1"/>
  <c r="N109" i="32" s="1"/>
  <c r="N110" i="32" s="1"/>
  <c r="N111" i="32" s="1"/>
  <c r="N112" i="32" s="1"/>
  <c r="N113" i="32" s="1"/>
  <c r="N114" i="32" s="1"/>
  <c r="N115" i="32" s="1"/>
  <c r="N116" i="32" s="1"/>
  <c r="N117" i="32" s="1"/>
  <c r="N118" i="32" s="1"/>
  <c r="N119" i="32" s="1"/>
  <c r="N120" i="32" s="1"/>
  <c r="N121" i="32" s="1"/>
  <c r="N122" i="32" s="1"/>
  <c r="N123" i="32" s="1"/>
  <c r="N124" i="32" s="1"/>
  <c r="N125" i="32" s="1"/>
  <c r="N126" i="32" s="1"/>
  <c r="N127" i="32" s="1"/>
  <c r="N128" i="32" s="1"/>
  <c r="N129" i="32" s="1"/>
  <c r="N130" i="32" s="1"/>
  <c r="N131" i="32" s="1"/>
  <c r="N132" i="32" s="1"/>
  <c r="N133" i="32" s="1"/>
  <c r="N134" i="32" s="1"/>
  <c r="N135" i="32" s="1"/>
  <c r="N136" i="32" s="1"/>
  <c r="N137" i="32" s="1"/>
  <c r="N138" i="32" s="1"/>
  <c r="N139" i="32" s="1"/>
  <c r="N140" i="32" s="1"/>
  <c r="N141" i="32" s="1"/>
  <c r="N142" i="32" s="1"/>
  <c r="N143" i="32" s="1"/>
  <c r="N144" i="32" s="1"/>
  <c r="N145" i="32" s="1"/>
  <c r="N146" i="32" s="1"/>
  <c r="N147" i="32" s="1"/>
  <c r="N148" i="32" s="1"/>
  <c r="N149" i="32" s="1"/>
  <c r="N150" i="32" s="1"/>
  <c r="N151" i="32" s="1"/>
  <c r="N152" i="32" s="1"/>
  <c r="N153" i="32" s="1"/>
  <c r="N154" i="32" s="1"/>
  <c r="N155" i="32" s="1"/>
  <c r="N156" i="32" s="1"/>
  <c r="N157" i="32" s="1"/>
  <c r="N158" i="32" s="1"/>
  <c r="N159" i="32" s="1"/>
  <c r="N160" i="32" s="1"/>
  <c r="N161" i="32" s="1"/>
  <c r="N162" i="32" s="1"/>
  <c r="N163" i="32" s="1"/>
  <c r="N164" i="32" s="1"/>
  <c r="N165" i="32" s="1"/>
  <c r="N166" i="32" s="1"/>
  <c r="N167" i="32" s="1"/>
  <c r="N168" i="32" s="1"/>
  <c r="N169" i="32" s="1"/>
  <c r="N170" i="32" s="1"/>
  <c r="N171" i="32" s="1"/>
  <c r="N172" i="32" s="1"/>
  <c r="N173" i="32" s="1"/>
  <c r="N174" i="32" s="1"/>
  <c r="N175" i="32" s="1"/>
  <c r="N176" i="32" s="1"/>
  <c r="N177" i="32" s="1"/>
  <c r="N178" i="32" s="1"/>
  <c r="N179" i="32" s="1"/>
  <c r="N180" i="32" s="1"/>
  <c r="N181" i="32" s="1"/>
  <c r="N182" i="32" s="1"/>
  <c r="N183" i="32" s="1"/>
  <c r="N184" i="32" s="1"/>
  <c r="N185" i="32" s="1"/>
  <c r="N186" i="32" s="1"/>
  <c r="N187" i="32" s="1"/>
  <c r="N188" i="32" s="1"/>
  <c r="N189" i="32" s="1"/>
  <c r="N190" i="32" s="1"/>
  <c r="N191" i="32" s="1"/>
  <c r="N192" i="32" s="1"/>
  <c r="N193" i="32" s="1"/>
  <c r="N194" i="32" s="1"/>
  <c r="N195" i="32" s="1"/>
  <c r="N196" i="32" s="1"/>
  <c r="N197" i="32" s="1"/>
  <c r="N198" i="32" s="1"/>
  <c r="N199" i="32" s="1"/>
  <c r="N200" i="32" s="1"/>
  <c r="N201" i="32" s="1"/>
  <c r="N202" i="32" s="1"/>
  <c r="N203" i="32" s="1"/>
  <c r="N204" i="32" s="1"/>
  <c r="N205" i="32" s="1"/>
  <c r="N206" i="32" s="1"/>
  <c r="N207" i="32" s="1"/>
  <c r="N208" i="32" s="1"/>
  <c r="N209" i="32" s="1"/>
  <c r="N210" i="32" s="1"/>
  <c r="N211" i="32" s="1"/>
  <c r="N212" i="32" s="1"/>
  <c r="N213" i="32" s="1"/>
  <c r="N214" i="32" s="1"/>
  <c r="N215" i="32" s="1"/>
  <c r="N216" i="32" s="1"/>
  <c r="N217" i="32" s="1"/>
  <c r="N218" i="32" s="1"/>
  <c r="N219" i="32" s="1"/>
  <c r="N220" i="32" s="1"/>
  <c r="N221" i="32" s="1"/>
  <c r="N222" i="32" s="1"/>
  <c r="N223" i="32" s="1"/>
  <c r="N224" i="32" s="1"/>
  <c r="N225" i="32" s="1"/>
  <c r="N226" i="32" s="1"/>
  <c r="N227" i="32" s="1"/>
  <c r="N228" i="32" s="1"/>
  <c r="N229" i="32" s="1"/>
  <c r="N230" i="32" s="1"/>
  <c r="N231" i="32" s="1"/>
  <c r="N232" i="32" s="1"/>
  <c r="N233" i="32" s="1"/>
  <c r="N234" i="32" s="1"/>
  <c r="N235" i="32" s="1"/>
  <c r="N236" i="32" s="1"/>
  <c r="N237" i="32" s="1"/>
  <c r="N238" i="32" s="1"/>
  <c r="N239" i="32" s="1"/>
  <c r="N240" i="32" s="1"/>
  <c r="N241" i="32" s="1"/>
  <c r="N242" i="32" s="1"/>
  <c r="N243" i="32" s="1"/>
  <c r="N244" i="32" s="1"/>
  <c r="N245" i="32" s="1"/>
  <c r="N246" i="32" s="1"/>
  <c r="N247" i="32" s="1"/>
  <c r="N248" i="32" s="1"/>
  <c r="N249" i="32" s="1"/>
  <c r="N250" i="32" s="1"/>
  <c r="N251" i="32" s="1"/>
  <c r="N252" i="32" s="1"/>
  <c r="N253" i="32" s="1"/>
  <c r="N254" i="32" s="1"/>
  <c r="N255" i="32" s="1"/>
  <c r="N256" i="32" s="1"/>
  <c r="N257" i="32" s="1"/>
  <c r="N258" i="32" s="1"/>
  <c r="N259" i="32" s="1"/>
  <c r="N260" i="32" s="1"/>
  <c r="N261" i="32" s="1"/>
  <c r="N262" i="32" s="1"/>
  <c r="N263" i="32" s="1"/>
  <c r="N264" i="32" s="1"/>
  <c r="N265" i="32" s="1"/>
  <c r="N266" i="32" s="1"/>
  <c r="N267" i="32" s="1"/>
  <c r="N268" i="32" s="1"/>
  <c r="N269" i="32" s="1"/>
  <c r="N270" i="32" s="1"/>
  <c r="N271" i="32" s="1"/>
  <c r="N272" i="32" s="1"/>
  <c r="N273" i="32" s="1"/>
  <c r="N274" i="32" s="1"/>
  <c r="N275" i="32" s="1"/>
  <c r="N276" i="32" s="1"/>
  <c r="N277" i="32" s="1"/>
  <c r="N278" i="32" s="1"/>
  <c r="N279" i="32" s="1"/>
  <c r="N280" i="32" s="1"/>
  <c r="N281" i="32" s="1"/>
  <c r="N282" i="32" s="1"/>
  <c r="N283" i="32" s="1"/>
  <c r="N284" i="32" s="1"/>
  <c r="N285" i="32" s="1"/>
  <c r="N286" i="32" s="1"/>
  <c r="N287" i="32" s="1"/>
  <c r="N288" i="32" s="1"/>
  <c r="N289" i="32" s="1"/>
  <c r="N290" i="32" s="1"/>
  <c r="N291" i="32" s="1"/>
  <c r="N292" i="32" s="1"/>
  <c r="N293" i="32" s="1"/>
  <c r="N294" i="32" s="1"/>
  <c r="N295" i="32" s="1"/>
  <c r="N296" i="32" s="1"/>
  <c r="N297" i="32" s="1"/>
  <c r="N298" i="32" s="1"/>
  <c r="N299" i="32" s="1"/>
  <c r="N300" i="32" s="1"/>
  <c r="N301" i="32" s="1"/>
  <c r="L304" i="32"/>
  <c r="N304" i="32" s="1"/>
  <c r="L304" i="31"/>
  <c r="N304" i="31" s="1"/>
  <c r="N40" i="31"/>
  <c r="N41" i="31" s="1"/>
  <c r="N42" i="31" s="1"/>
  <c r="N43" i="31" s="1"/>
  <c r="N44" i="31" s="1"/>
  <c r="N45" i="31" s="1"/>
  <c r="N46" i="31" s="1"/>
  <c r="N47" i="31" s="1"/>
  <c r="N48" i="31" s="1"/>
  <c r="N49" i="31" s="1"/>
  <c r="N50" i="31" s="1"/>
  <c r="N51" i="31" s="1"/>
  <c r="N52" i="31" s="1"/>
  <c r="N53" i="31" s="1"/>
  <c r="N54" i="31" s="1"/>
  <c r="N55" i="31" s="1"/>
  <c r="N56" i="31" s="1"/>
  <c r="N57" i="31" s="1"/>
  <c r="N58" i="31" s="1"/>
  <c r="N59" i="31" s="1"/>
  <c r="N60" i="31" s="1"/>
  <c r="N61" i="31" s="1"/>
  <c r="N62" i="31" s="1"/>
  <c r="N63" i="31" s="1"/>
  <c r="N64" i="31" s="1"/>
  <c r="N65" i="31" s="1"/>
  <c r="N66" i="31" s="1"/>
  <c r="N67" i="31" s="1"/>
  <c r="N68" i="31" s="1"/>
  <c r="N69" i="31" s="1"/>
  <c r="N70" i="31" s="1"/>
  <c r="N71" i="31" s="1"/>
  <c r="N72" i="31" s="1"/>
  <c r="N73" i="31" s="1"/>
  <c r="N74" i="31" s="1"/>
  <c r="N75" i="31" s="1"/>
  <c r="N76" i="31" s="1"/>
  <c r="N77" i="31" s="1"/>
  <c r="N78" i="31" s="1"/>
  <c r="N79" i="31" s="1"/>
  <c r="N80" i="31" s="1"/>
  <c r="N81" i="31" s="1"/>
  <c r="N82" i="31" s="1"/>
  <c r="N83" i="31" s="1"/>
  <c r="N84" i="31" s="1"/>
  <c r="N85" i="31" s="1"/>
  <c r="N86" i="31" s="1"/>
  <c r="N87" i="31" s="1"/>
  <c r="N88" i="31" s="1"/>
  <c r="N89" i="31" s="1"/>
  <c r="N90" i="31" s="1"/>
  <c r="N91" i="31" s="1"/>
  <c r="N92" i="31" s="1"/>
  <c r="N93" i="31" s="1"/>
  <c r="N94" i="31" s="1"/>
  <c r="N95" i="31" s="1"/>
  <c r="N96" i="31" s="1"/>
  <c r="N97" i="31" s="1"/>
  <c r="N98" i="31" s="1"/>
  <c r="N99" i="31" s="1"/>
  <c r="N100" i="31" s="1"/>
  <c r="N101" i="31" s="1"/>
  <c r="N102" i="31" s="1"/>
  <c r="N103" i="31" s="1"/>
  <c r="N104" i="31" s="1"/>
  <c r="N105" i="31" s="1"/>
  <c r="N106" i="31" s="1"/>
  <c r="N107" i="31" s="1"/>
  <c r="N108" i="31" s="1"/>
  <c r="N109" i="31" s="1"/>
  <c r="N110" i="31" s="1"/>
  <c r="N111" i="31" s="1"/>
  <c r="N112" i="31" s="1"/>
  <c r="N113" i="31" s="1"/>
  <c r="N114" i="31" s="1"/>
  <c r="N115" i="31" s="1"/>
  <c r="N116" i="31" s="1"/>
  <c r="N117" i="31" s="1"/>
  <c r="N118" i="31" s="1"/>
  <c r="N119" i="31" s="1"/>
  <c r="N120" i="31" s="1"/>
  <c r="N121" i="31" s="1"/>
  <c r="N122" i="31" s="1"/>
  <c r="N123" i="31" s="1"/>
  <c r="N124" i="31" s="1"/>
  <c r="N125" i="31" s="1"/>
  <c r="N126" i="31" s="1"/>
  <c r="N127" i="31" s="1"/>
  <c r="N128" i="31" s="1"/>
  <c r="N129" i="31" s="1"/>
  <c r="N130" i="31" s="1"/>
  <c r="N131" i="31" s="1"/>
  <c r="N132" i="31" s="1"/>
  <c r="N133" i="31" s="1"/>
  <c r="N134" i="31" s="1"/>
  <c r="N135" i="31" s="1"/>
  <c r="N136" i="31" s="1"/>
  <c r="N137" i="31" s="1"/>
  <c r="N138" i="31" s="1"/>
  <c r="N139" i="31" s="1"/>
  <c r="N140" i="31" s="1"/>
  <c r="N141" i="31" s="1"/>
  <c r="N142" i="31" s="1"/>
  <c r="N143" i="31" s="1"/>
  <c r="N144" i="31" s="1"/>
  <c r="N145" i="31" s="1"/>
  <c r="N146" i="31" s="1"/>
  <c r="N147" i="31" s="1"/>
  <c r="N148" i="31" s="1"/>
  <c r="N149" i="31" s="1"/>
  <c r="N150" i="31" s="1"/>
  <c r="N151" i="31" s="1"/>
  <c r="N152" i="31" s="1"/>
  <c r="N153" i="31" s="1"/>
  <c r="N154" i="31" s="1"/>
  <c r="N155" i="31" s="1"/>
  <c r="N156" i="31" s="1"/>
  <c r="N157" i="31" s="1"/>
  <c r="N158" i="31" s="1"/>
  <c r="N159" i="31" s="1"/>
  <c r="N160" i="31" s="1"/>
  <c r="N161" i="31" s="1"/>
  <c r="N162" i="31" s="1"/>
  <c r="N163" i="31" s="1"/>
  <c r="N164" i="31" s="1"/>
  <c r="N165" i="31" s="1"/>
  <c r="N166" i="31" s="1"/>
  <c r="N167" i="31" s="1"/>
  <c r="N168" i="31" s="1"/>
  <c r="N169" i="31" s="1"/>
  <c r="N170" i="31" s="1"/>
  <c r="N171" i="31" s="1"/>
  <c r="N172" i="31" s="1"/>
  <c r="N173" i="31" s="1"/>
  <c r="N174" i="31" s="1"/>
  <c r="N175" i="31" s="1"/>
  <c r="N176" i="31" s="1"/>
  <c r="N177" i="31" s="1"/>
  <c r="N178" i="31" s="1"/>
  <c r="N179" i="31" s="1"/>
  <c r="N180" i="31" s="1"/>
  <c r="N181" i="31" s="1"/>
  <c r="N182" i="31" s="1"/>
  <c r="N183" i="31" s="1"/>
  <c r="N184" i="31" s="1"/>
  <c r="N185" i="31" s="1"/>
  <c r="N186" i="31" s="1"/>
  <c r="N187" i="31" s="1"/>
  <c r="N188" i="31" s="1"/>
  <c r="N189" i="31" s="1"/>
  <c r="N190" i="31" s="1"/>
  <c r="N191" i="31" s="1"/>
  <c r="N192" i="31" s="1"/>
  <c r="N193" i="31" s="1"/>
  <c r="N194" i="31" s="1"/>
  <c r="N195" i="31" s="1"/>
  <c r="N196" i="31" s="1"/>
  <c r="N197" i="31" s="1"/>
  <c r="N198" i="31" s="1"/>
  <c r="N199" i="31" s="1"/>
  <c r="N200" i="31" s="1"/>
  <c r="N201" i="31" s="1"/>
  <c r="N202" i="31" s="1"/>
  <c r="N203" i="31" s="1"/>
  <c r="N204" i="31" s="1"/>
  <c r="N205" i="31" s="1"/>
  <c r="N206" i="31" s="1"/>
  <c r="N207" i="31" s="1"/>
  <c r="N208" i="31" s="1"/>
  <c r="N209" i="31" s="1"/>
  <c r="N210" i="31" s="1"/>
  <c r="N211" i="31" s="1"/>
  <c r="N212" i="31" s="1"/>
  <c r="N213" i="31" s="1"/>
  <c r="N214" i="31" s="1"/>
  <c r="N215" i="31" s="1"/>
  <c r="N216" i="31" s="1"/>
  <c r="N217" i="31" s="1"/>
  <c r="N218" i="31" s="1"/>
  <c r="N219" i="31" s="1"/>
  <c r="N220" i="31" s="1"/>
  <c r="N221" i="31" s="1"/>
  <c r="N222" i="31" s="1"/>
  <c r="N223" i="31" s="1"/>
  <c r="N224" i="31" s="1"/>
  <c r="N225" i="31" s="1"/>
  <c r="N226" i="31" s="1"/>
  <c r="N227" i="31" s="1"/>
  <c r="N228" i="31" s="1"/>
  <c r="N229" i="31" s="1"/>
  <c r="N230" i="31" s="1"/>
  <c r="N231" i="31" s="1"/>
  <c r="N232" i="31" s="1"/>
  <c r="N233" i="31" s="1"/>
  <c r="N234" i="31" s="1"/>
  <c r="N235" i="31" s="1"/>
  <c r="N236" i="31" s="1"/>
  <c r="N237" i="31" s="1"/>
  <c r="N238" i="31" s="1"/>
  <c r="N239" i="31" s="1"/>
  <c r="N240" i="31" s="1"/>
  <c r="N241" i="31" s="1"/>
  <c r="N242" i="31" s="1"/>
  <c r="N243" i="31" s="1"/>
  <c r="N244" i="31" s="1"/>
  <c r="N245" i="31" s="1"/>
  <c r="N246" i="31" s="1"/>
  <c r="N247" i="31" s="1"/>
  <c r="N248" i="31" s="1"/>
  <c r="N249" i="31" s="1"/>
  <c r="N250" i="31" s="1"/>
  <c r="N251" i="31" s="1"/>
  <c r="N252" i="31" s="1"/>
  <c r="N253" i="31" s="1"/>
  <c r="N254" i="31" s="1"/>
  <c r="N255" i="31" s="1"/>
  <c r="N256" i="31" s="1"/>
  <c r="N257" i="31" s="1"/>
  <c r="N258" i="31" s="1"/>
  <c r="N259" i="31" s="1"/>
  <c r="N260" i="31" s="1"/>
  <c r="N261" i="31" s="1"/>
  <c r="N262" i="31" s="1"/>
  <c r="N263" i="31" s="1"/>
  <c r="N264" i="31" s="1"/>
  <c r="N265" i="31" s="1"/>
  <c r="N266" i="31" s="1"/>
  <c r="N267" i="31" s="1"/>
  <c r="N268" i="31" s="1"/>
  <c r="N269" i="31" s="1"/>
  <c r="N270" i="31" s="1"/>
  <c r="N271" i="31" s="1"/>
  <c r="N272" i="31" s="1"/>
  <c r="N273" i="31" s="1"/>
  <c r="N274" i="31" s="1"/>
  <c r="N275" i="31" s="1"/>
  <c r="N276" i="31" s="1"/>
  <c r="N277" i="31" s="1"/>
  <c r="N278" i="31" s="1"/>
  <c r="N279" i="31" s="1"/>
  <c r="N280" i="31" s="1"/>
  <c r="N281" i="31" s="1"/>
  <c r="N282" i="31" s="1"/>
  <c r="N283" i="31" s="1"/>
  <c r="N284" i="31" s="1"/>
  <c r="N285" i="31" s="1"/>
  <c r="N286" i="31" s="1"/>
  <c r="N287" i="31" s="1"/>
  <c r="N288" i="31" s="1"/>
  <c r="N289" i="31" s="1"/>
  <c r="N290" i="31" s="1"/>
  <c r="N291" i="31" s="1"/>
  <c r="N292" i="31" s="1"/>
  <c r="N293" i="31" s="1"/>
  <c r="N294" i="31" s="1"/>
  <c r="N295" i="31" s="1"/>
  <c r="N296" i="31" s="1"/>
  <c r="N297" i="31" s="1"/>
  <c r="N298" i="31" s="1"/>
  <c r="N299" i="31" s="1"/>
  <c r="N300" i="31" s="1"/>
  <c r="N301" i="31" s="1"/>
  <c r="L5" i="30"/>
  <c r="L304" i="25"/>
  <c r="N304" i="25" s="1"/>
  <c r="L301" i="25"/>
  <c r="N7" i="25"/>
  <c r="N8" i="25" s="1"/>
  <c r="N9" i="25" s="1"/>
  <c r="N10" i="25" s="1"/>
  <c r="N11" i="25" s="1"/>
  <c r="N12" i="25" s="1"/>
  <c r="N13" i="25" s="1"/>
  <c r="N14" i="25" s="1"/>
  <c r="N15" i="25" s="1"/>
  <c r="N16" i="25" s="1"/>
  <c r="N17" i="25" s="1"/>
  <c r="N18" i="25" s="1"/>
  <c r="N19" i="25" s="1"/>
  <c r="N20" i="25" s="1"/>
  <c r="N21" i="25" s="1"/>
  <c r="N22" i="25" s="1"/>
  <c r="N23" i="25" s="1"/>
  <c r="N24" i="25" s="1"/>
  <c r="N25" i="25" s="1"/>
  <c r="N26" i="25" s="1"/>
  <c r="N27" i="25" s="1"/>
  <c r="N28" i="25" s="1"/>
  <c r="N29" i="25" s="1"/>
  <c r="N30" i="25" s="1"/>
  <c r="N31" i="25" s="1"/>
  <c r="N32" i="25" s="1"/>
  <c r="N33" i="25" s="1"/>
  <c r="N34" i="25" s="1"/>
  <c r="N35" i="25" s="1"/>
  <c r="N36" i="25" s="1"/>
  <c r="N37" i="25" s="1"/>
  <c r="N38" i="25" s="1"/>
  <c r="N39" i="25" s="1"/>
  <c r="N40" i="25" s="1"/>
  <c r="N41" i="25" s="1"/>
  <c r="N42" i="25" s="1"/>
  <c r="N43" i="25" s="1"/>
  <c r="N44" i="25" s="1"/>
  <c r="N45" i="25" s="1"/>
  <c r="N46" i="25" s="1"/>
  <c r="N47" i="25" s="1"/>
  <c r="N48" i="25" s="1"/>
  <c r="N49" i="25" s="1"/>
  <c r="N50" i="25" s="1"/>
  <c r="N51" i="25" s="1"/>
  <c r="N52" i="25" s="1"/>
  <c r="N53" i="25" s="1"/>
  <c r="N54" i="25" s="1"/>
  <c r="N55" i="25" s="1"/>
  <c r="N56" i="25" s="1"/>
  <c r="N57" i="25" s="1"/>
  <c r="N58" i="25" s="1"/>
  <c r="N59" i="25" s="1"/>
  <c r="N60" i="25" s="1"/>
  <c r="N61" i="25" s="1"/>
  <c r="N62" i="25" s="1"/>
  <c r="N63" i="25" s="1"/>
  <c r="N64" i="25" s="1"/>
  <c r="N65" i="25" s="1"/>
  <c r="N66" i="25" s="1"/>
  <c r="N67" i="25" s="1"/>
  <c r="N68" i="25" s="1"/>
  <c r="N69" i="25" s="1"/>
  <c r="N70" i="25" s="1"/>
  <c r="N71" i="25" s="1"/>
  <c r="N72" i="25" s="1"/>
  <c r="N73" i="25" s="1"/>
  <c r="N74" i="25" s="1"/>
  <c r="N75" i="25" s="1"/>
  <c r="N76" i="25" s="1"/>
  <c r="N77" i="25" s="1"/>
  <c r="N78" i="25" s="1"/>
  <c r="N79" i="25" s="1"/>
  <c r="N80" i="25" s="1"/>
  <c r="N81" i="25" s="1"/>
  <c r="N82" i="25" s="1"/>
  <c r="N83" i="25" s="1"/>
  <c r="N84" i="25" s="1"/>
  <c r="N85" i="25" s="1"/>
  <c r="N86" i="25" s="1"/>
  <c r="N87" i="25" s="1"/>
  <c r="N88" i="25" s="1"/>
  <c r="N89" i="25" s="1"/>
  <c r="N90" i="25" s="1"/>
  <c r="N91" i="25" s="1"/>
  <c r="N92" i="25" s="1"/>
  <c r="N93" i="25" s="1"/>
  <c r="N94" i="25" s="1"/>
  <c r="N95" i="25" s="1"/>
  <c r="N96" i="25" s="1"/>
  <c r="N97" i="25" s="1"/>
  <c r="N98" i="25" s="1"/>
  <c r="N99" i="25" s="1"/>
  <c r="N100" i="25" s="1"/>
  <c r="N101" i="25" s="1"/>
  <c r="N102" i="25" s="1"/>
  <c r="N103" i="25" s="1"/>
  <c r="N104" i="25" s="1"/>
  <c r="N105" i="25" s="1"/>
  <c r="N106" i="25" s="1"/>
  <c r="N107" i="25" s="1"/>
  <c r="N108" i="25" s="1"/>
  <c r="N109" i="25" s="1"/>
  <c r="N110" i="25" s="1"/>
  <c r="N111" i="25" s="1"/>
  <c r="N112" i="25" s="1"/>
  <c r="N113" i="25" s="1"/>
  <c r="N114" i="25" s="1"/>
  <c r="N115" i="25" s="1"/>
  <c r="N116" i="25" s="1"/>
  <c r="N117" i="25" s="1"/>
  <c r="N118" i="25" s="1"/>
  <c r="N119" i="25" s="1"/>
  <c r="N120" i="25" s="1"/>
  <c r="N121" i="25" s="1"/>
  <c r="N122" i="25" s="1"/>
  <c r="N123" i="25" s="1"/>
  <c r="N124" i="25" s="1"/>
  <c r="N125" i="25" s="1"/>
  <c r="N126" i="25" s="1"/>
  <c r="N127" i="25" s="1"/>
  <c r="N128" i="25" s="1"/>
  <c r="N129" i="25" s="1"/>
  <c r="N130" i="25" s="1"/>
  <c r="N131" i="25" s="1"/>
  <c r="N132" i="25" s="1"/>
  <c r="N133" i="25" s="1"/>
  <c r="N134" i="25" s="1"/>
  <c r="N135" i="25" s="1"/>
  <c r="N136" i="25" s="1"/>
  <c r="N137" i="25" s="1"/>
  <c r="N138" i="25" s="1"/>
  <c r="N139" i="25" s="1"/>
  <c r="N140" i="25" s="1"/>
  <c r="N141" i="25" s="1"/>
  <c r="N142" i="25" s="1"/>
  <c r="N143" i="25" s="1"/>
  <c r="N144" i="25" s="1"/>
  <c r="N145" i="25" s="1"/>
  <c r="N146" i="25" s="1"/>
  <c r="N147" i="25" s="1"/>
  <c r="N148" i="25" s="1"/>
  <c r="N149" i="25" s="1"/>
  <c r="N150" i="25" s="1"/>
  <c r="N151" i="25" s="1"/>
  <c r="N152" i="25" s="1"/>
  <c r="N153" i="25" s="1"/>
  <c r="N154" i="25" s="1"/>
  <c r="N155" i="25" s="1"/>
  <c r="N156" i="25" s="1"/>
  <c r="N157" i="25" s="1"/>
  <c r="N158" i="25" s="1"/>
  <c r="N159" i="25" s="1"/>
  <c r="N160" i="25" s="1"/>
  <c r="N161" i="25" s="1"/>
  <c r="N162" i="25" s="1"/>
  <c r="N163" i="25" s="1"/>
  <c r="N164" i="25" s="1"/>
  <c r="N165" i="25" s="1"/>
  <c r="N166" i="25" s="1"/>
  <c r="N167" i="25" s="1"/>
  <c r="N168" i="25" s="1"/>
  <c r="N169" i="25" s="1"/>
  <c r="N170" i="25" s="1"/>
  <c r="N171" i="25" s="1"/>
  <c r="N172" i="25" s="1"/>
  <c r="N173" i="25" s="1"/>
  <c r="N174" i="25" s="1"/>
  <c r="N175" i="25" s="1"/>
  <c r="N176" i="25" s="1"/>
  <c r="N177" i="25" s="1"/>
  <c r="N178" i="25" s="1"/>
  <c r="N179" i="25" s="1"/>
  <c r="N180" i="25" s="1"/>
  <c r="N181" i="25" s="1"/>
  <c r="N182" i="25" s="1"/>
  <c r="N183" i="25" s="1"/>
  <c r="N184" i="25" s="1"/>
  <c r="N185" i="25" s="1"/>
  <c r="N186" i="25" s="1"/>
  <c r="N187" i="25" s="1"/>
  <c r="N188" i="25" s="1"/>
  <c r="N189" i="25" s="1"/>
  <c r="N190" i="25" s="1"/>
  <c r="N191" i="25" s="1"/>
  <c r="N192" i="25" s="1"/>
  <c r="N193" i="25" s="1"/>
  <c r="N194" i="25" s="1"/>
  <c r="N195" i="25" s="1"/>
  <c r="N196" i="25" s="1"/>
  <c r="N197" i="25" s="1"/>
  <c r="N198" i="25" s="1"/>
  <c r="N199" i="25" s="1"/>
  <c r="N200" i="25" s="1"/>
  <c r="N201" i="25" s="1"/>
  <c r="N202" i="25" s="1"/>
  <c r="N203" i="25" s="1"/>
  <c r="N204" i="25" s="1"/>
  <c r="N205" i="25" s="1"/>
  <c r="N206" i="25" s="1"/>
  <c r="N207" i="25" s="1"/>
  <c r="N208" i="25" s="1"/>
  <c r="N209" i="25" s="1"/>
  <c r="N210" i="25" s="1"/>
  <c r="N211" i="25" s="1"/>
  <c r="N212" i="25" s="1"/>
  <c r="N213" i="25" s="1"/>
  <c r="N214" i="25" s="1"/>
  <c r="N215" i="25" s="1"/>
  <c r="N216" i="25" s="1"/>
  <c r="N217" i="25" s="1"/>
  <c r="N218" i="25" s="1"/>
  <c r="N219" i="25" s="1"/>
  <c r="N220" i="25" s="1"/>
  <c r="N221" i="25" s="1"/>
  <c r="N222" i="25" s="1"/>
  <c r="N223" i="25" s="1"/>
  <c r="N224" i="25" s="1"/>
  <c r="N225" i="25" s="1"/>
  <c r="N226" i="25" s="1"/>
  <c r="N227" i="25" s="1"/>
  <c r="N228" i="25" s="1"/>
  <c r="N229" i="25" s="1"/>
  <c r="N230" i="25" s="1"/>
  <c r="N231" i="25" s="1"/>
  <c r="N232" i="25" s="1"/>
  <c r="N233" i="25" s="1"/>
  <c r="N234" i="25" s="1"/>
  <c r="N235" i="25" s="1"/>
  <c r="N236" i="25" s="1"/>
  <c r="N237" i="25" s="1"/>
  <c r="N238" i="25" s="1"/>
  <c r="N239" i="25" s="1"/>
  <c r="N240" i="25" s="1"/>
  <c r="N241" i="25" s="1"/>
  <c r="N242" i="25" s="1"/>
  <c r="N243" i="25" s="1"/>
  <c r="N244" i="25" s="1"/>
  <c r="N245" i="25" s="1"/>
  <c r="N246" i="25" s="1"/>
  <c r="N247" i="25" s="1"/>
  <c r="N248" i="25" s="1"/>
  <c r="N249" i="25" s="1"/>
  <c r="N250" i="25" s="1"/>
  <c r="N251" i="25" s="1"/>
  <c r="N252" i="25" s="1"/>
  <c r="N253" i="25" s="1"/>
  <c r="N254" i="25" s="1"/>
  <c r="N255" i="25" s="1"/>
  <c r="N256" i="25" s="1"/>
  <c r="N257" i="25" s="1"/>
  <c r="N258" i="25" s="1"/>
  <c r="N259" i="25" s="1"/>
  <c r="N260" i="25" s="1"/>
  <c r="N261" i="25" s="1"/>
  <c r="N262" i="25" s="1"/>
  <c r="N263" i="25" s="1"/>
  <c r="N264" i="25" s="1"/>
  <c r="N265" i="25" s="1"/>
  <c r="N266" i="25" s="1"/>
  <c r="N267" i="25" s="1"/>
  <c r="N268" i="25" s="1"/>
  <c r="N269" i="25" s="1"/>
  <c r="N270" i="25" s="1"/>
  <c r="N271" i="25" s="1"/>
  <c r="N272" i="25" s="1"/>
  <c r="N273" i="25" s="1"/>
  <c r="N274" i="25" s="1"/>
  <c r="N275" i="25" s="1"/>
  <c r="N276" i="25" s="1"/>
  <c r="N277" i="25" s="1"/>
  <c r="N278" i="25" s="1"/>
  <c r="N279" i="25" s="1"/>
  <c r="N280" i="25" s="1"/>
  <c r="N281" i="25" s="1"/>
  <c r="N282" i="25" s="1"/>
  <c r="N283" i="25" s="1"/>
  <c r="N284" i="25" s="1"/>
  <c r="N285" i="25" s="1"/>
  <c r="N286" i="25" s="1"/>
  <c r="N287" i="25" s="1"/>
  <c r="N288" i="25" s="1"/>
  <c r="N289" i="25" s="1"/>
  <c r="N290" i="25" s="1"/>
  <c r="N291" i="25" s="1"/>
  <c r="N292" i="25" s="1"/>
  <c r="N293" i="25" s="1"/>
  <c r="N294" i="25" s="1"/>
  <c r="N295" i="25" s="1"/>
  <c r="N296" i="25" s="1"/>
  <c r="N297" i="25" s="1"/>
  <c r="N298" i="25" s="1"/>
  <c r="N299" i="25" s="1"/>
  <c r="N300" i="25" s="1"/>
  <c r="N301" i="25" s="1"/>
  <c r="N7" i="24"/>
  <c r="N8" i="24" s="1"/>
  <c r="N9" i="24" s="1"/>
  <c r="N10" i="24" s="1"/>
  <c r="N11" i="24" s="1"/>
  <c r="N12" i="24" s="1"/>
  <c r="N13" i="24" s="1"/>
  <c r="N14" i="24" s="1"/>
  <c r="N15" i="24" s="1"/>
  <c r="N16" i="24" s="1"/>
  <c r="N17" i="24" s="1"/>
  <c r="N18" i="24" s="1"/>
  <c r="N19" i="24" s="1"/>
  <c r="N20" i="24" s="1"/>
  <c r="N21" i="24" s="1"/>
  <c r="N22" i="24" s="1"/>
  <c r="N23" i="24" s="1"/>
  <c r="N24" i="24" s="1"/>
  <c r="N25" i="24" s="1"/>
  <c r="N26" i="24" s="1"/>
  <c r="N27" i="24" s="1"/>
  <c r="N28" i="24" s="1"/>
  <c r="N29" i="24" s="1"/>
  <c r="N30" i="24" s="1"/>
  <c r="N31" i="24" s="1"/>
  <c r="N32" i="24" s="1"/>
  <c r="N33" i="24" s="1"/>
  <c r="N34" i="24" s="1"/>
  <c r="N35" i="24" s="1"/>
  <c r="N36" i="24" s="1"/>
  <c r="N37" i="24" s="1"/>
  <c r="N38" i="24" s="1"/>
  <c r="N39" i="24" s="1"/>
  <c r="N40" i="24" s="1"/>
  <c r="N41" i="24" s="1"/>
  <c r="N42" i="24" s="1"/>
  <c r="N43" i="24" s="1"/>
  <c r="N44" i="24" s="1"/>
  <c r="N45" i="24" s="1"/>
  <c r="N46" i="24" s="1"/>
  <c r="N47" i="24" s="1"/>
  <c r="N48" i="24" s="1"/>
  <c r="N49" i="24" s="1"/>
  <c r="N50" i="24" s="1"/>
  <c r="N51" i="24" s="1"/>
  <c r="N52" i="24" s="1"/>
  <c r="N53" i="24" s="1"/>
  <c r="N54" i="24" s="1"/>
  <c r="N55" i="24" s="1"/>
  <c r="N56" i="24" s="1"/>
  <c r="N57" i="24" s="1"/>
  <c r="N58" i="24" s="1"/>
  <c r="N59" i="24" s="1"/>
  <c r="N60" i="24" s="1"/>
  <c r="N61" i="24" s="1"/>
  <c r="N62" i="24" s="1"/>
  <c r="N63" i="24" s="1"/>
  <c r="N64" i="24" s="1"/>
  <c r="N65" i="24" s="1"/>
  <c r="N66" i="24" s="1"/>
  <c r="N67" i="24" s="1"/>
  <c r="N68" i="24" s="1"/>
  <c r="N69" i="24" s="1"/>
  <c r="N70" i="24" s="1"/>
  <c r="N71" i="24" s="1"/>
  <c r="N72" i="24" s="1"/>
  <c r="N73" i="24" s="1"/>
  <c r="N74" i="24" s="1"/>
  <c r="N75" i="24" s="1"/>
  <c r="N76" i="24" s="1"/>
  <c r="N77" i="24" s="1"/>
  <c r="N78" i="24" s="1"/>
  <c r="N79" i="24" s="1"/>
  <c r="N80" i="24" s="1"/>
  <c r="N81" i="24" s="1"/>
  <c r="N82" i="24" s="1"/>
  <c r="N83" i="24" s="1"/>
  <c r="N84" i="24" s="1"/>
  <c r="N85" i="24" s="1"/>
  <c r="N86" i="24" s="1"/>
  <c r="N87" i="24" s="1"/>
  <c r="N88" i="24" s="1"/>
  <c r="N89" i="24" s="1"/>
  <c r="N90" i="24" s="1"/>
  <c r="N91" i="24" s="1"/>
  <c r="N92" i="24" s="1"/>
  <c r="N93" i="24" s="1"/>
  <c r="N94" i="24" s="1"/>
  <c r="N95" i="24" s="1"/>
  <c r="N96" i="24" s="1"/>
  <c r="N97" i="24" s="1"/>
  <c r="N98" i="24" s="1"/>
  <c r="N99" i="24" s="1"/>
  <c r="N100" i="24" s="1"/>
  <c r="N101" i="24" s="1"/>
  <c r="N102" i="24" s="1"/>
  <c r="N103" i="24" s="1"/>
  <c r="N104" i="24" s="1"/>
  <c r="N105" i="24" s="1"/>
  <c r="N106" i="24" s="1"/>
  <c r="N107" i="24" s="1"/>
  <c r="N108" i="24" s="1"/>
  <c r="N109" i="24" s="1"/>
  <c r="N110" i="24" s="1"/>
  <c r="N111" i="24" s="1"/>
  <c r="N112" i="24" s="1"/>
  <c r="N113" i="24" s="1"/>
  <c r="N114" i="24" s="1"/>
  <c r="N115" i="24" s="1"/>
  <c r="N116" i="24" s="1"/>
  <c r="N117" i="24" s="1"/>
  <c r="N118" i="24" s="1"/>
  <c r="N119" i="24" s="1"/>
  <c r="N120" i="24" s="1"/>
  <c r="N121" i="24" s="1"/>
  <c r="N122" i="24" s="1"/>
  <c r="N123" i="24" s="1"/>
  <c r="N124" i="24" s="1"/>
  <c r="N125" i="24" s="1"/>
  <c r="N126" i="24" s="1"/>
  <c r="N127" i="24" s="1"/>
  <c r="N128" i="24" s="1"/>
  <c r="N129" i="24" s="1"/>
  <c r="N130" i="24" s="1"/>
  <c r="N131" i="24" s="1"/>
  <c r="N132" i="24" s="1"/>
  <c r="N133" i="24" s="1"/>
  <c r="N134" i="24" s="1"/>
  <c r="N135" i="24" s="1"/>
  <c r="N136" i="24" s="1"/>
  <c r="N137" i="24" s="1"/>
  <c r="N138" i="24" s="1"/>
  <c r="N139" i="24" s="1"/>
  <c r="N140" i="24" s="1"/>
  <c r="N141" i="24" s="1"/>
  <c r="N142" i="24" s="1"/>
  <c r="N143" i="24" s="1"/>
  <c r="N144" i="24" s="1"/>
  <c r="N145" i="24" s="1"/>
  <c r="N146" i="24" s="1"/>
  <c r="N147" i="24" s="1"/>
  <c r="N148" i="24" s="1"/>
  <c r="N149" i="24" s="1"/>
  <c r="N150" i="24" s="1"/>
  <c r="N151" i="24" s="1"/>
  <c r="N152" i="24" s="1"/>
  <c r="N153" i="24" s="1"/>
  <c r="N154" i="24" s="1"/>
  <c r="N155" i="24" s="1"/>
  <c r="N156" i="24" s="1"/>
  <c r="N157" i="24" s="1"/>
  <c r="N158" i="24" s="1"/>
  <c r="N159" i="24" s="1"/>
  <c r="N160" i="24" s="1"/>
  <c r="N161" i="24" s="1"/>
  <c r="N162" i="24" s="1"/>
  <c r="N163" i="24" s="1"/>
  <c r="N164" i="24" s="1"/>
  <c r="N165" i="24" s="1"/>
  <c r="N166" i="24" s="1"/>
  <c r="N167" i="24" s="1"/>
  <c r="N168" i="24" s="1"/>
  <c r="N169" i="24" s="1"/>
  <c r="N170" i="24" s="1"/>
  <c r="N171" i="24" s="1"/>
  <c r="N172" i="24" s="1"/>
  <c r="N173" i="24" s="1"/>
  <c r="N174" i="24" s="1"/>
  <c r="N175" i="24" s="1"/>
  <c r="N176" i="24" s="1"/>
  <c r="N177" i="24" s="1"/>
  <c r="N178" i="24" s="1"/>
  <c r="N179" i="24" s="1"/>
  <c r="N180" i="24" s="1"/>
  <c r="N181" i="24" s="1"/>
  <c r="N182" i="24" s="1"/>
  <c r="N183" i="24" s="1"/>
  <c r="N184" i="24" s="1"/>
  <c r="N185" i="24" s="1"/>
  <c r="N186" i="24" s="1"/>
  <c r="N187" i="24" s="1"/>
  <c r="N188" i="24" s="1"/>
  <c r="N189" i="24" s="1"/>
  <c r="N190" i="24" s="1"/>
  <c r="N191" i="24" s="1"/>
  <c r="N192" i="24" s="1"/>
  <c r="N193" i="24" s="1"/>
  <c r="N194" i="24" s="1"/>
  <c r="N195" i="24" s="1"/>
  <c r="N196" i="24" s="1"/>
  <c r="N197" i="24" s="1"/>
  <c r="N198" i="24" s="1"/>
  <c r="N199" i="24" s="1"/>
  <c r="N200" i="24" s="1"/>
  <c r="N201" i="24" s="1"/>
  <c r="N202" i="24" s="1"/>
  <c r="N203" i="24" s="1"/>
  <c r="N204" i="24" s="1"/>
  <c r="N205" i="24" s="1"/>
  <c r="N206" i="24" s="1"/>
  <c r="N207" i="24" s="1"/>
  <c r="N208" i="24" s="1"/>
  <c r="N209" i="24" s="1"/>
  <c r="N210" i="24" s="1"/>
  <c r="N211" i="24" s="1"/>
  <c r="N212" i="24" s="1"/>
  <c r="N213" i="24" s="1"/>
  <c r="N214" i="24" s="1"/>
  <c r="N215" i="24" s="1"/>
  <c r="N216" i="24" s="1"/>
  <c r="N217" i="24" s="1"/>
  <c r="N218" i="24" s="1"/>
  <c r="N219" i="24" s="1"/>
  <c r="N220" i="24" s="1"/>
  <c r="N221" i="24" s="1"/>
  <c r="N222" i="24" s="1"/>
  <c r="N223" i="24" s="1"/>
  <c r="N224" i="24" s="1"/>
  <c r="N225" i="24" s="1"/>
  <c r="N226" i="24" s="1"/>
  <c r="N227" i="24" s="1"/>
  <c r="N228" i="24" s="1"/>
  <c r="N229" i="24" s="1"/>
  <c r="N230" i="24" s="1"/>
  <c r="N231" i="24" s="1"/>
  <c r="N232" i="24" s="1"/>
  <c r="N233" i="24" s="1"/>
  <c r="N234" i="24" s="1"/>
  <c r="N235" i="24" s="1"/>
  <c r="N236" i="24" s="1"/>
  <c r="N237" i="24" s="1"/>
  <c r="N238" i="24" s="1"/>
  <c r="N239" i="24" s="1"/>
  <c r="N240" i="24" s="1"/>
  <c r="N241" i="24" s="1"/>
  <c r="N242" i="24" s="1"/>
  <c r="N243" i="24" s="1"/>
  <c r="N244" i="24" s="1"/>
  <c r="N245" i="24" s="1"/>
  <c r="N246" i="24" s="1"/>
  <c r="N247" i="24" s="1"/>
  <c r="N248" i="24" s="1"/>
  <c r="N249" i="24" s="1"/>
  <c r="N250" i="24" s="1"/>
  <c r="N251" i="24" s="1"/>
  <c r="N252" i="24" s="1"/>
  <c r="N253" i="24" s="1"/>
  <c r="N254" i="24" s="1"/>
  <c r="N255" i="24" s="1"/>
  <c r="N256" i="24" s="1"/>
  <c r="N257" i="24" s="1"/>
  <c r="N258" i="24" s="1"/>
  <c r="N259" i="24" s="1"/>
  <c r="N260" i="24" s="1"/>
  <c r="N261" i="24" s="1"/>
  <c r="N262" i="24" s="1"/>
  <c r="N263" i="24" s="1"/>
  <c r="N264" i="24" s="1"/>
  <c r="N265" i="24" s="1"/>
  <c r="N266" i="24" s="1"/>
  <c r="N267" i="24" s="1"/>
  <c r="N268" i="24" s="1"/>
  <c r="N269" i="24" s="1"/>
  <c r="N270" i="24" s="1"/>
  <c r="N271" i="24" s="1"/>
  <c r="N272" i="24" s="1"/>
  <c r="N273" i="24" s="1"/>
  <c r="N274" i="24" s="1"/>
  <c r="N275" i="24" s="1"/>
  <c r="N276" i="24" s="1"/>
  <c r="N277" i="24" s="1"/>
  <c r="N278" i="24" s="1"/>
  <c r="N279" i="24" s="1"/>
  <c r="N280" i="24" s="1"/>
  <c r="N281" i="24" s="1"/>
  <c r="N282" i="24" s="1"/>
  <c r="N283" i="24" s="1"/>
  <c r="N284" i="24" s="1"/>
  <c r="N285" i="24" s="1"/>
  <c r="N286" i="24" s="1"/>
  <c r="N287" i="24" s="1"/>
  <c r="N288" i="24" s="1"/>
  <c r="N289" i="24" s="1"/>
  <c r="N290" i="24" s="1"/>
  <c r="N291" i="24" s="1"/>
  <c r="N292" i="24" s="1"/>
  <c r="N293" i="24" s="1"/>
  <c r="N294" i="24" s="1"/>
  <c r="N295" i="24" s="1"/>
  <c r="N296" i="24" s="1"/>
  <c r="N297" i="24" s="1"/>
  <c r="N298" i="24" s="1"/>
  <c r="N299" i="24" s="1"/>
  <c r="N300" i="24" s="1"/>
  <c r="N301" i="24" s="1"/>
  <c r="L301" i="24"/>
  <c r="L304" i="5"/>
  <c r="N304" i="5" s="1"/>
  <c r="L301" i="5"/>
  <c r="L301" i="22"/>
  <c r="L304" i="22"/>
  <c r="N304" i="22" s="1"/>
  <c r="N5" i="22"/>
  <c r="N6" i="22" s="1"/>
  <c r="N7" i="22" s="1"/>
  <c r="N8" i="22" s="1"/>
  <c r="N9" i="22" s="1"/>
  <c r="N10" i="22" s="1"/>
  <c r="N11" i="22" s="1"/>
  <c r="N12" i="22" s="1"/>
  <c r="N13" i="22" s="1"/>
  <c r="N14" i="22" s="1"/>
  <c r="N15" i="22" s="1"/>
  <c r="N16" i="22" s="1"/>
  <c r="N17" i="22" s="1"/>
  <c r="N18" i="22" s="1"/>
  <c r="N19" i="22" s="1"/>
  <c r="N20" i="22" s="1"/>
  <c r="N21" i="22" s="1"/>
  <c r="N22" i="22" s="1"/>
  <c r="N23" i="22" s="1"/>
  <c r="N24" i="22" s="1"/>
  <c r="N25" i="22" s="1"/>
  <c r="N26" i="22" s="1"/>
  <c r="N27" i="22" s="1"/>
  <c r="N28" i="22" s="1"/>
  <c r="N29" i="22" s="1"/>
  <c r="N30" i="22" s="1"/>
  <c r="N31" i="22" s="1"/>
  <c r="N32" i="22" s="1"/>
  <c r="N33" i="22" s="1"/>
  <c r="N34" i="22" s="1"/>
  <c r="N35" i="22" s="1"/>
  <c r="N36" i="22" s="1"/>
  <c r="N37" i="22" s="1"/>
  <c r="N38" i="22" s="1"/>
  <c r="N39" i="22" s="1"/>
  <c r="N40" i="22" s="1"/>
  <c r="N41" i="22" s="1"/>
  <c r="N42" i="22" s="1"/>
  <c r="N43" i="22" s="1"/>
  <c r="N44" i="22" s="1"/>
  <c r="N45" i="22" s="1"/>
  <c r="N46" i="22" s="1"/>
  <c r="N47" i="22" s="1"/>
  <c r="N48" i="22" s="1"/>
  <c r="N49" i="22" s="1"/>
  <c r="N50" i="22" s="1"/>
  <c r="N51" i="22" s="1"/>
  <c r="N52" i="22" s="1"/>
  <c r="N53" i="22" s="1"/>
  <c r="N54" i="22" s="1"/>
  <c r="N55" i="22" s="1"/>
  <c r="N56" i="22" s="1"/>
  <c r="N57" i="22" s="1"/>
  <c r="N58" i="22" s="1"/>
  <c r="N59" i="22" s="1"/>
  <c r="N60" i="22" s="1"/>
  <c r="N61" i="22" s="1"/>
  <c r="N62" i="22" s="1"/>
  <c r="N63" i="22" s="1"/>
  <c r="N64" i="22" s="1"/>
  <c r="N65" i="22" s="1"/>
  <c r="N66" i="22" s="1"/>
  <c r="N67" i="22" s="1"/>
  <c r="N68" i="22" s="1"/>
  <c r="N69" i="22" s="1"/>
  <c r="N70" i="22" s="1"/>
  <c r="N71" i="22" s="1"/>
  <c r="N72" i="22" s="1"/>
  <c r="N73" i="22" s="1"/>
  <c r="N74" i="22" s="1"/>
  <c r="N75" i="22" s="1"/>
  <c r="N76" i="22" s="1"/>
  <c r="N77" i="22" s="1"/>
  <c r="N78" i="22" s="1"/>
  <c r="N79" i="22" s="1"/>
  <c r="N80" i="22" s="1"/>
  <c r="N81" i="22" s="1"/>
  <c r="N82" i="22" s="1"/>
  <c r="N83" i="22" s="1"/>
  <c r="N84" i="22" s="1"/>
  <c r="N85" i="22" s="1"/>
  <c r="N86" i="22" s="1"/>
  <c r="N87" i="22" s="1"/>
  <c r="N88" i="22" s="1"/>
  <c r="N89" i="22" s="1"/>
  <c r="N90" i="22" s="1"/>
  <c r="N91" i="22" s="1"/>
  <c r="N92" i="22" s="1"/>
  <c r="N93" i="22" s="1"/>
  <c r="N94" i="22" s="1"/>
  <c r="N95" i="22" s="1"/>
  <c r="N96" i="22" s="1"/>
  <c r="N97" i="22" s="1"/>
  <c r="N98" i="22" s="1"/>
  <c r="N99" i="22" s="1"/>
  <c r="N100" i="22" s="1"/>
  <c r="N101" i="22" s="1"/>
  <c r="N102" i="22" s="1"/>
  <c r="N103" i="22" s="1"/>
  <c r="N104" i="22" s="1"/>
  <c r="N105" i="22" s="1"/>
  <c r="N106" i="22" s="1"/>
  <c r="N107" i="22" s="1"/>
  <c r="N108" i="22" s="1"/>
  <c r="N109" i="22" s="1"/>
  <c r="N110" i="22" s="1"/>
  <c r="N111" i="22" s="1"/>
  <c r="N112" i="22" s="1"/>
  <c r="N113" i="22" s="1"/>
  <c r="N114" i="22" s="1"/>
  <c r="N115" i="22" s="1"/>
  <c r="N116" i="22" s="1"/>
  <c r="N117" i="22" s="1"/>
  <c r="N118" i="22" s="1"/>
  <c r="N119" i="22" s="1"/>
  <c r="N120" i="22" s="1"/>
  <c r="N121" i="22" s="1"/>
  <c r="N122" i="22" s="1"/>
  <c r="N123" i="22" s="1"/>
  <c r="N124" i="22" s="1"/>
  <c r="N125" i="22" s="1"/>
  <c r="N126" i="22" s="1"/>
  <c r="N127" i="22" s="1"/>
  <c r="N128" i="22" s="1"/>
  <c r="N129" i="22" s="1"/>
  <c r="N130" i="22" s="1"/>
  <c r="N131" i="22" s="1"/>
  <c r="N132" i="22" s="1"/>
  <c r="N133" i="22" s="1"/>
  <c r="N134" i="22" s="1"/>
  <c r="N135" i="22" s="1"/>
  <c r="N136" i="22" s="1"/>
  <c r="N137" i="22" s="1"/>
  <c r="N138" i="22" s="1"/>
  <c r="N139" i="22" s="1"/>
  <c r="N140" i="22" s="1"/>
  <c r="N141" i="22" s="1"/>
  <c r="N142" i="22" s="1"/>
  <c r="N143" i="22" s="1"/>
  <c r="N144" i="22" s="1"/>
  <c r="N145" i="22" s="1"/>
  <c r="N146" i="22" s="1"/>
  <c r="N147" i="22" s="1"/>
  <c r="N148" i="22" s="1"/>
  <c r="N149" i="22" s="1"/>
  <c r="N150" i="22" s="1"/>
  <c r="N151" i="22" s="1"/>
  <c r="N152" i="22" s="1"/>
  <c r="N153" i="22" s="1"/>
  <c r="N154" i="22" s="1"/>
  <c r="N155" i="22" s="1"/>
  <c r="N156" i="22" s="1"/>
  <c r="N157" i="22" s="1"/>
  <c r="N158" i="22" s="1"/>
  <c r="N159" i="22" s="1"/>
  <c r="N160" i="22" s="1"/>
  <c r="N161" i="22" s="1"/>
  <c r="N162" i="22" s="1"/>
  <c r="N163" i="22" s="1"/>
  <c r="N164" i="22" s="1"/>
  <c r="N165" i="22" s="1"/>
  <c r="N166" i="22" s="1"/>
  <c r="N167" i="22" s="1"/>
  <c r="N168" i="22" s="1"/>
  <c r="N169" i="22" s="1"/>
  <c r="N170" i="22" s="1"/>
  <c r="N171" i="22" s="1"/>
  <c r="N172" i="22" s="1"/>
  <c r="N173" i="22" s="1"/>
  <c r="N174" i="22" s="1"/>
  <c r="N175" i="22" s="1"/>
  <c r="N176" i="22" s="1"/>
  <c r="N177" i="22" s="1"/>
  <c r="N178" i="22" s="1"/>
  <c r="N179" i="22" s="1"/>
  <c r="N180" i="22" s="1"/>
  <c r="N181" i="22" s="1"/>
  <c r="N182" i="22" s="1"/>
  <c r="N183" i="22" s="1"/>
  <c r="N184" i="22" s="1"/>
  <c r="N185" i="22" s="1"/>
  <c r="N186" i="22" s="1"/>
  <c r="N187" i="22" s="1"/>
  <c r="N188" i="22" s="1"/>
  <c r="N189" i="22" s="1"/>
  <c r="N190" i="22" s="1"/>
  <c r="N191" i="22" s="1"/>
  <c r="N192" i="22" s="1"/>
  <c r="N193" i="22" s="1"/>
  <c r="N194" i="22" s="1"/>
  <c r="N195" i="22" s="1"/>
  <c r="N196" i="22" s="1"/>
  <c r="N197" i="22" s="1"/>
  <c r="N198" i="22" s="1"/>
  <c r="N199" i="22" s="1"/>
  <c r="N200" i="22" s="1"/>
  <c r="N201" i="22" s="1"/>
  <c r="N202" i="22" s="1"/>
  <c r="N203" i="22" s="1"/>
  <c r="N204" i="22" s="1"/>
  <c r="N205" i="22" s="1"/>
  <c r="N206" i="22" s="1"/>
  <c r="N207" i="22" s="1"/>
  <c r="N208" i="22" s="1"/>
  <c r="N209" i="22" s="1"/>
  <c r="N210" i="22" s="1"/>
  <c r="N211" i="22" s="1"/>
  <c r="N212" i="22" s="1"/>
  <c r="N213" i="22" s="1"/>
  <c r="N214" i="22" s="1"/>
  <c r="N215" i="22" s="1"/>
  <c r="N216" i="22" s="1"/>
  <c r="N217" i="22" s="1"/>
  <c r="N218" i="22" s="1"/>
  <c r="N219" i="22" s="1"/>
  <c r="N220" i="22" s="1"/>
  <c r="N221" i="22" s="1"/>
  <c r="N222" i="22" s="1"/>
  <c r="N223" i="22" s="1"/>
  <c r="N224" i="22" s="1"/>
  <c r="N225" i="22" s="1"/>
  <c r="N226" i="22" s="1"/>
  <c r="N227" i="22" s="1"/>
  <c r="N228" i="22" s="1"/>
  <c r="N229" i="22" s="1"/>
  <c r="N230" i="22" s="1"/>
  <c r="N231" i="22" s="1"/>
  <c r="N232" i="22" s="1"/>
  <c r="N233" i="22" s="1"/>
  <c r="N234" i="22" s="1"/>
  <c r="N235" i="22" s="1"/>
  <c r="N236" i="22" s="1"/>
  <c r="N237" i="22" s="1"/>
  <c r="N238" i="22" s="1"/>
  <c r="N239" i="22" s="1"/>
  <c r="N240" i="22" s="1"/>
  <c r="N241" i="22" s="1"/>
  <c r="N242" i="22" s="1"/>
  <c r="N243" i="22" s="1"/>
  <c r="N244" i="22" s="1"/>
  <c r="N245" i="22" s="1"/>
  <c r="N246" i="22" s="1"/>
  <c r="N247" i="22" s="1"/>
  <c r="N248" i="22" s="1"/>
  <c r="N249" i="22" s="1"/>
  <c r="N250" i="22" s="1"/>
  <c r="N251" i="22" s="1"/>
  <c r="N252" i="22" s="1"/>
  <c r="N253" i="22" s="1"/>
  <c r="N254" i="22" s="1"/>
  <c r="N255" i="22" s="1"/>
  <c r="N256" i="22" s="1"/>
  <c r="N257" i="22" s="1"/>
  <c r="N258" i="22" s="1"/>
  <c r="N259" i="22" s="1"/>
  <c r="N260" i="22" s="1"/>
  <c r="N261" i="22" s="1"/>
  <c r="N262" i="22" s="1"/>
  <c r="N263" i="22" s="1"/>
  <c r="N264" i="22" s="1"/>
  <c r="N265" i="22" s="1"/>
  <c r="N266" i="22" s="1"/>
  <c r="N267" i="22" s="1"/>
  <c r="N268" i="22" s="1"/>
  <c r="N269" i="22" s="1"/>
  <c r="N270" i="22" s="1"/>
  <c r="N271" i="22" s="1"/>
  <c r="N272" i="22" s="1"/>
  <c r="N273" i="22" s="1"/>
  <c r="N274" i="22" s="1"/>
  <c r="N275" i="22" s="1"/>
  <c r="N276" i="22" s="1"/>
  <c r="N277" i="22" s="1"/>
  <c r="N278" i="22" s="1"/>
  <c r="N279" i="22" s="1"/>
  <c r="N280" i="22" s="1"/>
  <c r="N281" i="22" s="1"/>
  <c r="N282" i="22" s="1"/>
  <c r="N283" i="22" s="1"/>
  <c r="N284" i="22" s="1"/>
  <c r="N285" i="22" s="1"/>
  <c r="N286" i="22" s="1"/>
  <c r="N287" i="22" s="1"/>
  <c r="N288" i="22" s="1"/>
  <c r="N289" i="22" s="1"/>
  <c r="N290" i="22" s="1"/>
  <c r="N291" i="22" s="1"/>
  <c r="N292" i="22" s="1"/>
  <c r="N293" i="22" s="1"/>
  <c r="N294" i="22" s="1"/>
  <c r="N295" i="22" s="1"/>
  <c r="N296" i="22" s="1"/>
  <c r="N297" i="22" s="1"/>
  <c r="N298" i="22" s="1"/>
  <c r="N299" i="22" s="1"/>
  <c r="N300" i="22" s="1"/>
  <c r="N301" i="22" s="1"/>
  <c r="L301" i="21"/>
  <c r="L304" i="21"/>
  <c r="N304" i="21" s="1"/>
  <c r="N5" i="21"/>
  <c r="N6" i="21" s="1"/>
  <c r="N7" i="21" s="1"/>
  <c r="N8" i="21" s="1"/>
  <c r="N9" i="21" s="1"/>
  <c r="N10" i="21" s="1"/>
  <c r="N11" i="21" s="1"/>
  <c r="N12" i="21" s="1"/>
  <c r="N13" i="21" s="1"/>
  <c r="N14" i="21" s="1"/>
  <c r="N15" i="21" s="1"/>
  <c r="N16" i="21" s="1"/>
  <c r="N17" i="21" s="1"/>
  <c r="N18" i="21" s="1"/>
  <c r="N19" i="21" s="1"/>
  <c r="N20" i="21" s="1"/>
  <c r="N21" i="21" s="1"/>
  <c r="N22" i="21" s="1"/>
  <c r="N23" i="21" s="1"/>
  <c r="N24" i="21" s="1"/>
  <c r="N25" i="21" s="1"/>
  <c r="N26" i="21" s="1"/>
  <c r="N27" i="21" s="1"/>
  <c r="N28" i="21" s="1"/>
  <c r="N29" i="21" s="1"/>
  <c r="N30" i="21" s="1"/>
  <c r="N31" i="21" s="1"/>
  <c r="N32" i="21" s="1"/>
  <c r="N33" i="21" s="1"/>
  <c r="N34" i="21" s="1"/>
  <c r="N35" i="21" s="1"/>
  <c r="N36" i="21" s="1"/>
  <c r="N37" i="21" s="1"/>
  <c r="N38" i="21" s="1"/>
  <c r="N39" i="21" s="1"/>
  <c r="N40" i="21" s="1"/>
  <c r="N41" i="21" s="1"/>
  <c r="N42" i="21" s="1"/>
  <c r="N43" i="21" s="1"/>
  <c r="N44" i="21" s="1"/>
  <c r="N45" i="21" s="1"/>
  <c r="N46" i="21" s="1"/>
  <c r="N47" i="21" s="1"/>
  <c r="N48" i="21" s="1"/>
  <c r="N49" i="21" s="1"/>
  <c r="N50" i="21" s="1"/>
  <c r="N51" i="21" s="1"/>
  <c r="N52" i="21" s="1"/>
  <c r="N53" i="21" s="1"/>
  <c r="N54" i="21" s="1"/>
  <c r="N55" i="21" s="1"/>
  <c r="N56" i="21" s="1"/>
  <c r="N57" i="21" s="1"/>
  <c r="N58" i="21" s="1"/>
  <c r="N59" i="21" s="1"/>
  <c r="N60" i="21" s="1"/>
  <c r="N61" i="21" s="1"/>
  <c r="N62" i="21" s="1"/>
  <c r="N63" i="21" s="1"/>
  <c r="N64" i="21" s="1"/>
  <c r="N65" i="21" s="1"/>
  <c r="N66" i="21" s="1"/>
  <c r="N67" i="21" s="1"/>
  <c r="N68" i="21" s="1"/>
  <c r="N69" i="21" s="1"/>
  <c r="N70" i="21" s="1"/>
  <c r="N71" i="21" s="1"/>
  <c r="N72" i="21" s="1"/>
  <c r="N73" i="21" s="1"/>
  <c r="N74" i="21" s="1"/>
  <c r="N75" i="21" s="1"/>
  <c r="N76" i="21" s="1"/>
  <c r="N77" i="21" s="1"/>
  <c r="N78" i="21" s="1"/>
  <c r="N79" i="21" s="1"/>
  <c r="N80" i="21" s="1"/>
  <c r="N81" i="21" s="1"/>
  <c r="N82" i="21" s="1"/>
  <c r="N83" i="21" s="1"/>
  <c r="N84" i="21" s="1"/>
  <c r="N85" i="21" s="1"/>
  <c r="N86" i="21" s="1"/>
  <c r="N87" i="21" s="1"/>
  <c r="N88" i="21" s="1"/>
  <c r="N89" i="21" s="1"/>
  <c r="N90" i="21" s="1"/>
  <c r="N91" i="21" s="1"/>
  <c r="N92" i="21" s="1"/>
  <c r="N93" i="21" s="1"/>
  <c r="N94" i="21" s="1"/>
  <c r="N95" i="21" s="1"/>
  <c r="N96" i="21" s="1"/>
  <c r="N97" i="21" s="1"/>
  <c r="N98" i="21" s="1"/>
  <c r="N99" i="21" s="1"/>
  <c r="N100" i="21" s="1"/>
  <c r="N101" i="21" s="1"/>
  <c r="N102" i="21" s="1"/>
  <c r="N103" i="21" s="1"/>
  <c r="N104" i="21" s="1"/>
  <c r="N105" i="21" s="1"/>
  <c r="N106" i="21" s="1"/>
  <c r="N107" i="21" s="1"/>
  <c r="N108" i="21" s="1"/>
  <c r="N109" i="21" s="1"/>
  <c r="N110" i="21" s="1"/>
  <c r="N111" i="21" s="1"/>
  <c r="N112" i="21" s="1"/>
  <c r="N113" i="21" s="1"/>
  <c r="N114" i="21" s="1"/>
  <c r="N115" i="21" s="1"/>
  <c r="N116" i="21" s="1"/>
  <c r="N117" i="21" s="1"/>
  <c r="N118" i="21" s="1"/>
  <c r="N119" i="21" s="1"/>
  <c r="N120" i="21" s="1"/>
  <c r="N121" i="21" s="1"/>
  <c r="N122" i="21" s="1"/>
  <c r="N123" i="21" s="1"/>
  <c r="N124" i="21" s="1"/>
  <c r="N125" i="21" s="1"/>
  <c r="N126" i="21" s="1"/>
  <c r="N127" i="21" s="1"/>
  <c r="N128" i="21" s="1"/>
  <c r="N129" i="21" s="1"/>
  <c r="N130" i="21" s="1"/>
  <c r="N131" i="21" s="1"/>
  <c r="N132" i="21" s="1"/>
  <c r="N133" i="21" s="1"/>
  <c r="N134" i="21" s="1"/>
  <c r="N135" i="21" s="1"/>
  <c r="N136" i="21" s="1"/>
  <c r="N137" i="21" s="1"/>
  <c r="N138" i="21" s="1"/>
  <c r="N139" i="21" s="1"/>
  <c r="N140" i="21" s="1"/>
  <c r="N141" i="21" s="1"/>
  <c r="N142" i="21" s="1"/>
  <c r="N143" i="21" s="1"/>
  <c r="N144" i="21" s="1"/>
  <c r="N145" i="21" s="1"/>
  <c r="N146" i="21" s="1"/>
  <c r="N147" i="21" s="1"/>
  <c r="N148" i="21" s="1"/>
  <c r="N149" i="21" s="1"/>
  <c r="N150" i="21" s="1"/>
  <c r="N151" i="21" s="1"/>
  <c r="N152" i="21" s="1"/>
  <c r="N153" i="21" s="1"/>
  <c r="N154" i="21" s="1"/>
  <c r="N155" i="21" s="1"/>
  <c r="N156" i="21" s="1"/>
  <c r="N157" i="21" s="1"/>
  <c r="N158" i="21" s="1"/>
  <c r="N159" i="21" s="1"/>
  <c r="N160" i="21" s="1"/>
  <c r="N161" i="21" s="1"/>
  <c r="N162" i="21" s="1"/>
  <c r="N163" i="21" s="1"/>
  <c r="N164" i="21" s="1"/>
  <c r="N165" i="21" s="1"/>
  <c r="N166" i="21" s="1"/>
  <c r="N167" i="21" s="1"/>
  <c r="N168" i="21" s="1"/>
  <c r="N169" i="21" s="1"/>
  <c r="N170" i="21" s="1"/>
  <c r="N171" i="21" s="1"/>
  <c r="N172" i="21" s="1"/>
  <c r="N173" i="21" s="1"/>
  <c r="N174" i="21" s="1"/>
  <c r="N175" i="21" s="1"/>
  <c r="N176" i="21" s="1"/>
  <c r="N177" i="21" s="1"/>
  <c r="N178" i="21" s="1"/>
  <c r="N179" i="21" s="1"/>
  <c r="N180" i="21" s="1"/>
  <c r="N181" i="21" s="1"/>
  <c r="N182" i="21" s="1"/>
  <c r="N183" i="21" s="1"/>
  <c r="N184" i="21" s="1"/>
  <c r="N185" i="21" s="1"/>
  <c r="N186" i="21" s="1"/>
  <c r="N187" i="21" s="1"/>
  <c r="N188" i="21" s="1"/>
  <c r="N189" i="21" s="1"/>
  <c r="N190" i="21" s="1"/>
  <c r="N191" i="21" s="1"/>
  <c r="N192" i="21" s="1"/>
  <c r="N193" i="21" s="1"/>
  <c r="N194" i="21" s="1"/>
  <c r="N195" i="21" s="1"/>
  <c r="N196" i="21" s="1"/>
  <c r="N197" i="21" s="1"/>
  <c r="N198" i="21" s="1"/>
  <c r="N199" i="21" s="1"/>
  <c r="N200" i="21" s="1"/>
  <c r="N201" i="21" s="1"/>
  <c r="N202" i="21" s="1"/>
  <c r="N203" i="21" s="1"/>
  <c r="N204" i="21" s="1"/>
  <c r="N205" i="21" s="1"/>
  <c r="N206" i="21" s="1"/>
  <c r="N207" i="21" s="1"/>
  <c r="N208" i="21" s="1"/>
  <c r="N209" i="21" s="1"/>
  <c r="N210" i="21" s="1"/>
  <c r="N211" i="21" s="1"/>
  <c r="N212" i="21" s="1"/>
  <c r="N213" i="21" s="1"/>
  <c r="N214" i="21" s="1"/>
  <c r="N215" i="21" s="1"/>
  <c r="N216" i="21" s="1"/>
  <c r="N217" i="21" s="1"/>
  <c r="N218" i="21" s="1"/>
  <c r="N219" i="21" s="1"/>
  <c r="N220" i="21" s="1"/>
  <c r="N221" i="21" s="1"/>
  <c r="N222" i="21" s="1"/>
  <c r="N223" i="21" s="1"/>
  <c r="N224" i="21" s="1"/>
  <c r="N225" i="21" s="1"/>
  <c r="N226" i="21" s="1"/>
  <c r="N227" i="21" s="1"/>
  <c r="N228" i="21" s="1"/>
  <c r="N229" i="21" s="1"/>
  <c r="N230" i="21" s="1"/>
  <c r="N231" i="21" s="1"/>
  <c r="N232" i="21" s="1"/>
  <c r="N233" i="21" s="1"/>
  <c r="N234" i="21" s="1"/>
  <c r="N235" i="21" s="1"/>
  <c r="N236" i="21" s="1"/>
  <c r="N237" i="21" s="1"/>
  <c r="N238" i="21" s="1"/>
  <c r="N239" i="21" s="1"/>
  <c r="N240" i="21" s="1"/>
  <c r="N241" i="21" s="1"/>
  <c r="N242" i="21" s="1"/>
  <c r="N243" i="21" s="1"/>
  <c r="N244" i="21" s="1"/>
  <c r="N245" i="21" s="1"/>
  <c r="N246" i="21" s="1"/>
  <c r="N247" i="21" s="1"/>
  <c r="N248" i="21" s="1"/>
  <c r="N249" i="21" s="1"/>
  <c r="N250" i="21" s="1"/>
  <c r="N251" i="21" s="1"/>
  <c r="N252" i="21" s="1"/>
  <c r="N253" i="21" s="1"/>
  <c r="N254" i="21" s="1"/>
  <c r="N255" i="21" s="1"/>
  <c r="N256" i="21" s="1"/>
  <c r="N257" i="21" s="1"/>
  <c r="N258" i="21" s="1"/>
  <c r="N259" i="21" s="1"/>
  <c r="N260" i="21" s="1"/>
  <c r="N261" i="21" s="1"/>
  <c r="N262" i="21" s="1"/>
  <c r="N263" i="21" s="1"/>
  <c r="N264" i="21" s="1"/>
  <c r="N265" i="21" s="1"/>
  <c r="N266" i="21" s="1"/>
  <c r="N267" i="21" s="1"/>
  <c r="N268" i="21" s="1"/>
  <c r="N269" i="21" s="1"/>
  <c r="N270" i="21" s="1"/>
  <c r="N271" i="21" s="1"/>
  <c r="N272" i="21" s="1"/>
  <c r="N273" i="21" s="1"/>
  <c r="N274" i="21" s="1"/>
  <c r="N275" i="21" s="1"/>
  <c r="N276" i="21" s="1"/>
  <c r="N277" i="21" s="1"/>
  <c r="N278" i="21" s="1"/>
  <c r="N279" i="21" s="1"/>
  <c r="N280" i="21" s="1"/>
  <c r="N281" i="21" s="1"/>
  <c r="N282" i="21" s="1"/>
  <c r="N283" i="21" s="1"/>
  <c r="N284" i="21" s="1"/>
  <c r="N285" i="21" s="1"/>
  <c r="N286" i="21" s="1"/>
  <c r="N287" i="21" s="1"/>
  <c r="N288" i="21" s="1"/>
  <c r="N289" i="21" s="1"/>
  <c r="N290" i="21" s="1"/>
  <c r="N291" i="21" s="1"/>
  <c r="N292" i="21" s="1"/>
  <c r="N293" i="21" s="1"/>
  <c r="N294" i="21" s="1"/>
  <c r="N295" i="21" s="1"/>
  <c r="N296" i="21" s="1"/>
  <c r="N297" i="21" s="1"/>
  <c r="N298" i="21" s="1"/>
  <c r="N299" i="21" s="1"/>
  <c r="N300" i="21" s="1"/>
  <c r="N301" i="21" s="1"/>
  <c r="L5" i="53"/>
  <c r="K301" i="54"/>
  <c r="L5" i="54"/>
  <c r="N14" i="20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N30" i="20" s="1"/>
  <c r="N31" i="20" s="1"/>
  <c r="N32" i="20" s="1"/>
  <c r="N33" i="20" s="1"/>
  <c r="N34" i="20" s="1"/>
  <c r="N35" i="20" s="1"/>
  <c r="N36" i="20" s="1"/>
  <c r="N37" i="20" s="1"/>
  <c r="N38" i="20" s="1"/>
  <c r="N39" i="20" s="1"/>
  <c r="N40" i="20" s="1"/>
  <c r="N41" i="20" s="1"/>
  <c r="N42" i="20" s="1"/>
  <c r="N43" i="20" s="1"/>
  <c r="N44" i="20" s="1"/>
  <c r="N45" i="20" s="1"/>
  <c r="N46" i="20" s="1"/>
  <c r="N47" i="20" s="1"/>
  <c r="N48" i="20" s="1"/>
  <c r="N49" i="20" s="1"/>
  <c r="N50" i="20" s="1"/>
  <c r="N51" i="20" s="1"/>
  <c r="N52" i="20" s="1"/>
  <c r="N53" i="20" s="1"/>
  <c r="N54" i="20" s="1"/>
  <c r="N55" i="20" s="1"/>
  <c r="N56" i="20" s="1"/>
  <c r="N57" i="20" s="1"/>
  <c r="N58" i="20" s="1"/>
  <c r="N59" i="20" s="1"/>
  <c r="N60" i="20" s="1"/>
  <c r="N61" i="20" s="1"/>
  <c r="N62" i="20" s="1"/>
  <c r="N63" i="20" s="1"/>
  <c r="N64" i="20" s="1"/>
  <c r="N65" i="20" s="1"/>
  <c r="N66" i="20" s="1"/>
  <c r="N67" i="20" s="1"/>
  <c r="N68" i="20" s="1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N111" i="20" s="1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N250" i="20" s="1"/>
  <c r="N251" i="20" s="1"/>
  <c r="N252" i="20" s="1"/>
  <c r="N253" i="20" s="1"/>
  <c r="N254" i="20" s="1"/>
  <c r="N255" i="20" s="1"/>
  <c r="N256" i="20" s="1"/>
  <c r="N257" i="20" s="1"/>
  <c r="N258" i="20" s="1"/>
  <c r="N259" i="20" s="1"/>
  <c r="N260" i="20" s="1"/>
  <c r="N261" i="20" s="1"/>
  <c r="N262" i="20" s="1"/>
  <c r="N263" i="20" s="1"/>
  <c r="N264" i="20" s="1"/>
  <c r="N265" i="20" s="1"/>
  <c r="N266" i="20" s="1"/>
  <c r="N267" i="20" s="1"/>
  <c r="N268" i="20" s="1"/>
  <c r="N269" i="20" s="1"/>
  <c r="N270" i="20" s="1"/>
  <c r="N271" i="20" s="1"/>
  <c r="N272" i="20" s="1"/>
  <c r="N273" i="20" s="1"/>
  <c r="N274" i="20" s="1"/>
  <c r="N275" i="20" s="1"/>
  <c r="N276" i="20" s="1"/>
  <c r="N277" i="20" s="1"/>
  <c r="N278" i="20" s="1"/>
  <c r="N279" i="20" s="1"/>
  <c r="N280" i="20" s="1"/>
  <c r="N281" i="20" s="1"/>
  <c r="N282" i="20" s="1"/>
  <c r="N283" i="20" s="1"/>
  <c r="N284" i="20" s="1"/>
  <c r="N285" i="20" s="1"/>
  <c r="N286" i="20" s="1"/>
  <c r="N287" i="20" s="1"/>
  <c r="N288" i="20" s="1"/>
  <c r="N289" i="20" s="1"/>
  <c r="N290" i="20" s="1"/>
  <c r="N291" i="20" s="1"/>
  <c r="N292" i="20" s="1"/>
  <c r="N293" i="20" s="1"/>
  <c r="N294" i="20" s="1"/>
  <c r="N295" i="20" s="1"/>
  <c r="N296" i="20" s="1"/>
  <c r="N297" i="20" s="1"/>
  <c r="N298" i="20" s="1"/>
  <c r="N299" i="20" s="1"/>
  <c r="N300" i="20" s="1"/>
  <c r="N301" i="20" s="1"/>
  <c r="L304" i="20"/>
  <c r="N304" i="20" s="1"/>
  <c r="N6" i="36"/>
  <c r="N7" i="36" s="1"/>
  <c r="N8" i="36" s="1"/>
  <c r="N9" i="36" s="1"/>
  <c r="N10" i="36" s="1"/>
  <c r="N11" i="36" s="1"/>
  <c r="N12" i="36" s="1"/>
  <c r="N13" i="36" s="1"/>
  <c r="N14" i="36" s="1"/>
  <c r="N15" i="36" s="1"/>
  <c r="N16" i="36" s="1"/>
  <c r="N17" i="36" s="1"/>
  <c r="N18" i="36" s="1"/>
  <c r="N19" i="36" s="1"/>
  <c r="N20" i="36" s="1"/>
  <c r="N21" i="36" s="1"/>
  <c r="N22" i="36" s="1"/>
  <c r="N23" i="36" s="1"/>
  <c r="N24" i="36" s="1"/>
  <c r="N25" i="36" s="1"/>
  <c r="N26" i="36" s="1"/>
  <c r="N27" i="36" s="1"/>
  <c r="N28" i="36" s="1"/>
  <c r="N29" i="36" s="1"/>
  <c r="N30" i="36" s="1"/>
  <c r="N31" i="36" s="1"/>
  <c r="N32" i="36" s="1"/>
  <c r="N33" i="36" s="1"/>
  <c r="N34" i="36" s="1"/>
  <c r="N35" i="36" s="1"/>
  <c r="N36" i="36" s="1"/>
  <c r="N37" i="36" s="1"/>
  <c r="N38" i="36" s="1"/>
  <c r="N39" i="36" s="1"/>
  <c r="N40" i="36" s="1"/>
  <c r="N41" i="36" s="1"/>
  <c r="N42" i="36" s="1"/>
  <c r="N43" i="36" s="1"/>
  <c r="N44" i="36" s="1"/>
  <c r="N45" i="36" s="1"/>
  <c r="N46" i="36" s="1"/>
  <c r="N47" i="36" s="1"/>
  <c r="N48" i="36" s="1"/>
  <c r="N49" i="36" s="1"/>
  <c r="N50" i="36" s="1"/>
  <c r="N51" i="36" s="1"/>
  <c r="N52" i="36" s="1"/>
  <c r="N53" i="36" s="1"/>
  <c r="N54" i="36" s="1"/>
  <c r="N55" i="36" s="1"/>
  <c r="N56" i="36" s="1"/>
  <c r="N57" i="36" s="1"/>
  <c r="N58" i="36" s="1"/>
  <c r="N59" i="36" s="1"/>
  <c r="N60" i="36" s="1"/>
  <c r="N61" i="36" s="1"/>
  <c r="N62" i="36" s="1"/>
  <c r="N63" i="36" s="1"/>
  <c r="N64" i="36" s="1"/>
  <c r="N65" i="36" s="1"/>
  <c r="N66" i="36" s="1"/>
  <c r="N67" i="36" s="1"/>
  <c r="N68" i="36" s="1"/>
  <c r="N69" i="36" s="1"/>
  <c r="N70" i="36" s="1"/>
  <c r="N71" i="36" s="1"/>
  <c r="N72" i="36" s="1"/>
  <c r="N73" i="36" s="1"/>
  <c r="N74" i="36" s="1"/>
  <c r="N75" i="36" s="1"/>
  <c r="N76" i="36" s="1"/>
  <c r="N77" i="36" s="1"/>
  <c r="N78" i="36" s="1"/>
  <c r="N79" i="36" s="1"/>
  <c r="N80" i="36" s="1"/>
  <c r="N81" i="36" s="1"/>
  <c r="N82" i="36" s="1"/>
  <c r="N83" i="36" s="1"/>
  <c r="N84" i="36" s="1"/>
  <c r="N85" i="36" s="1"/>
  <c r="N86" i="36" s="1"/>
  <c r="N87" i="36" s="1"/>
  <c r="N88" i="36" s="1"/>
  <c r="N89" i="36" s="1"/>
  <c r="N90" i="36" s="1"/>
  <c r="N91" i="36" s="1"/>
  <c r="N92" i="36" s="1"/>
  <c r="N93" i="36" s="1"/>
  <c r="N94" i="36" s="1"/>
  <c r="N95" i="36" s="1"/>
  <c r="N96" i="36" s="1"/>
  <c r="N97" i="36" s="1"/>
  <c r="N98" i="36" s="1"/>
  <c r="N99" i="36" s="1"/>
  <c r="N100" i="36" s="1"/>
  <c r="N101" i="36" s="1"/>
  <c r="N102" i="36" s="1"/>
  <c r="N103" i="36" s="1"/>
  <c r="N104" i="36" s="1"/>
  <c r="N105" i="36" s="1"/>
  <c r="N106" i="36" s="1"/>
  <c r="N107" i="36" s="1"/>
  <c r="N108" i="36" s="1"/>
  <c r="N109" i="36" s="1"/>
  <c r="N110" i="36" s="1"/>
  <c r="N111" i="36" s="1"/>
  <c r="N112" i="36" s="1"/>
  <c r="N113" i="36" s="1"/>
  <c r="N114" i="36" s="1"/>
  <c r="N115" i="36" s="1"/>
  <c r="N116" i="36" s="1"/>
  <c r="N117" i="36" s="1"/>
  <c r="N118" i="36" s="1"/>
  <c r="N119" i="36" s="1"/>
  <c r="N120" i="36" s="1"/>
  <c r="N121" i="36" s="1"/>
  <c r="N122" i="36" s="1"/>
  <c r="N123" i="36" s="1"/>
  <c r="N124" i="36" s="1"/>
  <c r="N125" i="36" s="1"/>
  <c r="N126" i="36" s="1"/>
  <c r="N127" i="36" s="1"/>
  <c r="N128" i="36" s="1"/>
  <c r="N129" i="36" s="1"/>
  <c r="N130" i="36" s="1"/>
  <c r="N131" i="36" s="1"/>
  <c r="N132" i="36" s="1"/>
  <c r="N133" i="36" s="1"/>
  <c r="N134" i="36" s="1"/>
  <c r="N135" i="36" s="1"/>
  <c r="N136" i="36" s="1"/>
  <c r="N137" i="36" s="1"/>
  <c r="N138" i="36" s="1"/>
  <c r="N139" i="36" s="1"/>
  <c r="N140" i="36" s="1"/>
  <c r="N141" i="36" s="1"/>
  <c r="N142" i="36" s="1"/>
  <c r="N143" i="36" s="1"/>
  <c r="N144" i="36" s="1"/>
  <c r="N145" i="36" s="1"/>
  <c r="N146" i="36" s="1"/>
  <c r="N147" i="36" s="1"/>
  <c r="N148" i="36" s="1"/>
  <c r="N149" i="36" s="1"/>
  <c r="N150" i="36" s="1"/>
  <c r="N151" i="36" s="1"/>
  <c r="N152" i="36" s="1"/>
  <c r="N153" i="36" s="1"/>
  <c r="N154" i="36" s="1"/>
  <c r="N155" i="36" s="1"/>
  <c r="N156" i="36" s="1"/>
  <c r="N157" i="36" s="1"/>
  <c r="N158" i="36" s="1"/>
  <c r="N159" i="36" s="1"/>
  <c r="N160" i="36" s="1"/>
  <c r="N161" i="36" s="1"/>
  <c r="N162" i="36" s="1"/>
  <c r="N163" i="36" s="1"/>
  <c r="N164" i="36" s="1"/>
  <c r="N165" i="36" s="1"/>
  <c r="N166" i="36" s="1"/>
  <c r="N167" i="36" s="1"/>
  <c r="N168" i="36" s="1"/>
  <c r="N169" i="36" s="1"/>
  <c r="N170" i="36" s="1"/>
  <c r="N171" i="36" s="1"/>
  <c r="N172" i="36" s="1"/>
  <c r="N173" i="36" s="1"/>
  <c r="N174" i="36" s="1"/>
  <c r="N175" i="36" s="1"/>
  <c r="N176" i="36" s="1"/>
  <c r="N177" i="36" s="1"/>
  <c r="N178" i="36" s="1"/>
  <c r="N179" i="36" s="1"/>
  <c r="N180" i="36" s="1"/>
  <c r="N181" i="36" s="1"/>
  <c r="N182" i="36" s="1"/>
  <c r="N183" i="36" s="1"/>
  <c r="N184" i="36" s="1"/>
  <c r="N185" i="36" s="1"/>
  <c r="N186" i="36" s="1"/>
  <c r="N187" i="36" s="1"/>
  <c r="N188" i="36" s="1"/>
  <c r="N189" i="36" s="1"/>
  <c r="N190" i="36" s="1"/>
  <c r="N191" i="36" s="1"/>
  <c r="N192" i="36" s="1"/>
  <c r="N193" i="36" s="1"/>
  <c r="N194" i="36" s="1"/>
  <c r="N195" i="36" s="1"/>
  <c r="N196" i="36" s="1"/>
  <c r="N197" i="36" s="1"/>
  <c r="N198" i="36" s="1"/>
  <c r="N199" i="36" s="1"/>
  <c r="N200" i="36" s="1"/>
  <c r="N201" i="36" s="1"/>
  <c r="N202" i="36" s="1"/>
  <c r="N203" i="36" s="1"/>
  <c r="N204" i="36" s="1"/>
  <c r="N205" i="36" s="1"/>
  <c r="N206" i="36" s="1"/>
  <c r="N207" i="36" s="1"/>
  <c r="N208" i="36" s="1"/>
  <c r="N209" i="36" s="1"/>
  <c r="N210" i="36" s="1"/>
  <c r="N211" i="36" s="1"/>
  <c r="N212" i="36" s="1"/>
  <c r="N213" i="36" s="1"/>
  <c r="N214" i="36" s="1"/>
  <c r="N215" i="36" s="1"/>
  <c r="N216" i="36" s="1"/>
  <c r="N217" i="36" s="1"/>
  <c r="N218" i="36" s="1"/>
  <c r="N219" i="36" s="1"/>
  <c r="N220" i="36" s="1"/>
  <c r="N221" i="36" s="1"/>
  <c r="N222" i="36" s="1"/>
  <c r="N223" i="36" s="1"/>
  <c r="N224" i="36" s="1"/>
  <c r="N225" i="36" s="1"/>
  <c r="N226" i="36" s="1"/>
  <c r="N227" i="36" s="1"/>
  <c r="N228" i="36" s="1"/>
  <c r="N229" i="36" s="1"/>
  <c r="N230" i="36" s="1"/>
  <c r="N231" i="36" s="1"/>
  <c r="N232" i="36" s="1"/>
  <c r="N233" i="36" s="1"/>
  <c r="N234" i="36" s="1"/>
  <c r="N235" i="36" s="1"/>
  <c r="N236" i="36" s="1"/>
  <c r="N237" i="36" s="1"/>
  <c r="N238" i="36" s="1"/>
  <c r="N239" i="36" s="1"/>
  <c r="N240" i="36" s="1"/>
  <c r="N241" i="36" s="1"/>
  <c r="N242" i="36" s="1"/>
  <c r="N243" i="36" s="1"/>
  <c r="N244" i="36" s="1"/>
  <c r="N245" i="36" s="1"/>
  <c r="N246" i="36" s="1"/>
  <c r="N247" i="36" s="1"/>
  <c r="N248" i="36" s="1"/>
  <c r="N249" i="36" s="1"/>
  <c r="N250" i="36" s="1"/>
  <c r="N251" i="36" s="1"/>
  <c r="N252" i="36" s="1"/>
  <c r="N253" i="36" s="1"/>
  <c r="N254" i="36" s="1"/>
  <c r="N255" i="36" s="1"/>
  <c r="N256" i="36" s="1"/>
  <c r="N257" i="36" s="1"/>
  <c r="N258" i="36" s="1"/>
  <c r="N259" i="36" s="1"/>
  <c r="N260" i="36" s="1"/>
  <c r="N261" i="36" s="1"/>
  <c r="N262" i="36" s="1"/>
  <c r="N263" i="36" s="1"/>
  <c r="N264" i="36" s="1"/>
  <c r="N265" i="36" s="1"/>
  <c r="N266" i="36" s="1"/>
  <c r="N267" i="36" s="1"/>
  <c r="N268" i="36" s="1"/>
  <c r="N269" i="36" s="1"/>
  <c r="N270" i="36" s="1"/>
  <c r="N271" i="36" s="1"/>
  <c r="N272" i="36" s="1"/>
  <c r="N273" i="36" s="1"/>
  <c r="N274" i="36" s="1"/>
  <c r="N275" i="36" s="1"/>
  <c r="N276" i="36" s="1"/>
  <c r="N277" i="36" s="1"/>
  <c r="N278" i="36" s="1"/>
  <c r="N279" i="36" s="1"/>
  <c r="N280" i="36" s="1"/>
  <c r="N281" i="36" s="1"/>
  <c r="N282" i="36" s="1"/>
  <c r="N283" i="36" s="1"/>
  <c r="N284" i="36" s="1"/>
  <c r="N285" i="36" s="1"/>
  <c r="N286" i="36" s="1"/>
  <c r="N287" i="36" s="1"/>
  <c r="N288" i="36" s="1"/>
  <c r="N289" i="36" s="1"/>
  <c r="N290" i="36" s="1"/>
  <c r="N291" i="36" s="1"/>
  <c r="N292" i="36" s="1"/>
  <c r="N293" i="36" s="1"/>
  <c r="N294" i="36" s="1"/>
  <c r="N295" i="36" s="1"/>
  <c r="N296" i="36" s="1"/>
  <c r="N297" i="36" s="1"/>
  <c r="N298" i="36" s="1"/>
  <c r="N299" i="36" s="1"/>
  <c r="N300" i="36" s="1"/>
  <c r="N301" i="36" s="1"/>
  <c r="L304" i="36"/>
  <c r="N304" i="36" s="1"/>
  <c r="N31" i="55"/>
  <c r="N32" i="55" s="1"/>
  <c r="N33" i="55" s="1"/>
  <c r="N34" i="55" s="1"/>
  <c r="N35" i="55" s="1"/>
  <c r="N36" i="55" s="1"/>
  <c r="N37" i="55" s="1"/>
  <c r="N38" i="55" s="1"/>
  <c r="N39" i="55" s="1"/>
  <c r="N40" i="55" s="1"/>
  <c r="N41" i="55" s="1"/>
  <c r="N42" i="55" s="1"/>
  <c r="N43" i="55" s="1"/>
  <c r="N44" i="55" s="1"/>
  <c r="N45" i="55" s="1"/>
  <c r="N46" i="55" s="1"/>
  <c r="N47" i="55" s="1"/>
  <c r="N48" i="55" s="1"/>
  <c r="N49" i="55" s="1"/>
  <c r="N50" i="55" s="1"/>
  <c r="N51" i="55" s="1"/>
  <c r="N52" i="55" s="1"/>
  <c r="N53" i="55" s="1"/>
  <c r="N54" i="55" s="1"/>
  <c r="N55" i="55" s="1"/>
  <c r="N56" i="55" s="1"/>
  <c r="N57" i="55" s="1"/>
  <c r="N58" i="55" s="1"/>
  <c r="N59" i="55" s="1"/>
  <c r="N60" i="55" s="1"/>
  <c r="N61" i="55" s="1"/>
  <c r="N62" i="55" s="1"/>
  <c r="N63" i="55" s="1"/>
  <c r="N64" i="55" s="1"/>
  <c r="N65" i="55" s="1"/>
  <c r="N66" i="55" s="1"/>
  <c r="N67" i="55" s="1"/>
  <c r="N68" i="55" s="1"/>
  <c r="N69" i="55" s="1"/>
  <c r="N70" i="55" s="1"/>
  <c r="N71" i="55" s="1"/>
  <c r="N72" i="55" s="1"/>
  <c r="N73" i="55" s="1"/>
  <c r="N74" i="55" s="1"/>
  <c r="N75" i="55" s="1"/>
  <c r="N76" i="55" s="1"/>
  <c r="N77" i="55" s="1"/>
  <c r="N78" i="55" s="1"/>
  <c r="N79" i="55" s="1"/>
  <c r="N80" i="55" s="1"/>
  <c r="N81" i="55" s="1"/>
  <c r="N82" i="55" s="1"/>
  <c r="N83" i="55" s="1"/>
  <c r="N84" i="55" s="1"/>
  <c r="N85" i="55" s="1"/>
  <c r="N86" i="55" s="1"/>
  <c r="N87" i="55" s="1"/>
  <c r="N88" i="55" s="1"/>
  <c r="N89" i="55" s="1"/>
  <c r="N90" i="55" s="1"/>
  <c r="N91" i="55" s="1"/>
  <c r="N92" i="55" s="1"/>
  <c r="N93" i="55" s="1"/>
  <c r="N94" i="55" s="1"/>
  <c r="N95" i="55" s="1"/>
  <c r="N96" i="55" s="1"/>
  <c r="N97" i="55" s="1"/>
  <c r="N98" i="55" s="1"/>
  <c r="N99" i="55" s="1"/>
  <c r="N100" i="55" s="1"/>
  <c r="N101" i="55" s="1"/>
  <c r="N102" i="55" s="1"/>
  <c r="N103" i="55" s="1"/>
  <c r="N104" i="55" s="1"/>
  <c r="N105" i="55" s="1"/>
  <c r="N106" i="55" s="1"/>
  <c r="N107" i="55" s="1"/>
  <c r="N108" i="55" s="1"/>
  <c r="N109" i="55" s="1"/>
  <c r="N110" i="55" s="1"/>
  <c r="N111" i="55" s="1"/>
  <c r="N112" i="55" s="1"/>
  <c r="N113" i="55" s="1"/>
  <c r="N114" i="55" s="1"/>
  <c r="N115" i="55" s="1"/>
  <c r="N116" i="55" s="1"/>
  <c r="N117" i="55" s="1"/>
  <c r="N118" i="55" s="1"/>
  <c r="N119" i="55" s="1"/>
  <c r="N120" i="55" s="1"/>
  <c r="N121" i="55" s="1"/>
  <c r="N122" i="55" s="1"/>
  <c r="N123" i="55" s="1"/>
  <c r="N124" i="55" s="1"/>
  <c r="N125" i="55" s="1"/>
  <c r="N126" i="55" s="1"/>
  <c r="N127" i="55" s="1"/>
  <c r="N128" i="55" s="1"/>
  <c r="N129" i="55" s="1"/>
  <c r="N130" i="55" s="1"/>
  <c r="N131" i="55" s="1"/>
  <c r="N132" i="55" s="1"/>
  <c r="N133" i="55" s="1"/>
  <c r="N134" i="55" s="1"/>
  <c r="N135" i="55" s="1"/>
  <c r="N136" i="55" s="1"/>
  <c r="N137" i="55" s="1"/>
  <c r="N138" i="55" s="1"/>
  <c r="N139" i="55" s="1"/>
  <c r="N140" i="55" s="1"/>
  <c r="N141" i="55" s="1"/>
  <c r="N142" i="55" s="1"/>
  <c r="N143" i="55" s="1"/>
  <c r="N144" i="55" s="1"/>
  <c r="N145" i="55" s="1"/>
  <c r="N146" i="55" s="1"/>
  <c r="N147" i="55" s="1"/>
  <c r="N148" i="55" s="1"/>
  <c r="N149" i="55" s="1"/>
  <c r="N150" i="55" s="1"/>
  <c r="N151" i="55" s="1"/>
  <c r="N152" i="55" s="1"/>
  <c r="N153" i="55" s="1"/>
  <c r="N154" i="55" s="1"/>
  <c r="N155" i="55" s="1"/>
  <c r="N156" i="55" s="1"/>
  <c r="N157" i="55" s="1"/>
  <c r="N158" i="55" s="1"/>
  <c r="N159" i="55" s="1"/>
  <c r="N160" i="55" s="1"/>
  <c r="N161" i="55" s="1"/>
  <c r="N162" i="55" s="1"/>
  <c r="N163" i="55" s="1"/>
  <c r="N164" i="55" s="1"/>
  <c r="N165" i="55" s="1"/>
  <c r="N166" i="55" s="1"/>
  <c r="N167" i="55" s="1"/>
  <c r="N168" i="55" s="1"/>
  <c r="N169" i="55" s="1"/>
  <c r="N170" i="55" s="1"/>
  <c r="N171" i="55" s="1"/>
  <c r="N172" i="55" s="1"/>
  <c r="N173" i="55" s="1"/>
  <c r="N174" i="55" s="1"/>
  <c r="N175" i="55" s="1"/>
  <c r="N176" i="55" s="1"/>
  <c r="N177" i="55" s="1"/>
  <c r="N178" i="55" s="1"/>
  <c r="N179" i="55" s="1"/>
  <c r="N180" i="55" s="1"/>
  <c r="N181" i="55" s="1"/>
  <c r="N182" i="55" s="1"/>
  <c r="N183" i="55" s="1"/>
  <c r="N184" i="55" s="1"/>
  <c r="N185" i="55" s="1"/>
  <c r="N186" i="55" s="1"/>
  <c r="N187" i="55" s="1"/>
  <c r="N188" i="55" s="1"/>
  <c r="N189" i="55" s="1"/>
  <c r="N190" i="55" s="1"/>
  <c r="N191" i="55" s="1"/>
  <c r="N192" i="55" s="1"/>
  <c r="N193" i="55" s="1"/>
  <c r="N194" i="55" s="1"/>
  <c r="N195" i="55" s="1"/>
  <c r="N196" i="55" s="1"/>
  <c r="N197" i="55" s="1"/>
  <c r="N198" i="55" s="1"/>
  <c r="N199" i="55" s="1"/>
  <c r="N200" i="55" s="1"/>
  <c r="N201" i="55" s="1"/>
  <c r="N202" i="55" s="1"/>
  <c r="N203" i="55" s="1"/>
  <c r="N204" i="55" s="1"/>
  <c r="N205" i="55" s="1"/>
  <c r="N206" i="55" s="1"/>
  <c r="N207" i="55" s="1"/>
  <c r="N208" i="55" s="1"/>
  <c r="N209" i="55" s="1"/>
  <c r="N210" i="55" s="1"/>
  <c r="N211" i="55" s="1"/>
  <c r="N212" i="55" s="1"/>
  <c r="N213" i="55" s="1"/>
  <c r="N214" i="55" s="1"/>
  <c r="N215" i="55" s="1"/>
  <c r="N216" i="55" s="1"/>
  <c r="N217" i="55" s="1"/>
  <c r="N218" i="55" s="1"/>
  <c r="N219" i="55" s="1"/>
  <c r="N220" i="55" s="1"/>
  <c r="N221" i="55" s="1"/>
  <c r="N222" i="55" s="1"/>
  <c r="N223" i="55" s="1"/>
  <c r="N224" i="55" s="1"/>
  <c r="N225" i="55" s="1"/>
  <c r="N226" i="55" s="1"/>
  <c r="N227" i="55" s="1"/>
  <c r="N228" i="55" s="1"/>
  <c r="N229" i="55" s="1"/>
  <c r="N230" i="55" s="1"/>
  <c r="N231" i="55" s="1"/>
  <c r="N232" i="55" s="1"/>
  <c r="N233" i="55" s="1"/>
  <c r="N234" i="55" s="1"/>
  <c r="N235" i="55" s="1"/>
  <c r="N236" i="55" s="1"/>
  <c r="N237" i="55" s="1"/>
  <c r="N238" i="55" s="1"/>
  <c r="N239" i="55" s="1"/>
  <c r="N240" i="55" s="1"/>
  <c r="N241" i="55" s="1"/>
  <c r="N242" i="55" s="1"/>
  <c r="N243" i="55" s="1"/>
  <c r="N244" i="55" s="1"/>
  <c r="N245" i="55" s="1"/>
  <c r="N246" i="55" s="1"/>
  <c r="N247" i="55" s="1"/>
  <c r="N248" i="55" s="1"/>
  <c r="N249" i="55" s="1"/>
  <c r="N250" i="55" s="1"/>
  <c r="N251" i="55" s="1"/>
  <c r="N252" i="55" s="1"/>
  <c r="N253" i="55" s="1"/>
  <c r="N254" i="55" s="1"/>
  <c r="N255" i="55" s="1"/>
  <c r="N256" i="55" s="1"/>
  <c r="N257" i="55" s="1"/>
  <c r="N258" i="55" s="1"/>
  <c r="N259" i="55" s="1"/>
  <c r="N260" i="55" s="1"/>
  <c r="N261" i="55" s="1"/>
  <c r="N262" i="55" s="1"/>
  <c r="N263" i="55" s="1"/>
  <c r="N264" i="55" s="1"/>
  <c r="N265" i="55" s="1"/>
  <c r="N266" i="55" s="1"/>
  <c r="N267" i="55" s="1"/>
  <c r="N268" i="55" s="1"/>
  <c r="N269" i="55" s="1"/>
  <c r="N270" i="55" s="1"/>
  <c r="N271" i="55" s="1"/>
  <c r="N272" i="55" s="1"/>
  <c r="N273" i="55" s="1"/>
  <c r="N274" i="55" s="1"/>
  <c r="N275" i="55" s="1"/>
  <c r="N276" i="55" s="1"/>
  <c r="N277" i="55" s="1"/>
  <c r="N278" i="55" s="1"/>
  <c r="N279" i="55" s="1"/>
  <c r="N280" i="55" s="1"/>
  <c r="N281" i="55" s="1"/>
  <c r="N282" i="55" s="1"/>
  <c r="N283" i="55" s="1"/>
  <c r="N284" i="55" s="1"/>
  <c r="N285" i="55" s="1"/>
  <c r="N286" i="55" s="1"/>
  <c r="N287" i="55" s="1"/>
  <c r="N288" i="55" s="1"/>
  <c r="N289" i="55" s="1"/>
  <c r="N290" i="55" s="1"/>
  <c r="N291" i="55" s="1"/>
  <c r="N292" i="55" s="1"/>
  <c r="N293" i="55" s="1"/>
  <c r="N294" i="55" s="1"/>
  <c r="N295" i="55" s="1"/>
  <c r="N296" i="55" s="1"/>
  <c r="N297" i="55" s="1"/>
  <c r="N298" i="55" s="1"/>
  <c r="N299" i="55" s="1"/>
  <c r="N300" i="55" s="1"/>
  <c r="N301" i="55" s="1"/>
  <c r="L304" i="55"/>
  <c r="N304" i="55" s="1"/>
  <c r="L301" i="56"/>
  <c r="L304" i="56"/>
  <c r="N304" i="56" s="1"/>
  <c r="N5" i="56"/>
  <c r="N6" i="56" s="1"/>
  <c r="N7" i="56" s="1"/>
  <c r="N8" i="56" s="1"/>
  <c r="N9" i="56" s="1"/>
  <c r="N10" i="56" s="1"/>
  <c r="N11" i="56" s="1"/>
  <c r="N12" i="56" s="1"/>
  <c r="N13" i="56" s="1"/>
  <c r="N14" i="56" s="1"/>
  <c r="N15" i="56" s="1"/>
  <c r="N16" i="56" s="1"/>
  <c r="N17" i="56" s="1"/>
  <c r="N18" i="56" s="1"/>
  <c r="N19" i="56" s="1"/>
  <c r="N20" i="56" s="1"/>
  <c r="N21" i="56" s="1"/>
  <c r="N22" i="56" s="1"/>
  <c r="N23" i="56" s="1"/>
  <c r="N24" i="56" s="1"/>
  <c r="N25" i="56" s="1"/>
  <c r="N26" i="56" s="1"/>
  <c r="N27" i="56" s="1"/>
  <c r="N28" i="56" s="1"/>
  <c r="N29" i="56" s="1"/>
  <c r="N30" i="56" s="1"/>
  <c r="N31" i="56" s="1"/>
  <c r="N32" i="56" s="1"/>
  <c r="N33" i="56" s="1"/>
  <c r="N34" i="56" s="1"/>
  <c r="N35" i="56" s="1"/>
  <c r="N36" i="56" s="1"/>
  <c r="N37" i="56" s="1"/>
  <c r="N38" i="56" s="1"/>
  <c r="N39" i="56" s="1"/>
  <c r="N40" i="56" s="1"/>
  <c r="N41" i="56" s="1"/>
  <c r="N42" i="56" s="1"/>
  <c r="N43" i="56" s="1"/>
  <c r="N44" i="56" s="1"/>
  <c r="N45" i="56" s="1"/>
  <c r="N46" i="56" s="1"/>
  <c r="N47" i="56" s="1"/>
  <c r="N48" i="56" s="1"/>
  <c r="N49" i="56" s="1"/>
  <c r="N50" i="56" s="1"/>
  <c r="N51" i="56" s="1"/>
  <c r="N52" i="56" s="1"/>
  <c r="N53" i="56" s="1"/>
  <c r="N54" i="56" s="1"/>
  <c r="N55" i="56" s="1"/>
  <c r="N56" i="56" s="1"/>
  <c r="N57" i="56" s="1"/>
  <c r="N58" i="56" s="1"/>
  <c r="N59" i="56" s="1"/>
  <c r="N60" i="56" s="1"/>
  <c r="N61" i="56" s="1"/>
  <c r="N62" i="56" s="1"/>
  <c r="N63" i="56" s="1"/>
  <c r="N64" i="56" s="1"/>
  <c r="N65" i="56" s="1"/>
  <c r="N66" i="56" s="1"/>
  <c r="N67" i="56" s="1"/>
  <c r="N68" i="56" s="1"/>
  <c r="N69" i="56" s="1"/>
  <c r="N70" i="56" s="1"/>
  <c r="N71" i="56" s="1"/>
  <c r="N72" i="56" s="1"/>
  <c r="N73" i="56" s="1"/>
  <c r="N74" i="56" s="1"/>
  <c r="N75" i="56" s="1"/>
  <c r="N76" i="56" s="1"/>
  <c r="N77" i="56" s="1"/>
  <c r="N78" i="56" s="1"/>
  <c r="N79" i="56" s="1"/>
  <c r="N80" i="56" s="1"/>
  <c r="N81" i="56" s="1"/>
  <c r="N82" i="56" s="1"/>
  <c r="N83" i="56" s="1"/>
  <c r="N84" i="56" s="1"/>
  <c r="N85" i="56" s="1"/>
  <c r="N86" i="56" s="1"/>
  <c r="N87" i="56" s="1"/>
  <c r="N88" i="56" s="1"/>
  <c r="N89" i="56" s="1"/>
  <c r="N90" i="56" s="1"/>
  <c r="N91" i="56" s="1"/>
  <c r="N92" i="56" s="1"/>
  <c r="N93" i="56" s="1"/>
  <c r="N94" i="56" s="1"/>
  <c r="N95" i="56" s="1"/>
  <c r="N96" i="56" s="1"/>
  <c r="N97" i="56" s="1"/>
  <c r="N98" i="56" s="1"/>
  <c r="N99" i="56" s="1"/>
  <c r="N100" i="56" s="1"/>
  <c r="N101" i="56" s="1"/>
  <c r="N102" i="56" s="1"/>
  <c r="N103" i="56" s="1"/>
  <c r="N104" i="56" s="1"/>
  <c r="N105" i="56" s="1"/>
  <c r="N106" i="56" s="1"/>
  <c r="N107" i="56" s="1"/>
  <c r="N108" i="56" s="1"/>
  <c r="N109" i="56" s="1"/>
  <c r="N110" i="56" s="1"/>
  <c r="N111" i="56" s="1"/>
  <c r="N112" i="56" s="1"/>
  <c r="N113" i="56" s="1"/>
  <c r="N114" i="56" s="1"/>
  <c r="N115" i="56" s="1"/>
  <c r="N116" i="56" s="1"/>
  <c r="N117" i="56" s="1"/>
  <c r="N118" i="56" s="1"/>
  <c r="N119" i="56" s="1"/>
  <c r="N120" i="56" s="1"/>
  <c r="N121" i="56" s="1"/>
  <c r="N122" i="56" s="1"/>
  <c r="N123" i="56" s="1"/>
  <c r="N124" i="56" s="1"/>
  <c r="N125" i="56" s="1"/>
  <c r="N126" i="56" s="1"/>
  <c r="N127" i="56" s="1"/>
  <c r="N128" i="56" s="1"/>
  <c r="N129" i="56" s="1"/>
  <c r="N130" i="56" s="1"/>
  <c r="N131" i="56" s="1"/>
  <c r="N132" i="56" s="1"/>
  <c r="N133" i="56" s="1"/>
  <c r="N134" i="56" s="1"/>
  <c r="N135" i="56" s="1"/>
  <c r="N136" i="56" s="1"/>
  <c r="N137" i="56" s="1"/>
  <c r="N138" i="56" s="1"/>
  <c r="N139" i="56" s="1"/>
  <c r="N140" i="56" s="1"/>
  <c r="N141" i="56" s="1"/>
  <c r="N142" i="56" s="1"/>
  <c r="N143" i="56" s="1"/>
  <c r="N144" i="56" s="1"/>
  <c r="N145" i="56" s="1"/>
  <c r="N146" i="56" s="1"/>
  <c r="N147" i="56" s="1"/>
  <c r="N148" i="56" s="1"/>
  <c r="N149" i="56" s="1"/>
  <c r="N150" i="56" s="1"/>
  <c r="N151" i="56" s="1"/>
  <c r="N152" i="56" s="1"/>
  <c r="N153" i="56" s="1"/>
  <c r="N154" i="56" s="1"/>
  <c r="N155" i="56" s="1"/>
  <c r="N156" i="56" s="1"/>
  <c r="N157" i="56" s="1"/>
  <c r="N158" i="56" s="1"/>
  <c r="N159" i="56" s="1"/>
  <c r="N160" i="56" s="1"/>
  <c r="N161" i="56" s="1"/>
  <c r="N162" i="56" s="1"/>
  <c r="N163" i="56" s="1"/>
  <c r="N164" i="56" s="1"/>
  <c r="N165" i="56" s="1"/>
  <c r="N166" i="56" s="1"/>
  <c r="N167" i="56" s="1"/>
  <c r="N168" i="56" s="1"/>
  <c r="N169" i="56" s="1"/>
  <c r="N170" i="56" s="1"/>
  <c r="N171" i="56" s="1"/>
  <c r="N172" i="56" s="1"/>
  <c r="N173" i="56" s="1"/>
  <c r="N174" i="56" s="1"/>
  <c r="N175" i="56" s="1"/>
  <c r="N176" i="56" s="1"/>
  <c r="N177" i="56" s="1"/>
  <c r="N178" i="56" s="1"/>
  <c r="N179" i="56" s="1"/>
  <c r="N180" i="56" s="1"/>
  <c r="N181" i="56" s="1"/>
  <c r="N182" i="56" s="1"/>
  <c r="N183" i="56" s="1"/>
  <c r="N184" i="56" s="1"/>
  <c r="N185" i="56" s="1"/>
  <c r="N186" i="56" s="1"/>
  <c r="N187" i="56" s="1"/>
  <c r="N188" i="56" s="1"/>
  <c r="N189" i="56" s="1"/>
  <c r="N190" i="56" s="1"/>
  <c r="N191" i="56" s="1"/>
  <c r="N192" i="56" s="1"/>
  <c r="N193" i="56" s="1"/>
  <c r="N194" i="56" s="1"/>
  <c r="N195" i="56" s="1"/>
  <c r="N196" i="56" s="1"/>
  <c r="N197" i="56" s="1"/>
  <c r="N198" i="56" s="1"/>
  <c r="N199" i="56" s="1"/>
  <c r="N200" i="56" s="1"/>
  <c r="N201" i="56" s="1"/>
  <c r="N202" i="56" s="1"/>
  <c r="N203" i="56" s="1"/>
  <c r="N204" i="56" s="1"/>
  <c r="N205" i="56" s="1"/>
  <c r="N206" i="56" s="1"/>
  <c r="N207" i="56" s="1"/>
  <c r="N208" i="56" s="1"/>
  <c r="N209" i="56" s="1"/>
  <c r="N210" i="56" s="1"/>
  <c r="N211" i="56" s="1"/>
  <c r="N212" i="56" s="1"/>
  <c r="N213" i="56" s="1"/>
  <c r="N214" i="56" s="1"/>
  <c r="N215" i="56" s="1"/>
  <c r="N216" i="56" s="1"/>
  <c r="N217" i="56" s="1"/>
  <c r="N218" i="56" s="1"/>
  <c r="N219" i="56" s="1"/>
  <c r="N220" i="56" s="1"/>
  <c r="N221" i="56" s="1"/>
  <c r="N222" i="56" s="1"/>
  <c r="N223" i="56" s="1"/>
  <c r="N224" i="56" s="1"/>
  <c r="N225" i="56" s="1"/>
  <c r="N226" i="56" s="1"/>
  <c r="N227" i="56" s="1"/>
  <c r="N228" i="56" s="1"/>
  <c r="N229" i="56" s="1"/>
  <c r="N230" i="56" s="1"/>
  <c r="N231" i="56" s="1"/>
  <c r="N232" i="56" s="1"/>
  <c r="N233" i="56" s="1"/>
  <c r="N234" i="56" s="1"/>
  <c r="N235" i="56" s="1"/>
  <c r="N236" i="56" s="1"/>
  <c r="N237" i="56" s="1"/>
  <c r="N238" i="56" s="1"/>
  <c r="N239" i="56" s="1"/>
  <c r="N240" i="56" s="1"/>
  <c r="N241" i="56" s="1"/>
  <c r="N242" i="56" s="1"/>
  <c r="N243" i="56" s="1"/>
  <c r="N244" i="56" s="1"/>
  <c r="N245" i="56" s="1"/>
  <c r="N246" i="56" s="1"/>
  <c r="N247" i="56" s="1"/>
  <c r="N248" i="56" s="1"/>
  <c r="N249" i="56" s="1"/>
  <c r="N250" i="56" s="1"/>
  <c r="N251" i="56" s="1"/>
  <c r="N252" i="56" s="1"/>
  <c r="N253" i="56" s="1"/>
  <c r="N254" i="56" s="1"/>
  <c r="N255" i="56" s="1"/>
  <c r="N256" i="56" s="1"/>
  <c r="N257" i="56" s="1"/>
  <c r="N258" i="56" s="1"/>
  <c r="N259" i="56" s="1"/>
  <c r="N260" i="56" s="1"/>
  <c r="N261" i="56" s="1"/>
  <c r="N262" i="56" s="1"/>
  <c r="N263" i="56" s="1"/>
  <c r="N264" i="56" s="1"/>
  <c r="N265" i="56" s="1"/>
  <c r="N266" i="56" s="1"/>
  <c r="N267" i="56" s="1"/>
  <c r="N268" i="56" s="1"/>
  <c r="N269" i="56" s="1"/>
  <c r="N270" i="56" s="1"/>
  <c r="N271" i="56" s="1"/>
  <c r="N272" i="56" s="1"/>
  <c r="N273" i="56" s="1"/>
  <c r="N274" i="56" s="1"/>
  <c r="N275" i="56" s="1"/>
  <c r="N276" i="56" s="1"/>
  <c r="N277" i="56" s="1"/>
  <c r="N278" i="56" s="1"/>
  <c r="N279" i="56" s="1"/>
  <c r="N280" i="56" s="1"/>
  <c r="N281" i="56" s="1"/>
  <c r="N282" i="56" s="1"/>
  <c r="N283" i="56" s="1"/>
  <c r="N284" i="56" s="1"/>
  <c r="N285" i="56" s="1"/>
  <c r="N286" i="56" s="1"/>
  <c r="N287" i="56" s="1"/>
  <c r="N288" i="56" s="1"/>
  <c r="N289" i="56" s="1"/>
  <c r="N290" i="56" s="1"/>
  <c r="N291" i="56" s="1"/>
  <c r="N292" i="56" s="1"/>
  <c r="N293" i="56" s="1"/>
  <c r="N294" i="56" s="1"/>
  <c r="N295" i="56" s="1"/>
  <c r="N296" i="56" s="1"/>
  <c r="N297" i="56" s="1"/>
  <c r="N298" i="56" s="1"/>
  <c r="N299" i="56" s="1"/>
  <c r="N300" i="56" s="1"/>
  <c r="N301" i="56" s="1"/>
  <c r="L6" i="57"/>
  <c r="K301" i="57"/>
  <c r="N8" i="58"/>
  <c r="N9" i="58" s="1"/>
  <c r="N10" i="58" s="1"/>
  <c r="N11" i="58" s="1"/>
  <c r="N12" i="58" s="1"/>
  <c r="N13" i="58" s="1"/>
  <c r="N14" i="58" s="1"/>
  <c r="N15" i="58" s="1"/>
  <c r="N16" i="58" s="1"/>
  <c r="N17" i="58" s="1"/>
  <c r="N18" i="58" s="1"/>
  <c r="N19" i="58" s="1"/>
  <c r="N20" i="58" s="1"/>
  <c r="N21" i="58" s="1"/>
  <c r="N22" i="58" s="1"/>
  <c r="N23" i="58" s="1"/>
  <c r="N24" i="58" s="1"/>
  <c r="N25" i="58" s="1"/>
  <c r="N26" i="58" s="1"/>
  <c r="N27" i="58" s="1"/>
  <c r="N28" i="58" s="1"/>
  <c r="N29" i="58" s="1"/>
  <c r="N30" i="58" s="1"/>
  <c r="N31" i="58" s="1"/>
  <c r="N32" i="58" s="1"/>
  <c r="N33" i="58" s="1"/>
  <c r="N34" i="58" s="1"/>
  <c r="N35" i="58" s="1"/>
  <c r="N36" i="58" s="1"/>
  <c r="N37" i="58" s="1"/>
  <c r="N38" i="58" s="1"/>
  <c r="N39" i="58" s="1"/>
  <c r="N40" i="58" s="1"/>
  <c r="N41" i="58" s="1"/>
  <c r="N42" i="58" s="1"/>
  <c r="N43" i="58" s="1"/>
  <c r="N44" i="58" s="1"/>
  <c r="N45" i="58" s="1"/>
  <c r="N46" i="58" s="1"/>
  <c r="N47" i="58" s="1"/>
  <c r="N48" i="58" s="1"/>
  <c r="N49" i="58" s="1"/>
  <c r="N50" i="58" s="1"/>
  <c r="N51" i="58" s="1"/>
  <c r="N52" i="58" s="1"/>
  <c r="N53" i="58" s="1"/>
  <c r="N54" i="58" s="1"/>
  <c r="N55" i="58" s="1"/>
  <c r="N56" i="58" s="1"/>
  <c r="N57" i="58" s="1"/>
  <c r="N58" i="58" s="1"/>
  <c r="N59" i="58" s="1"/>
  <c r="N60" i="58" s="1"/>
  <c r="N61" i="58" s="1"/>
  <c r="N62" i="58" s="1"/>
  <c r="N63" i="58" s="1"/>
  <c r="N64" i="58" s="1"/>
  <c r="N65" i="58" s="1"/>
  <c r="N66" i="58" s="1"/>
  <c r="N67" i="58" s="1"/>
  <c r="N68" i="58" s="1"/>
  <c r="N69" i="58" s="1"/>
  <c r="N70" i="58" s="1"/>
  <c r="N71" i="58" s="1"/>
  <c r="N72" i="58" s="1"/>
  <c r="N73" i="58" s="1"/>
  <c r="N74" i="58" s="1"/>
  <c r="N75" i="58" s="1"/>
  <c r="N76" i="58" s="1"/>
  <c r="N77" i="58" s="1"/>
  <c r="N78" i="58" s="1"/>
  <c r="N79" i="58" s="1"/>
  <c r="N80" i="58" s="1"/>
  <c r="N81" i="58" s="1"/>
  <c r="N82" i="58" s="1"/>
  <c r="N83" i="58" s="1"/>
  <c r="N84" i="58" s="1"/>
  <c r="N85" i="58" s="1"/>
  <c r="N86" i="58" s="1"/>
  <c r="N87" i="58" s="1"/>
  <c r="N88" i="58" s="1"/>
  <c r="N89" i="58" s="1"/>
  <c r="N90" i="58" s="1"/>
  <c r="N91" i="58" s="1"/>
  <c r="N92" i="58" s="1"/>
  <c r="N93" i="58" s="1"/>
  <c r="N94" i="58" s="1"/>
  <c r="N95" i="58" s="1"/>
  <c r="N96" i="58" s="1"/>
  <c r="N97" i="58" s="1"/>
  <c r="N98" i="58" s="1"/>
  <c r="N99" i="58" s="1"/>
  <c r="N100" i="58" s="1"/>
  <c r="N101" i="58" s="1"/>
  <c r="N102" i="58" s="1"/>
  <c r="N103" i="58" s="1"/>
  <c r="N104" i="58" s="1"/>
  <c r="N105" i="58" s="1"/>
  <c r="N106" i="58" s="1"/>
  <c r="N107" i="58" s="1"/>
  <c r="N108" i="58" s="1"/>
  <c r="N109" i="58" s="1"/>
  <c r="N110" i="58" s="1"/>
  <c r="N111" i="58" s="1"/>
  <c r="N112" i="58" s="1"/>
  <c r="N113" i="58" s="1"/>
  <c r="N114" i="58" s="1"/>
  <c r="N115" i="58" s="1"/>
  <c r="N116" i="58" s="1"/>
  <c r="N117" i="58" s="1"/>
  <c r="N118" i="58" s="1"/>
  <c r="N119" i="58" s="1"/>
  <c r="N120" i="58" s="1"/>
  <c r="N121" i="58" s="1"/>
  <c r="N122" i="58" s="1"/>
  <c r="N123" i="58" s="1"/>
  <c r="N124" i="58" s="1"/>
  <c r="N125" i="58" s="1"/>
  <c r="N126" i="58" s="1"/>
  <c r="N127" i="58" s="1"/>
  <c r="N128" i="58" s="1"/>
  <c r="N129" i="58" s="1"/>
  <c r="N130" i="58" s="1"/>
  <c r="N131" i="58" s="1"/>
  <c r="N132" i="58" s="1"/>
  <c r="N133" i="58" s="1"/>
  <c r="N134" i="58" s="1"/>
  <c r="N135" i="58" s="1"/>
  <c r="N136" i="58" s="1"/>
  <c r="N137" i="58" s="1"/>
  <c r="N138" i="58" s="1"/>
  <c r="N139" i="58" s="1"/>
  <c r="N140" i="58" s="1"/>
  <c r="N141" i="58" s="1"/>
  <c r="N142" i="58" s="1"/>
  <c r="N143" i="58" s="1"/>
  <c r="N144" i="58" s="1"/>
  <c r="N145" i="58" s="1"/>
  <c r="N146" i="58" s="1"/>
  <c r="N147" i="58" s="1"/>
  <c r="N148" i="58" s="1"/>
  <c r="N149" i="58" s="1"/>
  <c r="N150" i="58" s="1"/>
  <c r="N151" i="58" s="1"/>
  <c r="N152" i="58" s="1"/>
  <c r="N153" i="58" s="1"/>
  <c r="N154" i="58" s="1"/>
  <c r="N155" i="58" s="1"/>
  <c r="N156" i="58" s="1"/>
  <c r="N157" i="58" s="1"/>
  <c r="N158" i="58" s="1"/>
  <c r="N159" i="58" s="1"/>
  <c r="N160" i="58" s="1"/>
  <c r="N161" i="58" s="1"/>
  <c r="N162" i="58" s="1"/>
  <c r="N163" i="58" s="1"/>
  <c r="N164" i="58" s="1"/>
  <c r="N165" i="58" s="1"/>
  <c r="N166" i="58" s="1"/>
  <c r="N167" i="58" s="1"/>
  <c r="N168" i="58" s="1"/>
  <c r="N169" i="58" s="1"/>
  <c r="N170" i="58" s="1"/>
  <c r="N171" i="58" s="1"/>
  <c r="N172" i="58" s="1"/>
  <c r="N173" i="58" s="1"/>
  <c r="N174" i="58" s="1"/>
  <c r="N175" i="58" s="1"/>
  <c r="N176" i="58" s="1"/>
  <c r="N177" i="58" s="1"/>
  <c r="N178" i="58" s="1"/>
  <c r="N179" i="58" s="1"/>
  <c r="N180" i="58" s="1"/>
  <c r="N181" i="58" s="1"/>
  <c r="N182" i="58" s="1"/>
  <c r="N183" i="58" s="1"/>
  <c r="N184" i="58" s="1"/>
  <c r="N185" i="58" s="1"/>
  <c r="N186" i="58" s="1"/>
  <c r="N187" i="58" s="1"/>
  <c r="N188" i="58" s="1"/>
  <c r="N189" i="58" s="1"/>
  <c r="N190" i="58" s="1"/>
  <c r="N191" i="58" s="1"/>
  <c r="N192" i="58" s="1"/>
  <c r="N193" i="58" s="1"/>
  <c r="N194" i="58" s="1"/>
  <c r="N195" i="58" s="1"/>
  <c r="N196" i="58" s="1"/>
  <c r="N197" i="58" s="1"/>
  <c r="N198" i="58" s="1"/>
  <c r="N199" i="58" s="1"/>
  <c r="N200" i="58" s="1"/>
  <c r="N201" i="58" s="1"/>
  <c r="N202" i="58" s="1"/>
  <c r="N203" i="58" s="1"/>
  <c r="N204" i="58" s="1"/>
  <c r="N205" i="58" s="1"/>
  <c r="N206" i="58" s="1"/>
  <c r="N207" i="58" s="1"/>
  <c r="N208" i="58" s="1"/>
  <c r="N209" i="58" s="1"/>
  <c r="N210" i="58" s="1"/>
  <c r="N211" i="58" s="1"/>
  <c r="N212" i="58" s="1"/>
  <c r="N213" i="58" s="1"/>
  <c r="N214" i="58" s="1"/>
  <c r="N215" i="58" s="1"/>
  <c r="N216" i="58" s="1"/>
  <c r="N217" i="58" s="1"/>
  <c r="N218" i="58" s="1"/>
  <c r="N219" i="58" s="1"/>
  <c r="N220" i="58" s="1"/>
  <c r="N221" i="58" s="1"/>
  <c r="N222" i="58" s="1"/>
  <c r="N223" i="58" s="1"/>
  <c r="N224" i="58" s="1"/>
  <c r="N225" i="58" s="1"/>
  <c r="N226" i="58" s="1"/>
  <c r="N227" i="58" s="1"/>
  <c r="N228" i="58" s="1"/>
  <c r="N229" i="58" s="1"/>
  <c r="N230" i="58" s="1"/>
  <c r="N231" i="58" s="1"/>
  <c r="N232" i="58" s="1"/>
  <c r="N233" i="58" s="1"/>
  <c r="N234" i="58" s="1"/>
  <c r="N235" i="58" s="1"/>
  <c r="N236" i="58" s="1"/>
  <c r="N237" i="58" s="1"/>
  <c r="N238" i="58" s="1"/>
  <c r="N239" i="58" s="1"/>
  <c r="N240" i="58" s="1"/>
  <c r="N241" i="58" s="1"/>
  <c r="N242" i="58" s="1"/>
  <c r="N243" i="58" s="1"/>
  <c r="N244" i="58" s="1"/>
  <c r="N245" i="58" s="1"/>
  <c r="N246" i="58" s="1"/>
  <c r="N247" i="58" s="1"/>
  <c r="N248" i="58" s="1"/>
  <c r="N249" i="58" s="1"/>
  <c r="N250" i="58" s="1"/>
  <c r="N251" i="58" s="1"/>
  <c r="N252" i="58" s="1"/>
  <c r="N253" i="58" s="1"/>
  <c r="N254" i="58" s="1"/>
  <c r="N255" i="58" s="1"/>
  <c r="N256" i="58" s="1"/>
  <c r="N257" i="58" s="1"/>
  <c r="N258" i="58" s="1"/>
  <c r="N259" i="58" s="1"/>
  <c r="N260" i="58" s="1"/>
  <c r="N261" i="58" s="1"/>
  <c r="N262" i="58" s="1"/>
  <c r="N263" i="58" s="1"/>
  <c r="N264" i="58" s="1"/>
  <c r="N265" i="58" s="1"/>
  <c r="N266" i="58" s="1"/>
  <c r="N267" i="58" s="1"/>
  <c r="N268" i="58" s="1"/>
  <c r="N269" i="58" s="1"/>
  <c r="N270" i="58" s="1"/>
  <c r="N271" i="58" s="1"/>
  <c r="N272" i="58" s="1"/>
  <c r="N273" i="58" s="1"/>
  <c r="N274" i="58" s="1"/>
  <c r="N275" i="58" s="1"/>
  <c r="N276" i="58" s="1"/>
  <c r="N277" i="58" s="1"/>
  <c r="N278" i="58" s="1"/>
  <c r="N279" i="58" s="1"/>
  <c r="N280" i="58" s="1"/>
  <c r="N281" i="58" s="1"/>
  <c r="N282" i="58" s="1"/>
  <c r="N283" i="58" s="1"/>
  <c r="N284" i="58" s="1"/>
  <c r="N285" i="58" s="1"/>
  <c r="N286" i="58" s="1"/>
  <c r="N287" i="58" s="1"/>
  <c r="N288" i="58" s="1"/>
  <c r="N289" i="58" s="1"/>
  <c r="N290" i="58" s="1"/>
  <c r="N291" i="58" s="1"/>
  <c r="N292" i="58" s="1"/>
  <c r="N293" i="58" s="1"/>
  <c r="N294" i="58" s="1"/>
  <c r="N295" i="58" s="1"/>
  <c r="N296" i="58" s="1"/>
  <c r="N297" i="58" s="1"/>
  <c r="N298" i="58" s="1"/>
  <c r="N299" i="58" s="1"/>
  <c r="N300" i="58" s="1"/>
  <c r="N301" i="58" s="1"/>
  <c r="L301" i="58"/>
  <c r="L5" i="26"/>
  <c r="L301" i="50"/>
  <c r="L304" i="50"/>
  <c r="N304" i="50" s="1"/>
  <c r="N5" i="50"/>
  <c r="N6" i="50" s="1"/>
  <c r="N7" i="50" s="1"/>
  <c r="N8" i="50" s="1"/>
  <c r="N9" i="50" s="1"/>
  <c r="N10" i="50" s="1"/>
  <c r="N11" i="50" s="1"/>
  <c r="N12" i="50" s="1"/>
  <c r="N13" i="50" s="1"/>
  <c r="N14" i="50" s="1"/>
  <c r="N15" i="50" s="1"/>
  <c r="N16" i="50" s="1"/>
  <c r="N17" i="50" s="1"/>
  <c r="N18" i="50" s="1"/>
  <c r="N19" i="50" s="1"/>
  <c r="N20" i="50" s="1"/>
  <c r="N21" i="50" s="1"/>
  <c r="N22" i="50" s="1"/>
  <c r="N23" i="50" s="1"/>
  <c r="N24" i="50" s="1"/>
  <c r="N25" i="50" s="1"/>
  <c r="N26" i="50" s="1"/>
  <c r="N27" i="50" s="1"/>
  <c r="N28" i="50" s="1"/>
  <c r="N29" i="50" s="1"/>
  <c r="N30" i="50" s="1"/>
  <c r="N31" i="50" s="1"/>
  <c r="N32" i="50" s="1"/>
  <c r="N33" i="50" s="1"/>
  <c r="N34" i="50" s="1"/>
  <c r="N35" i="50" s="1"/>
  <c r="N36" i="50" s="1"/>
  <c r="N37" i="50" s="1"/>
  <c r="N38" i="50" s="1"/>
  <c r="N39" i="50" s="1"/>
  <c r="N40" i="50" s="1"/>
  <c r="N41" i="50" s="1"/>
  <c r="N42" i="50" s="1"/>
  <c r="N43" i="50" s="1"/>
  <c r="N44" i="50" s="1"/>
  <c r="N45" i="50" s="1"/>
  <c r="N46" i="50" s="1"/>
  <c r="N47" i="50" s="1"/>
  <c r="N48" i="50" s="1"/>
  <c r="N49" i="50" s="1"/>
  <c r="N50" i="50" s="1"/>
  <c r="N51" i="50" s="1"/>
  <c r="N52" i="50" s="1"/>
  <c r="N53" i="50" s="1"/>
  <c r="N54" i="50" s="1"/>
  <c r="N55" i="50" s="1"/>
  <c r="N56" i="50" s="1"/>
  <c r="N57" i="50" s="1"/>
  <c r="N58" i="50" s="1"/>
  <c r="N59" i="50" s="1"/>
  <c r="N60" i="50" s="1"/>
  <c r="N61" i="50" s="1"/>
  <c r="N62" i="50" s="1"/>
  <c r="N63" i="50" s="1"/>
  <c r="N64" i="50" s="1"/>
  <c r="N65" i="50" s="1"/>
  <c r="N66" i="50" s="1"/>
  <c r="N67" i="50" s="1"/>
  <c r="N68" i="50" s="1"/>
  <c r="N69" i="50" s="1"/>
  <c r="N70" i="50" s="1"/>
  <c r="N71" i="50" s="1"/>
  <c r="N72" i="50" s="1"/>
  <c r="N73" i="50" s="1"/>
  <c r="N74" i="50" s="1"/>
  <c r="N75" i="50" s="1"/>
  <c r="N76" i="50" s="1"/>
  <c r="N77" i="50" s="1"/>
  <c r="N78" i="50" s="1"/>
  <c r="N79" i="50" s="1"/>
  <c r="N80" i="50" s="1"/>
  <c r="N81" i="50" s="1"/>
  <c r="N82" i="50" s="1"/>
  <c r="N83" i="50" s="1"/>
  <c r="N84" i="50" s="1"/>
  <c r="N85" i="50" s="1"/>
  <c r="N86" i="50" s="1"/>
  <c r="N87" i="50" s="1"/>
  <c r="N88" i="50" s="1"/>
  <c r="N89" i="50" s="1"/>
  <c r="N90" i="50" s="1"/>
  <c r="N91" i="50" s="1"/>
  <c r="N92" i="50" s="1"/>
  <c r="N93" i="50" s="1"/>
  <c r="N94" i="50" s="1"/>
  <c r="N95" i="50" s="1"/>
  <c r="N96" i="50" s="1"/>
  <c r="N97" i="50" s="1"/>
  <c r="N98" i="50" s="1"/>
  <c r="N99" i="50" s="1"/>
  <c r="N100" i="50" s="1"/>
  <c r="N101" i="50" s="1"/>
  <c r="N102" i="50" s="1"/>
  <c r="N103" i="50" s="1"/>
  <c r="N104" i="50" s="1"/>
  <c r="N105" i="50" s="1"/>
  <c r="N106" i="50" s="1"/>
  <c r="N107" i="50" s="1"/>
  <c r="N108" i="50" s="1"/>
  <c r="N109" i="50" s="1"/>
  <c r="N110" i="50" s="1"/>
  <c r="N111" i="50" s="1"/>
  <c r="N112" i="50" s="1"/>
  <c r="N113" i="50" s="1"/>
  <c r="N114" i="50" s="1"/>
  <c r="N115" i="50" s="1"/>
  <c r="N116" i="50" s="1"/>
  <c r="N117" i="50" s="1"/>
  <c r="N118" i="50" s="1"/>
  <c r="N119" i="50" s="1"/>
  <c r="N120" i="50" s="1"/>
  <c r="N121" i="50" s="1"/>
  <c r="N122" i="50" s="1"/>
  <c r="N123" i="50" s="1"/>
  <c r="N124" i="50" s="1"/>
  <c r="N125" i="50" s="1"/>
  <c r="N126" i="50" s="1"/>
  <c r="N127" i="50" s="1"/>
  <c r="N128" i="50" s="1"/>
  <c r="N129" i="50" s="1"/>
  <c r="N130" i="50" s="1"/>
  <c r="N131" i="50" s="1"/>
  <c r="N132" i="50" s="1"/>
  <c r="N133" i="50" s="1"/>
  <c r="N134" i="50" s="1"/>
  <c r="N135" i="50" s="1"/>
  <c r="N136" i="50" s="1"/>
  <c r="N137" i="50" s="1"/>
  <c r="N138" i="50" s="1"/>
  <c r="N139" i="50" s="1"/>
  <c r="N140" i="50" s="1"/>
  <c r="N141" i="50" s="1"/>
  <c r="N142" i="50" s="1"/>
  <c r="N143" i="50" s="1"/>
  <c r="N144" i="50" s="1"/>
  <c r="N145" i="50" s="1"/>
  <c r="N146" i="50" s="1"/>
  <c r="N147" i="50" s="1"/>
  <c r="N148" i="50" s="1"/>
  <c r="N149" i="50" s="1"/>
  <c r="N150" i="50" s="1"/>
  <c r="N151" i="50" s="1"/>
  <c r="N152" i="50" s="1"/>
  <c r="N153" i="50" s="1"/>
  <c r="N154" i="50" s="1"/>
  <c r="N155" i="50" s="1"/>
  <c r="N156" i="50" s="1"/>
  <c r="N157" i="50" s="1"/>
  <c r="N158" i="50" s="1"/>
  <c r="N159" i="50" s="1"/>
  <c r="N160" i="50" s="1"/>
  <c r="N161" i="50" s="1"/>
  <c r="N162" i="50" s="1"/>
  <c r="N163" i="50" s="1"/>
  <c r="N164" i="50" s="1"/>
  <c r="N165" i="50" s="1"/>
  <c r="N166" i="50" s="1"/>
  <c r="N167" i="50" s="1"/>
  <c r="N168" i="50" s="1"/>
  <c r="N169" i="50" s="1"/>
  <c r="N170" i="50" s="1"/>
  <c r="N171" i="50" s="1"/>
  <c r="N172" i="50" s="1"/>
  <c r="N173" i="50" s="1"/>
  <c r="N174" i="50" s="1"/>
  <c r="N175" i="50" s="1"/>
  <c r="N176" i="50" s="1"/>
  <c r="N177" i="50" s="1"/>
  <c r="N178" i="50" s="1"/>
  <c r="N179" i="50" s="1"/>
  <c r="N180" i="50" s="1"/>
  <c r="N181" i="50" s="1"/>
  <c r="N182" i="50" s="1"/>
  <c r="N183" i="50" s="1"/>
  <c r="N184" i="50" s="1"/>
  <c r="N185" i="50" s="1"/>
  <c r="N186" i="50" s="1"/>
  <c r="N187" i="50" s="1"/>
  <c r="N188" i="50" s="1"/>
  <c r="N189" i="50" s="1"/>
  <c r="N190" i="50" s="1"/>
  <c r="N191" i="50" s="1"/>
  <c r="N192" i="50" s="1"/>
  <c r="N193" i="50" s="1"/>
  <c r="N194" i="50" s="1"/>
  <c r="N195" i="50" s="1"/>
  <c r="N196" i="50" s="1"/>
  <c r="N197" i="50" s="1"/>
  <c r="N198" i="50" s="1"/>
  <c r="N199" i="50" s="1"/>
  <c r="N200" i="50" s="1"/>
  <c r="N201" i="50" s="1"/>
  <c r="N202" i="50" s="1"/>
  <c r="N203" i="50" s="1"/>
  <c r="N204" i="50" s="1"/>
  <c r="N205" i="50" s="1"/>
  <c r="N206" i="50" s="1"/>
  <c r="N207" i="50" s="1"/>
  <c r="N208" i="50" s="1"/>
  <c r="N209" i="50" s="1"/>
  <c r="N210" i="50" s="1"/>
  <c r="N211" i="50" s="1"/>
  <c r="N212" i="50" s="1"/>
  <c r="N213" i="50" s="1"/>
  <c r="N214" i="50" s="1"/>
  <c r="N215" i="50" s="1"/>
  <c r="N216" i="50" s="1"/>
  <c r="N217" i="50" s="1"/>
  <c r="N218" i="50" s="1"/>
  <c r="N219" i="50" s="1"/>
  <c r="N220" i="50" s="1"/>
  <c r="N221" i="50" s="1"/>
  <c r="N222" i="50" s="1"/>
  <c r="N223" i="50" s="1"/>
  <c r="N224" i="50" s="1"/>
  <c r="N225" i="50" s="1"/>
  <c r="N226" i="50" s="1"/>
  <c r="N227" i="50" s="1"/>
  <c r="N228" i="50" s="1"/>
  <c r="N229" i="50" s="1"/>
  <c r="N230" i="50" s="1"/>
  <c r="N231" i="50" s="1"/>
  <c r="N232" i="50" s="1"/>
  <c r="N233" i="50" s="1"/>
  <c r="N234" i="50" s="1"/>
  <c r="N235" i="50" s="1"/>
  <c r="N236" i="50" s="1"/>
  <c r="N237" i="50" s="1"/>
  <c r="N238" i="50" s="1"/>
  <c r="N239" i="50" s="1"/>
  <c r="N240" i="50" s="1"/>
  <c r="N241" i="50" s="1"/>
  <c r="N242" i="50" s="1"/>
  <c r="N243" i="50" s="1"/>
  <c r="N244" i="50" s="1"/>
  <c r="N245" i="50" s="1"/>
  <c r="N246" i="50" s="1"/>
  <c r="N247" i="50" s="1"/>
  <c r="N248" i="50" s="1"/>
  <c r="N249" i="50" s="1"/>
  <c r="N250" i="50" s="1"/>
  <c r="N251" i="50" s="1"/>
  <c r="N252" i="50" s="1"/>
  <c r="N253" i="50" s="1"/>
  <c r="N254" i="50" s="1"/>
  <c r="N255" i="50" s="1"/>
  <c r="N256" i="50" s="1"/>
  <c r="N257" i="50" s="1"/>
  <c r="N258" i="50" s="1"/>
  <c r="N259" i="50" s="1"/>
  <c r="N260" i="50" s="1"/>
  <c r="N261" i="50" s="1"/>
  <c r="N262" i="50" s="1"/>
  <c r="N263" i="50" s="1"/>
  <c r="N264" i="50" s="1"/>
  <c r="N265" i="50" s="1"/>
  <c r="N266" i="50" s="1"/>
  <c r="N267" i="50" s="1"/>
  <c r="N268" i="50" s="1"/>
  <c r="N269" i="50" s="1"/>
  <c r="N270" i="50" s="1"/>
  <c r="N271" i="50" s="1"/>
  <c r="N272" i="50" s="1"/>
  <c r="N273" i="50" s="1"/>
  <c r="N274" i="50" s="1"/>
  <c r="N275" i="50" s="1"/>
  <c r="N276" i="50" s="1"/>
  <c r="N277" i="50" s="1"/>
  <c r="N278" i="50" s="1"/>
  <c r="N279" i="50" s="1"/>
  <c r="N280" i="50" s="1"/>
  <c r="N281" i="50" s="1"/>
  <c r="N282" i="50" s="1"/>
  <c r="N283" i="50" s="1"/>
  <c r="N284" i="50" s="1"/>
  <c r="N285" i="50" s="1"/>
  <c r="N286" i="50" s="1"/>
  <c r="N287" i="50" s="1"/>
  <c r="N288" i="50" s="1"/>
  <c r="N289" i="50" s="1"/>
  <c r="N290" i="50" s="1"/>
  <c r="N291" i="50" s="1"/>
  <c r="N292" i="50" s="1"/>
  <c r="N293" i="50" s="1"/>
  <c r="N294" i="50" s="1"/>
  <c r="N295" i="50" s="1"/>
  <c r="N296" i="50" s="1"/>
  <c r="N297" i="50" s="1"/>
  <c r="N298" i="50" s="1"/>
  <c r="N299" i="50" s="1"/>
  <c r="N300" i="50" s="1"/>
  <c r="N301" i="50" s="1"/>
  <c r="N10" i="27"/>
  <c r="N11" i="27" s="1"/>
  <c r="N12" i="27" s="1"/>
  <c r="N13" i="27" s="1"/>
  <c r="N14" i="27" s="1"/>
  <c r="N15" i="27" s="1"/>
  <c r="N16" i="27" s="1"/>
  <c r="N17" i="27" s="1"/>
  <c r="N18" i="27" s="1"/>
  <c r="N19" i="27" s="1"/>
  <c r="N20" i="27" s="1"/>
  <c r="N21" i="27" s="1"/>
  <c r="N22" i="27" s="1"/>
  <c r="N23" i="27" s="1"/>
  <c r="N24" i="27" s="1"/>
  <c r="N25" i="27" s="1"/>
  <c r="N26" i="27" s="1"/>
  <c r="N27" i="27" s="1"/>
  <c r="N28" i="27" s="1"/>
  <c r="N29" i="27" s="1"/>
  <c r="N30" i="27" s="1"/>
  <c r="N31" i="27" s="1"/>
  <c r="N32" i="27" s="1"/>
  <c r="N33" i="27" s="1"/>
  <c r="N34" i="27" s="1"/>
  <c r="N35" i="27" s="1"/>
  <c r="N36" i="27" s="1"/>
  <c r="N37" i="27" s="1"/>
  <c r="N38" i="27" s="1"/>
  <c r="N39" i="27" s="1"/>
  <c r="N40" i="27" s="1"/>
  <c r="N41" i="27" s="1"/>
  <c r="N42" i="27" s="1"/>
  <c r="N43" i="27" s="1"/>
  <c r="N44" i="27" s="1"/>
  <c r="N45" i="27" s="1"/>
  <c r="N46" i="27" s="1"/>
  <c r="N47" i="27" s="1"/>
  <c r="N48" i="27" s="1"/>
  <c r="N49" i="27" s="1"/>
  <c r="N50" i="27" s="1"/>
  <c r="N51" i="27" s="1"/>
  <c r="N52" i="27" s="1"/>
  <c r="N53" i="27" s="1"/>
  <c r="N54" i="27" s="1"/>
  <c r="N55" i="27" s="1"/>
  <c r="N56" i="27" s="1"/>
  <c r="N57" i="27" s="1"/>
  <c r="N58" i="27" s="1"/>
  <c r="N59" i="27" s="1"/>
  <c r="N60" i="27" s="1"/>
  <c r="N61" i="27" s="1"/>
  <c r="N62" i="27" s="1"/>
  <c r="N63" i="27" s="1"/>
  <c r="N64" i="27" s="1"/>
  <c r="N65" i="27" s="1"/>
  <c r="N66" i="27" s="1"/>
  <c r="N67" i="27" s="1"/>
  <c r="N68" i="27" s="1"/>
  <c r="N69" i="27" s="1"/>
  <c r="N70" i="27" s="1"/>
  <c r="N71" i="27" s="1"/>
  <c r="N72" i="27" s="1"/>
  <c r="N73" i="27" s="1"/>
  <c r="N74" i="27" s="1"/>
  <c r="N75" i="27" s="1"/>
  <c r="N76" i="27" s="1"/>
  <c r="N77" i="27" s="1"/>
  <c r="N78" i="27" s="1"/>
  <c r="N79" i="27" s="1"/>
  <c r="N80" i="27" s="1"/>
  <c r="N81" i="27" s="1"/>
  <c r="N82" i="27" s="1"/>
  <c r="N83" i="27" s="1"/>
  <c r="N84" i="27" s="1"/>
  <c r="N85" i="27" s="1"/>
  <c r="N86" i="27" s="1"/>
  <c r="N87" i="27" s="1"/>
  <c r="N88" i="27" s="1"/>
  <c r="N89" i="27" s="1"/>
  <c r="N90" i="27" s="1"/>
  <c r="N91" i="27" s="1"/>
  <c r="N92" i="27" s="1"/>
  <c r="N93" i="27" s="1"/>
  <c r="N94" i="27" s="1"/>
  <c r="N95" i="27" s="1"/>
  <c r="N96" i="27" s="1"/>
  <c r="N97" i="27" s="1"/>
  <c r="N98" i="27" s="1"/>
  <c r="N99" i="27" s="1"/>
  <c r="N100" i="27" s="1"/>
  <c r="N101" i="27" s="1"/>
  <c r="N102" i="27" s="1"/>
  <c r="N103" i="27" s="1"/>
  <c r="N104" i="27" s="1"/>
  <c r="N105" i="27" s="1"/>
  <c r="N106" i="27" s="1"/>
  <c r="N107" i="27" s="1"/>
  <c r="N108" i="27" s="1"/>
  <c r="N109" i="27" s="1"/>
  <c r="N110" i="27" s="1"/>
  <c r="N111" i="27" s="1"/>
  <c r="N112" i="27" s="1"/>
  <c r="N113" i="27" s="1"/>
  <c r="N114" i="27" s="1"/>
  <c r="N115" i="27" s="1"/>
  <c r="N116" i="27" s="1"/>
  <c r="N117" i="27" s="1"/>
  <c r="N118" i="27" s="1"/>
  <c r="N119" i="27" s="1"/>
  <c r="N120" i="27" s="1"/>
  <c r="N121" i="27" s="1"/>
  <c r="N122" i="27" s="1"/>
  <c r="N123" i="27" s="1"/>
  <c r="N124" i="27" s="1"/>
  <c r="N125" i="27" s="1"/>
  <c r="N126" i="27" s="1"/>
  <c r="N127" i="27" s="1"/>
  <c r="N128" i="27" s="1"/>
  <c r="N129" i="27" s="1"/>
  <c r="N130" i="27" s="1"/>
  <c r="N131" i="27" s="1"/>
  <c r="N132" i="27" s="1"/>
  <c r="N133" i="27" s="1"/>
  <c r="N134" i="27" s="1"/>
  <c r="N135" i="27" s="1"/>
  <c r="N136" i="27" s="1"/>
  <c r="N137" i="27" s="1"/>
  <c r="N138" i="27" s="1"/>
  <c r="N139" i="27" s="1"/>
  <c r="N140" i="27" s="1"/>
  <c r="N141" i="27" s="1"/>
  <c r="N142" i="27" s="1"/>
  <c r="N143" i="27" s="1"/>
  <c r="N144" i="27" s="1"/>
  <c r="N145" i="27" s="1"/>
  <c r="N146" i="27" s="1"/>
  <c r="N147" i="27" s="1"/>
  <c r="N148" i="27" s="1"/>
  <c r="N149" i="27" s="1"/>
  <c r="N150" i="27" s="1"/>
  <c r="N151" i="27" s="1"/>
  <c r="N152" i="27" s="1"/>
  <c r="N153" i="27" s="1"/>
  <c r="N154" i="27" s="1"/>
  <c r="N155" i="27" s="1"/>
  <c r="N156" i="27" s="1"/>
  <c r="N157" i="27" s="1"/>
  <c r="N158" i="27" s="1"/>
  <c r="N159" i="27" s="1"/>
  <c r="N160" i="27" s="1"/>
  <c r="N161" i="27" s="1"/>
  <c r="N162" i="27" s="1"/>
  <c r="N163" i="27" s="1"/>
  <c r="N164" i="27" s="1"/>
  <c r="N165" i="27" s="1"/>
  <c r="N166" i="27" s="1"/>
  <c r="N167" i="27" s="1"/>
  <c r="N168" i="27" s="1"/>
  <c r="N169" i="27" s="1"/>
  <c r="N170" i="27" s="1"/>
  <c r="N171" i="27" s="1"/>
  <c r="N172" i="27" s="1"/>
  <c r="N173" i="27" s="1"/>
  <c r="N174" i="27" s="1"/>
  <c r="N175" i="27" s="1"/>
  <c r="N176" i="27" s="1"/>
  <c r="N177" i="27" s="1"/>
  <c r="N178" i="27" s="1"/>
  <c r="N179" i="27" s="1"/>
  <c r="N180" i="27" s="1"/>
  <c r="N181" i="27" s="1"/>
  <c r="N182" i="27" s="1"/>
  <c r="N183" i="27" s="1"/>
  <c r="N184" i="27" s="1"/>
  <c r="N185" i="27" s="1"/>
  <c r="N186" i="27" s="1"/>
  <c r="N187" i="27" s="1"/>
  <c r="N188" i="27" s="1"/>
  <c r="N189" i="27" s="1"/>
  <c r="N190" i="27" s="1"/>
  <c r="N191" i="27" s="1"/>
  <c r="N192" i="27" s="1"/>
  <c r="N193" i="27" s="1"/>
  <c r="N194" i="27" s="1"/>
  <c r="N195" i="27" s="1"/>
  <c r="N196" i="27" s="1"/>
  <c r="N197" i="27" s="1"/>
  <c r="N198" i="27" s="1"/>
  <c r="N199" i="27" s="1"/>
  <c r="N200" i="27" s="1"/>
  <c r="N201" i="27" s="1"/>
  <c r="N202" i="27" s="1"/>
  <c r="N203" i="27" s="1"/>
  <c r="N204" i="27" s="1"/>
  <c r="N205" i="27" s="1"/>
  <c r="N206" i="27" s="1"/>
  <c r="N207" i="27" s="1"/>
  <c r="N208" i="27" s="1"/>
  <c r="N209" i="27" s="1"/>
  <c r="N210" i="27" s="1"/>
  <c r="N211" i="27" s="1"/>
  <c r="N212" i="27" s="1"/>
  <c r="N213" i="27" s="1"/>
  <c r="N214" i="27" s="1"/>
  <c r="N215" i="27" s="1"/>
  <c r="N216" i="27" s="1"/>
  <c r="N217" i="27" s="1"/>
  <c r="N218" i="27" s="1"/>
  <c r="N219" i="27" s="1"/>
  <c r="N220" i="27" s="1"/>
  <c r="N221" i="27" s="1"/>
  <c r="N222" i="27" s="1"/>
  <c r="N223" i="27" s="1"/>
  <c r="N224" i="27" s="1"/>
  <c r="N225" i="27" s="1"/>
  <c r="N226" i="27" s="1"/>
  <c r="N227" i="27" s="1"/>
  <c r="N228" i="27" s="1"/>
  <c r="N229" i="27" s="1"/>
  <c r="N230" i="27" s="1"/>
  <c r="N231" i="27" s="1"/>
  <c r="N232" i="27" s="1"/>
  <c r="N233" i="27" s="1"/>
  <c r="N234" i="27" s="1"/>
  <c r="N235" i="27" s="1"/>
  <c r="N236" i="27" s="1"/>
  <c r="N237" i="27" s="1"/>
  <c r="N238" i="27" s="1"/>
  <c r="N239" i="27" s="1"/>
  <c r="N240" i="27" s="1"/>
  <c r="N241" i="27" s="1"/>
  <c r="N242" i="27" s="1"/>
  <c r="N243" i="27" s="1"/>
  <c r="N244" i="27" s="1"/>
  <c r="N245" i="27" s="1"/>
  <c r="N246" i="27" s="1"/>
  <c r="N247" i="27" s="1"/>
  <c r="N248" i="27" s="1"/>
  <c r="N249" i="27" s="1"/>
  <c r="N250" i="27" s="1"/>
  <c r="N251" i="27" s="1"/>
  <c r="N252" i="27" s="1"/>
  <c r="N253" i="27" s="1"/>
  <c r="N254" i="27" s="1"/>
  <c r="N255" i="27" s="1"/>
  <c r="N256" i="27" s="1"/>
  <c r="N257" i="27" s="1"/>
  <c r="N258" i="27" s="1"/>
  <c r="N259" i="27" s="1"/>
  <c r="N260" i="27" s="1"/>
  <c r="N261" i="27" s="1"/>
  <c r="N262" i="27" s="1"/>
  <c r="N263" i="27" s="1"/>
  <c r="N264" i="27" s="1"/>
  <c r="N265" i="27" s="1"/>
  <c r="N266" i="27" s="1"/>
  <c r="N267" i="27" s="1"/>
  <c r="N268" i="27" s="1"/>
  <c r="N269" i="27" s="1"/>
  <c r="N270" i="27" s="1"/>
  <c r="N271" i="27" s="1"/>
  <c r="N272" i="27" s="1"/>
  <c r="N273" i="27" s="1"/>
  <c r="N274" i="27" s="1"/>
  <c r="N275" i="27" s="1"/>
  <c r="N276" i="27" s="1"/>
  <c r="N277" i="27" s="1"/>
  <c r="N278" i="27" s="1"/>
  <c r="N279" i="27" s="1"/>
  <c r="N280" i="27" s="1"/>
  <c r="N281" i="27" s="1"/>
  <c r="N282" i="27" s="1"/>
  <c r="N283" i="27" s="1"/>
  <c r="N284" i="27" s="1"/>
  <c r="N285" i="27" s="1"/>
  <c r="N286" i="27" s="1"/>
  <c r="N287" i="27" s="1"/>
  <c r="N288" i="27" s="1"/>
  <c r="N289" i="27" s="1"/>
  <c r="N290" i="27" s="1"/>
  <c r="N291" i="27" s="1"/>
  <c r="N292" i="27" s="1"/>
  <c r="N293" i="27" s="1"/>
  <c r="N294" i="27" s="1"/>
  <c r="N295" i="27" s="1"/>
  <c r="N296" i="27" s="1"/>
  <c r="N297" i="27" s="1"/>
  <c r="N298" i="27" s="1"/>
  <c r="N299" i="27" s="1"/>
  <c r="N300" i="27" s="1"/>
  <c r="N301" i="27" s="1"/>
  <c r="K301" i="59"/>
  <c r="L5" i="59"/>
  <c r="L301" i="60"/>
  <c r="L304" i="60"/>
  <c r="N304" i="60" s="1"/>
  <c r="N5" i="60"/>
  <c r="N6" i="60" s="1"/>
  <c r="N7" i="60" s="1"/>
  <c r="N8" i="60" s="1"/>
  <c r="N9" i="60" s="1"/>
  <c r="N10" i="60" s="1"/>
  <c r="N11" i="60" s="1"/>
  <c r="N12" i="60" s="1"/>
  <c r="N13" i="60" s="1"/>
  <c r="N14" i="60" s="1"/>
  <c r="N15" i="60" s="1"/>
  <c r="N16" i="60" s="1"/>
  <c r="N17" i="60" s="1"/>
  <c r="N18" i="60" s="1"/>
  <c r="N19" i="60" s="1"/>
  <c r="N20" i="60" s="1"/>
  <c r="N21" i="60" s="1"/>
  <c r="N22" i="60" s="1"/>
  <c r="N23" i="60" s="1"/>
  <c r="N24" i="60" s="1"/>
  <c r="N25" i="60" s="1"/>
  <c r="N26" i="60" s="1"/>
  <c r="N27" i="60" s="1"/>
  <c r="N28" i="60" s="1"/>
  <c r="N29" i="60" s="1"/>
  <c r="N30" i="60" s="1"/>
  <c r="N31" i="60" s="1"/>
  <c r="N32" i="60" s="1"/>
  <c r="N33" i="60" s="1"/>
  <c r="N34" i="60" s="1"/>
  <c r="N35" i="60" s="1"/>
  <c r="N36" i="60" s="1"/>
  <c r="N37" i="60" s="1"/>
  <c r="N38" i="60" s="1"/>
  <c r="N39" i="60" s="1"/>
  <c r="N40" i="60" s="1"/>
  <c r="N41" i="60" s="1"/>
  <c r="N42" i="60" s="1"/>
  <c r="N43" i="60" s="1"/>
  <c r="N44" i="60" s="1"/>
  <c r="N45" i="60" s="1"/>
  <c r="N46" i="60" s="1"/>
  <c r="N47" i="60" s="1"/>
  <c r="N48" i="60" s="1"/>
  <c r="N49" i="60" s="1"/>
  <c r="N50" i="60" s="1"/>
  <c r="N51" i="60" s="1"/>
  <c r="N52" i="60" s="1"/>
  <c r="N53" i="60" s="1"/>
  <c r="N54" i="60" s="1"/>
  <c r="N55" i="60" s="1"/>
  <c r="N56" i="60" s="1"/>
  <c r="N57" i="60" s="1"/>
  <c r="N58" i="60" s="1"/>
  <c r="N59" i="60" s="1"/>
  <c r="N60" i="60" s="1"/>
  <c r="N61" i="60" s="1"/>
  <c r="N62" i="60" s="1"/>
  <c r="N63" i="60" s="1"/>
  <c r="N64" i="60" s="1"/>
  <c r="N65" i="60" s="1"/>
  <c r="N66" i="60" s="1"/>
  <c r="N67" i="60" s="1"/>
  <c r="N68" i="60" s="1"/>
  <c r="N69" i="60" s="1"/>
  <c r="N70" i="60" s="1"/>
  <c r="N71" i="60" s="1"/>
  <c r="N72" i="60" s="1"/>
  <c r="N73" i="60" s="1"/>
  <c r="N74" i="60" s="1"/>
  <c r="N75" i="60" s="1"/>
  <c r="N76" i="60" s="1"/>
  <c r="N77" i="60" s="1"/>
  <c r="N78" i="60" s="1"/>
  <c r="N79" i="60" s="1"/>
  <c r="N80" i="60" s="1"/>
  <c r="N81" i="60" s="1"/>
  <c r="N82" i="60" s="1"/>
  <c r="N83" i="60" s="1"/>
  <c r="N84" i="60" s="1"/>
  <c r="N85" i="60" s="1"/>
  <c r="N86" i="60" s="1"/>
  <c r="N87" i="60" s="1"/>
  <c r="N88" i="60" s="1"/>
  <c r="N89" i="60" s="1"/>
  <c r="N90" i="60" s="1"/>
  <c r="N91" i="60" s="1"/>
  <c r="N92" i="60" s="1"/>
  <c r="N93" i="60" s="1"/>
  <c r="N94" i="60" s="1"/>
  <c r="N95" i="60" s="1"/>
  <c r="N96" i="60" s="1"/>
  <c r="N97" i="60" s="1"/>
  <c r="N98" i="60" s="1"/>
  <c r="N99" i="60" s="1"/>
  <c r="N100" i="60" s="1"/>
  <c r="N101" i="60" s="1"/>
  <c r="N102" i="60" s="1"/>
  <c r="N103" i="60" s="1"/>
  <c r="N104" i="60" s="1"/>
  <c r="N105" i="60" s="1"/>
  <c r="N106" i="60" s="1"/>
  <c r="N107" i="60" s="1"/>
  <c r="N108" i="60" s="1"/>
  <c r="N109" i="60" s="1"/>
  <c r="N110" i="60" s="1"/>
  <c r="N111" i="60" s="1"/>
  <c r="N112" i="60" s="1"/>
  <c r="N113" i="60" s="1"/>
  <c r="N114" i="60" s="1"/>
  <c r="N115" i="60" s="1"/>
  <c r="N116" i="60" s="1"/>
  <c r="N117" i="60" s="1"/>
  <c r="N118" i="60" s="1"/>
  <c r="N119" i="60" s="1"/>
  <c r="N120" i="60" s="1"/>
  <c r="N121" i="60" s="1"/>
  <c r="N122" i="60" s="1"/>
  <c r="N123" i="60" s="1"/>
  <c r="N124" i="60" s="1"/>
  <c r="N125" i="60" s="1"/>
  <c r="N126" i="60" s="1"/>
  <c r="N127" i="60" s="1"/>
  <c r="N128" i="60" s="1"/>
  <c r="N129" i="60" s="1"/>
  <c r="N130" i="60" s="1"/>
  <c r="N131" i="60" s="1"/>
  <c r="N132" i="60" s="1"/>
  <c r="N133" i="60" s="1"/>
  <c r="N134" i="60" s="1"/>
  <c r="N135" i="60" s="1"/>
  <c r="N136" i="60" s="1"/>
  <c r="N137" i="60" s="1"/>
  <c r="N138" i="60" s="1"/>
  <c r="N139" i="60" s="1"/>
  <c r="N140" i="60" s="1"/>
  <c r="N141" i="60" s="1"/>
  <c r="N142" i="60" s="1"/>
  <c r="N143" i="60" s="1"/>
  <c r="N144" i="60" s="1"/>
  <c r="N145" i="60" s="1"/>
  <c r="N146" i="60" s="1"/>
  <c r="N147" i="60" s="1"/>
  <c r="N148" i="60" s="1"/>
  <c r="N149" i="60" s="1"/>
  <c r="N150" i="60" s="1"/>
  <c r="N151" i="60" s="1"/>
  <c r="N152" i="60" s="1"/>
  <c r="N153" i="60" s="1"/>
  <c r="N154" i="60" s="1"/>
  <c r="N155" i="60" s="1"/>
  <c r="N156" i="60" s="1"/>
  <c r="N157" i="60" s="1"/>
  <c r="N158" i="60" s="1"/>
  <c r="N159" i="60" s="1"/>
  <c r="N160" i="60" s="1"/>
  <c r="N161" i="60" s="1"/>
  <c r="N162" i="60" s="1"/>
  <c r="N163" i="60" s="1"/>
  <c r="N164" i="60" s="1"/>
  <c r="N165" i="60" s="1"/>
  <c r="N166" i="60" s="1"/>
  <c r="N167" i="60" s="1"/>
  <c r="N168" i="60" s="1"/>
  <c r="N169" i="60" s="1"/>
  <c r="N170" i="60" s="1"/>
  <c r="N171" i="60" s="1"/>
  <c r="N172" i="60" s="1"/>
  <c r="N173" i="60" s="1"/>
  <c r="N174" i="60" s="1"/>
  <c r="N175" i="60" s="1"/>
  <c r="N176" i="60" s="1"/>
  <c r="N177" i="60" s="1"/>
  <c r="N178" i="60" s="1"/>
  <c r="N179" i="60" s="1"/>
  <c r="N180" i="60" s="1"/>
  <c r="N181" i="60" s="1"/>
  <c r="N182" i="60" s="1"/>
  <c r="N183" i="60" s="1"/>
  <c r="N184" i="60" s="1"/>
  <c r="N185" i="60" s="1"/>
  <c r="N186" i="60" s="1"/>
  <c r="N187" i="60" s="1"/>
  <c r="N188" i="60" s="1"/>
  <c r="N189" i="60" s="1"/>
  <c r="N190" i="60" s="1"/>
  <c r="N191" i="60" s="1"/>
  <c r="N192" i="60" s="1"/>
  <c r="N193" i="60" s="1"/>
  <c r="N194" i="60" s="1"/>
  <c r="N195" i="60" s="1"/>
  <c r="N196" i="60" s="1"/>
  <c r="N197" i="60" s="1"/>
  <c r="N198" i="60" s="1"/>
  <c r="N199" i="60" s="1"/>
  <c r="N200" i="60" s="1"/>
  <c r="N201" i="60" s="1"/>
  <c r="N202" i="60" s="1"/>
  <c r="N203" i="60" s="1"/>
  <c r="N204" i="60" s="1"/>
  <c r="N205" i="60" s="1"/>
  <c r="N206" i="60" s="1"/>
  <c r="N207" i="60" s="1"/>
  <c r="N208" i="60" s="1"/>
  <c r="N209" i="60" s="1"/>
  <c r="N210" i="60" s="1"/>
  <c r="N211" i="60" s="1"/>
  <c r="N212" i="60" s="1"/>
  <c r="N213" i="60" s="1"/>
  <c r="N214" i="60" s="1"/>
  <c r="N215" i="60" s="1"/>
  <c r="N216" i="60" s="1"/>
  <c r="N217" i="60" s="1"/>
  <c r="N218" i="60" s="1"/>
  <c r="N219" i="60" s="1"/>
  <c r="N220" i="60" s="1"/>
  <c r="N221" i="60" s="1"/>
  <c r="N222" i="60" s="1"/>
  <c r="N223" i="60" s="1"/>
  <c r="N224" i="60" s="1"/>
  <c r="N225" i="60" s="1"/>
  <c r="N226" i="60" s="1"/>
  <c r="N227" i="60" s="1"/>
  <c r="N228" i="60" s="1"/>
  <c r="N229" i="60" s="1"/>
  <c r="N230" i="60" s="1"/>
  <c r="N231" i="60" s="1"/>
  <c r="N232" i="60" s="1"/>
  <c r="N233" i="60" s="1"/>
  <c r="N234" i="60" s="1"/>
  <c r="N235" i="60" s="1"/>
  <c r="N236" i="60" s="1"/>
  <c r="N237" i="60" s="1"/>
  <c r="N238" i="60" s="1"/>
  <c r="N239" i="60" s="1"/>
  <c r="N240" i="60" s="1"/>
  <c r="N241" i="60" s="1"/>
  <c r="N242" i="60" s="1"/>
  <c r="N243" i="60" s="1"/>
  <c r="N244" i="60" s="1"/>
  <c r="N245" i="60" s="1"/>
  <c r="N246" i="60" s="1"/>
  <c r="N247" i="60" s="1"/>
  <c r="N248" i="60" s="1"/>
  <c r="N249" i="60" s="1"/>
  <c r="N250" i="60" s="1"/>
  <c r="N251" i="60" s="1"/>
  <c r="N252" i="60" s="1"/>
  <c r="N253" i="60" s="1"/>
  <c r="N254" i="60" s="1"/>
  <c r="N255" i="60" s="1"/>
  <c r="N256" i="60" s="1"/>
  <c r="N257" i="60" s="1"/>
  <c r="N258" i="60" s="1"/>
  <c r="N259" i="60" s="1"/>
  <c r="N260" i="60" s="1"/>
  <c r="N261" i="60" s="1"/>
  <c r="N262" i="60" s="1"/>
  <c r="N263" i="60" s="1"/>
  <c r="N264" i="60" s="1"/>
  <c r="N265" i="60" s="1"/>
  <c r="N266" i="60" s="1"/>
  <c r="N267" i="60" s="1"/>
  <c r="N268" i="60" s="1"/>
  <c r="N269" i="60" s="1"/>
  <c r="N270" i="60" s="1"/>
  <c r="N271" i="60" s="1"/>
  <c r="N272" i="60" s="1"/>
  <c r="N273" i="60" s="1"/>
  <c r="N274" i="60" s="1"/>
  <c r="N275" i="60" s="1"/>
  <c r="N276" i="60" s="1"/>
  <c r="N277" i="60" s="1"/>
  <c r="N278" i="60" s="1"/>
  <c r="N279" i="60" s="1"/>
  <c r="N280" i="60" s="1"/>
  <c r="N281" i="60" s="1"/>
  <c r="N282" i="60" s="1"/>
  <c r="N283" i="60" s="1"/>
  <c r="N284" i="60" s="1"/>
  <c r="N285" i="60" s="1"/>
  <c r="N286" i="60" s="1"/>
  <c r="N287" i="60" s="1"/>
  <c r="N288" i="60" s="1"/>
  <c r="N289" i="60" s="1"/>
  <c r="N290" i="60" s="1"/>
  <c r="N291" i="60" s="1"/>
  <c r="N292" i="60" s="1"/>
  <c r="N293" i="60" s="1"/>
  <c r="N294" i="60" s="1"/>
  <c r="N295" i="60" s="1"/>
  <c r="N296" i="60" s="1"/>
  <c r="N297" i="60" s="1"/>
  <c r="N298" i="60" s="1"/>
  <c r="N299" i="60" s="1"/>
  <c r="N300" i="60" s="1"/>
  <c r="N301" i="60" s="1"/>
  <c r="L304" i="49"/>
  <c r="N304" i="49" s="1"/>
  <c r="L301" i="49"/>
  <c r="L5" i="29"/>
  <c r="K301" i="42"/>
  <c r="L5" i="42"/>
  <c r="L5" i="74"/>
  <c r="L304" i="19"/>
  <c r="N304" i="19" s="1"/>
  <c r="N5" i="19"/>
  <c r="N6" i="19" s="1"/>
  <c r="N7" i="19" s="1"/>
  <c r="N8" i="19" s="1"/>
  <c r="N9" i="19" s="1"/>
  <c r="N10" i="19" s="1"/>
  <c r="N11" i="19" s="1"/>
  <c r="N12" i="19" s="1"/>
  <c r="N13" i="19" s="1"/>
  <c r="N14" i="19" s="1"/>
  <c r="N15" i="19" s="1"/>
  <c r="N16" i="19" s="1"/>
  <c r="N17" i="19" s="1"/>
  <c r="N18" i="19" s="1"/>
  <c r="N19" i="19" s="1"/>
  <c r="N20" i="19" s="1"/>
  <c r="N21" i="19" s="1"/>
  <c r="N22" i="19" s="1"/>
  <c r="N23" i="19" s="1"/>
  <c r="N24" i="19" s="1"/>
  <c r="N25" i="19" s="1"/>
  <c r="N26" i="19" s="1"/>
  <c r="N27" i="19" s="1"/>
  <c r="N28" i="19" s="1"/>
  <c r="N29" i="19" s="1"/>
  <c r="N30" i="19" s="1"/>
  <c r="N31" i="19" s="1"/>
  <c r="N32" i="19" s="1"/>
  <c r="N33" i="19" s="1"/>
  <c r="N34" i="19" s="1"/>
  <c r="N35" i="19" s="1"/>
  <c r="N36" i="19" s="1"/>
  <c r="N37" i="19" s="1"/>
  <c r="N38" i="19" s="1"/>
  <c r="N39" i="19" s="1"/>
  <c r="N40" i="19" s="1"/>
  <c r="N41" i="19" s="1"/>
  <c r="N42" i="19" s="1"/>
  <c r="N43" i="19" s="1"/>
  <c r="N44" i="19" s="1"/>
  <c r="N45" i="19" s="1"/>
  <c r="N46" i="19" s="1"/>
  <c r="N47" i="19" s="1"/>
  <c r="N48" i="19" s="1"/>
  <c r="N49" i="19" s="1"/>
  <c r="N50" i="19" s="1"/>
  <c r="N51" i="19" s="1"/>
  <c r="N52" i="19" s="1"/>
  <c r="N53" i="19" s="1"/>
  <c r="N54" i="19" s="1"/>
  <c r="N55" i="19" s="1"/>
  <c r="N56" i="19" s="1"/>
  <c r="N57" i="19" s="1"/>
  <c r="N58" i="19" s="1"/>
  <c r="N59" i="19" s="1"/>
  <c r="N60" i="19" s="1"/>
  <c r="N61" i="19" s="1"/>
  <c r="N62" i="19" s="1"/>
  <c r="N63" i="19" s="1"/>
  <c r="N64" i="19" s="1"/>
  <c r="N65" i="19" s="1"/>
  <c r="N66" i="19" s="1"/>
  <c r="N67" i="19" s="1"/>
  <c r="N68" i="19" s="1"/>
  <c r="N69" i="19" s="1"/>
  <c r="N70" i="19" s="1"/>
  <c r="N71" i="19" s="1"/>
  <c r="N72" i="19" s="1"/>
  <c r="N73" i="19" s="1"/>
  <c r="N74" i="19" s="1"/>
  <c r="N75" i="19" s="1"/>
  <c r="N76" i="19" s="1"/>
  <c r="N77" i="19" s="1"/>
  <c r="N78" i="19" s="1"/>
  <c r="N79" i="19" s="1"/>
  <c r="N80" i="19" s="1"/>
  <c r="N81" i="19" s="1"/>
  <c r="N82" i="19" s="1"/>
  <c r="N83" i="19" s="1"/>
  <c r="N84" i="19" s="1"/>
  <c r="N85" i="19" s="1"/>
  <c r="N86" i="19" s="1"/>
  <c r="N87" i="19" s="1"/>
  <c r="N88" i="19" s="1"/>
  <c r="N89" i="19" s="1"/>
  <c r="N90" i="19" s="1"/>
  <c r="N91" i="19" s="1"/>
  <c r="N92" i="19" s="1"/>
  <c r="N93" i="19" s="1"/>
  <c r="N94" i="19" s="1"/>
  <c r="N95" i="19" s="1"/>
  <c r="N96" i="19" s="1"/>
  <c r="N97" i="19" s="1"/>
  <c r="N98" i="19" s="1"/>
  <c r="N99" i="19" s="1"/>
  <c r="N100" i="19" s="1"/>
  <c r="N101" i="19" s="1"/>
  <c r="N102" i="19" s="1"/>
  <c r="N103" i="19" s="1"/>
  <c r="N104" i="19" s="1"/>
  <c r="N105" i="19" s="1"/>
  <c r="N106" i="19" s="1"/>
  <c r="N107" i="19" s="1"/>
  <c r="N108" i="19" s="1"/>
  <c r="N109" i="19" s="1"/>
  <c r="N110" i="19" s="1"/>
  <c r="N111" i="19" s="1"/>
  <c r="N112" i="19" s="1"/>
  <c r="N113" i="19" s="1"/>
  <c r="N114" i="19" s="1"/>
  <c r="N115" i="19" s="1"/>
  <c r="N116" i="19" s="1"/>
  <c r="N117" i="19" s="1"/>
  <c r="N118" i="19" s="1"/>
  <c r="N119" i="19" s="1"/>
  <c r="N120" i="19" s="1"/>
  <c r="N121" i="19" s="1"/>
  <c r="N122" i="19" s="1"/>
  <c r="N123" i="19" s="1"/>
  <c r="N124" i="19" s="1"/>
  <c r="N125" i="19" s="1"/>
  <c r="N126" i="19" s="1"/>
  <c r="N127" i="19" s="1"/>
  <c r="N128" i="19" s="1"/>
  <c r="N129" i="19" s="1"/>
  <c r="N130" i="19" s="1"/>
  <c r="N131" i="19" s="1"/>
  <c r="N132" i="19" s="1"/>
  <c r="N133" i="19" s="1"/>
  <c r="N134" i="19" s="1"/>
  <c r="N135" i="19" s="1"/>
  <c r="N136" i="19" s="1"/>
  <c r="N137" i="19" s="1"/>
  <c r="N138" i="19" s="1"/>
  <c r="N139" i="19" s="1"/>
  <c r="N140" i="19" s="1"/>
  <c r="N141" i="19" s="1"/>
  <c r="N142" i="19" s="1"/>
  <c r="N143" i="19" s="1"/>
  <c r="N144" i="19" s="1"/>
  <c r="N145" i="19" s="1"/>
  <c r="N146" i="19" s="1"/>
  <c r="N147" i="19" s="1"/>
  <c r="N148" i="19" s="1"/>
  <c r="N149" i="19" s="1"/>
  <c r="N150" i="19" s="1"/>
  <c r="N151" i="19" s="1"/>
  <c r="N152" i="19" s="1"/>
  <c r="N153" i="19" s="1"/>
  <c r="N154" i="19" s="1"/>
  <c r="N155" i="19" s="1"/>
  <c r="N156" i="19" s="1"/>
  <c r="N157" i="19" s="1"/>
  <c r="N158" i="19" s="1"/>
  <c r="N159" i="19" s="1"/>
  <c r="N160" i="19" s="1"/>
  <c r="N161" i="19" s="1"/>
  <c r="N162" i="19" s="1"/>
  <c r="N163" i="19" s="1"/>
  <c r="N164" i="19" s="1"/>
  <c r="N165" i="19" s="1"/>
  <c r="N166" i="19" s="1"/>
  <c r="N167" i="19" s="1"/>
  <c r="N168" i="19" s="1"/>
  <c r="N169" i="19" s="1"/>
  <c r="N170" i="19" s="1"/>
  <c r="N171" i="19" s="1"/>
  <c r="N172" i="19" s="1"/>
  <c r="N173" i="19" s="1"/>
  <c r="N174" i="19" s="1"/>
  <c r="N175" i="19" s="1"/>
  <c r="N176" i="19" s="1"/>
  <c r="N177" i="19" s="1"/>
  <c r="N178" i="19" s="1"/>
  <c r="N179" i="19" s="1"/>
  <c r="N180" i="19" s="1"/>
  <c r="N181" i="19" s="1"/>
  <c r="N182" i="19" s="1"/>
  <c r="N183" i="19" s="1"/>
  <c r="N184" i="19" s="1"/>
  <c r="N185" i="19" s="1"/>
  <c r="N186" i="19" s="1"/>
  <c r="N187" i="19" s="1"/>
  <c r="N188" i="19" s="1"/>
  <c r="N189" i="19" s="1"/>
  <c r="N190" i="19" s="1"/>
  <c r="N191" i="19" s="1"/>
  <c r="N192" i="19" s="1"/>
  <c r="N193" i="19" s="1"/>
  <c r="N194" i="19" s="1"/>
  <c r="N195" i="19" s="1"/>
  <c r="N196" i="19" s="1"/>
  <c r="N197" i="19" s="1"/>
  <c r="N198" i="19" s="1"/>
  <c r="N199" i="19" s="1"/>
  <c r="N200" i="19" s="1"/>
  <c r="N201" i="19" s="1"/>
  <c r="N202" i="19" s="1"/>
  <c r="N203" i="19" s="1"/>
  <c r="N204" i="19" s="1"/>
  <c r="N205" i="19" s="1"/>
  <c r="N206" i="19" s="1"/>
  <c r="N207" i="19" s="1"/>
  <c r="N208" i="19" s="1"/>
  <c r="N209" i="19" s="1"/>
  <c r="N210" i="19" s="1"/>
  <c r="N211" i="19" s="1"/>
  <c r="N212" i="19" s="1"/>
  <c r="N213" i="19" s="1"/>
  <c r="N214" i="19" s="1"/>
  <c r="N215" i="19" s="1"/>
  <c r="N216" i="19" s="1"/>
  <c r="N217" i="19" s="1"/>
  <c r="N218" i="19" s="1"/>
  <c r="N219" i="19" s="1"/>
  <c r="N220" i="19" s="1"/>
  <c r="N221" i="19" s="1"/>
  <c r="N222" i="19" s="1"/>
  <c r="N223" i="19" s="1"/>
  <c r="N224" i="19" s="1"/>
  <c r="N225" i="19" s="1"/>
  <c r="N226" i="19" s="1"/>
  <c r="N227" i="19" s="1"/>
  <c r="N228" i="19" s="1"/>
  <c r="N229" i="19" s="1"/>
  <c r="N230" i="19" s="1"/>
  <c r="N231" i="19" s="1"/>
  <c r="N232" i="19" s="1"/>
  <c r="N233" i="19" s="1"/>
  <c r="N234" i="19" s="1"/>
  <c r="N235" i="19" s="1"/>
  <c r="N236" i="19" s="1"/>
  <c r="N237" i="19" s="1"/>
  <c r="N238" i="19" s="1"/>
  <c r="N239" i="19" s="1"/>
  <c r="N240" i="19" s="1"/>
  <c r="N241" i="19" s="1"/>
  <c r="N242" i="19" s="1"/>
  <c r="N243" i="19" s="1"/>
  <c r="N244" i="19" s="1"/>
  <c r="N245" i="19" s="1"/>
  <c r="N246" i="19" s="1"/>
  <c r="N247" i="19" s="1"/>
  <c r="N248" i="19" s="1"/>
  <c r="N249" i="19" s="1"/>
  <c r="N250" i="19" s="1"/>
  <c r="N251" i="19" s="1"/>
  <c r="N252" i="19" s="1"/>
  <c r="N253" i="19" s="1"/>
  <c r="N254" i="19" s="1"/>
  <c r="N255" i="19" s="1"/>
  <c r="N256" i="19" s="1"/>
  <c r="N257" i="19" s="1"/>
  <c r="N258" i="19" s="1"/>
  <c r="N259" i="19" s="1"/>
  <c r="N260" i="19" s="1"/>
  <c r="N261" i="19" s="1"/>
  <c r="N262" i="19" s="1"/>
  <c r="N263" i="19" s="1"/>
  <c r="N264" i="19" s="1"/>
  <c r="N265" i="19" s="1"/>
  <c r="N266" i="19" s="1"/>
  <c r="N267" i="19" s="1"/>
  <c r="N268" i="19" s="1"/>
  <c r="N269" i="19" s="1"/>
  <c r="N270" i="19" s="1"/>
  <c r="N271" i="19" s="1"/>
  <c r="N272" i="19" s="1"/>
  <c r="N273" i="19" s="1"/>
  <c r="N274" i="19" s="1"/>
  <c r="N275" i="19" s="1"/>
  <c r="N276" i="19" s="1"/>
  <c r="N277" i="19" s="1"/>
  <c r="N278" i="19" s="1"/>
  <c r="N279" i="19" s="1"/>
  <c r="N280" i="19" s="1"/>
  <c r="N281" i="19" s="1"/>
  <c r="N282" i="19" s="1"/>
  <c r="N283" i="19" s="1"/>
  <c r="N284" i="19" s="1"/>
  <c r="N285" i="19" s="1"/>
  <c r="N286" i="19" s="1"/>
  <c r="N287" i="19" s="1"/>
  <c r="N288" i="19" s="1"/>
  <c r="N289" i="19" s="1"/>
  <c r="N290" i="19" s="1"/>
  <c r="N291" i="19" s="1"/>
  <c r="N292" i="19" s="1"/>
  <c r="N293" i="19" s="1"/>
  <c r="N294" i="19" s="1"/>
  <c r="N295" i="19" s="1"/>
  <c r="N296" i="19" s="1"/>
  <c r="N297" i="19" s="1"/>
  <c r="N298" i="19" s="1"/>
  <c r="N299" i="19" s="1"/>
  <c r="N300" i="19" s="1"/>
  <c r="N301" i="19" s="1"/>
  <c r="L301" i="19"/>
  <c r="K301" i="67"/>
  <c r="L5" i="67"/>
  <c r="L304" i="68"/>
  <c r="N304" i="68" s="1"/>
  <c r="L301" i="68"/>
  <c r="N5" i="68"/>
  <c r="N6" i="68" s="1"/>
  <c r="N7" i="68" s="1"/>
  <c r="N8" i="68" s="1"/>
  <c r="N9" i="68" s="1"/>
  <c r="N10" i="68" s="1"/>
  <c r="N11" i="68" s="1"/>
  <c r="N12" i="68" s="1"/>
  <c r="N13" i="68" s="1"/>
  <c r="N14" i="68" s="1"/>
  <c r="N15" i="68" s="1"/>
  <c r="N16" i="68" s="1"/>
  <c r="N17" i="68" s="1"/>
  <c r="N18" i="68" s="1"/>
  <c r="N19" i="68" s="1"/>
  <c r="N20" i="68" s="1"/>
  <c r="N21" i="68" s="1"/>
  <c r="N22" i="68" s="1"/>
  <c r="N23" i="68" s="1"/>
  <c r="N24" i="68" s="1"/>
  <c r="N25" i="68" s="1"/>
  <c r="N26" i="68" s="1"/>
  <c r="N27" i="68" s="1"/>
  <c r="N28" i="68" s="1"/>
  <c r="N29" i="68" s="1"/>
  <c r="N30" i="68" s="1"/>
  <c r="N31" i="68" s="1"/>
  <c r="N32" i="68" s="1"/>
  <c r="N33" i="68" s="1"/>
  <c r="N34" i="68" s="1"/>
  <c r="N35" i="68" s="1"/>
  <c r="N36" i="68" s="1"/>
  <c r="N37" i="68" s="1"/>
  <c r="N38" i="68" s="1"/>
  <c r="N39" i="68" s="1"/>
  <c r="N40" i="68" s="1"/>
  <c r="N41" i="68" s="1"/>
  <c r="N42" i="68" s="1"/>
  <c r="N43" i="68" s="1"/>
  <c r="N44" i="68" s="1"/>
  <c r="N45" i="68" s="1"/>
  <c r="N46" i="68" s="1"/>
  <c r="N47" i="68" s="1"/>
  <c r="N48" i="68" s="1"/>
  <c r="N49" i="68" s="1"/>
  <c r="N50" i="68" s="1"/>
  <c r="N51" i="68" s="1"/>
  <c r="N52" i="68" s="1"/>
  <c r="N53" i="68" s="1"/>
  <c r="N54" i="68" s="1"/>
  <c r="N55" i="68" s="1"/>
  <c r="N56" i="68" s="1"/>
  <c r="N57" i="68" s="1"/>
  <c r="N58" i="68" s="1"/>
  <c r="N59" i="68" s="1"/>
  <c r="N60" i="68" s="1"/>
  <c r="N61" i="68" s="1"/>
  <c r="N62" i="68" s="1"/>
  <c r="N63" i="68" s="1"/>
  <c r="N64" i="68" s="1"/>
  <c r="N65" i="68" s="1"/>
  <c r="N66" i="68" s="1"/>
  <c r="N67" i="68" s="1"/>
  <c r="N68" i="68" s="1"/>
  <c r="N69" i="68" s="1"/>
  <c r="N70" i="68" s="1"/>
  <c r="N71" i="68" s="1"/>
  <c r="N72" i="68" s="1"/>
  <c r="N73" i="68" s="1"/>
  <c r="N74" i="68" s="1"/>
  <c r="N75" i="68" s="1"/>
  <c r="N76" i="68" s="1"/>
  <c r="N77" i="68" s="1"/>
  <c r="N78" i="68" s="1"/>
  <c r="N79" i="68" s="1"/>
  <c r="N80" i="68" s="1"/>
  <c r="N81" i="68" s="1"/>
  <c r="N82" i="68" s="1"/>
  <c r="N83" i="68" s="1"/>
  <c r="N84" i="68" s="1"/>
  <c r="N85" i="68" s="1"/>
  <c r="N86" i="68" s="1"/>
  <c r="N87" i="68" s="1"/>
  <c r="N88" i="68" s="1"/>
  <c r="N89" i="68" s="1"/>
  <c r="N90" i="68" s="1"/>
  <c r="N91" i="68" s="1"/>
  <c r="N92" i="68" s="1"/>
  <c r="N93" i="68" s="1"/>
  <c r="N94" i="68" s="1"/>
  <c r="N95" i="68" s="1"/>
  <c r="N96" i="68" s="1"/>
  <c r="N97" i="68" s="1"/>
  <c r="N98" i="68" s="1"/>
  <c r="N99" i="68" s="1"/>
  <c r="N100" i="68" s="1"/>
  <c r="N101" i="68" s="1"/>
  <c r="N102" i="68" s="1"/>
  <c r="N103" i="68" s="1"/>
  <c r="N104" i="68" s="1"/>
  <c r="N105" i="68" s="1"/>
  <c r="N106" i="68" s="1"/>
  <c r="N107" i="68" s="1"/>
  <c r="N108" i="68" s="1"/>
  <c r="N109" i="68" s="1"/>
  <c r="N110" i="68" s="1"/>
  <c r="N111" i="68" s="1"/>
  <c r="N112" i="68" s="1"/>
  <c r="N113" i="68" s="1"/>
  <c r="N114" i="68" s="1"/>
  <c r="N115" i="68" s="1"/>
  <c r="N116" i="68" s="1"/>
  <c r="N117" i="68" s="1"/>
  <c r="N118" i="68" s="1"/>
  <c r="N119" i="68" s="1"/>
  <c r="N120" i="68" s="1"/>
  <c r="N121" i="68" s="1"/>
  <c r="N122" i="68" s="1"/>
  <c r="N123" i="68" s="1"/>
  <c r="N124" i="68" s="1"/>
  <c r="N125" i="68" s="1"/>
  <c r="N126" i="68" s="1"/>
  <c r="N127" i="68" s="1"/>
  <c r="N128" i="68" s="1"/>
  <c r="N129" i="68" s="1"/>
  <c r="N130" i="68" s="1"/>
  <c r="N131" i="68" s="1"/>
  <c r="N132" i="68" s="1"/>
  <c r="N133" i="68" s="1"/>
  <c r="N134" i="68" s="1"/>
  <c r="N135" i="68" s="1"/>
  <c r="N136" i="68" s="1"/>
  <c r="N137" i="68" s="1"/>
  <c r="N138" i="68" s="1"/>
  <c r="N139" i="68" s="1"/>
  <c r="N140" i="68" s="1"/>
  <c r="N141" i="68" s="1"/>
  <c r="N142" i="68" s="1"/>
  <c r="N143" i="68" s="1"/>
  <c r="N144" i="68" s="1"/>
  <c r="N145" i="68" s="1"/>
  <c r="N146" i="68" s="1"/>
  <c r="N147" i="68" s="1"/>
  <c r="N148" i="68" s="1"/>
  <c r="N149" i="68" s="1"/>
  <c r="N150" i="68" s="1"/>
  <c r="N151" i="68" s="1"/>
  <c r="N152" i="68" s="1"/>
  <c r="N153" i="68" s="1"/>
  <c r="N154" i="68" s="1"/>
  <c r="N155" i="68" s="1"/>
  <c r="N156" i="68" s="1"/>
  <c r="N157" i="68" s="1"/>
  <c r="N158" i="68" s="1"/>
  <c r="N159" i="68" s="1"/>
  <c r="N160" i="68" s="1"/>
  <c r="N161" i="68" s="1"/>
  <c r="N162" i="68" s="1"/>
  <c r="N163" i="68" s="1"/>
  <c r="N164" i="68" s="1"/>
  <c r="N165" i="68" s="1"/>
  <c r="N166" i="68" s="1"/>
  <c r="N167" i="68" s="1"/>
  <c r="N168" i="68" s="1"/>
  <c r="N169" i="68" s="1"/>
  <c r="N170" i="68" s="1"/>
  <c r="N171" i="68" s="1"/>
  <c r="N172" i="68" s="1"/>
  <c r="N173" i="68" s="1"/>
  <c r="N174" i="68" s="1"/>
  <c r="N175" i="68" s="1"/>
  <c r="N176" i="68" s="1"/>
  <c r="N177" i="68" s="1"/>
  <c r="N178" i="68" s="1"/>
  <c r="N179" i="68" s="1"/>
  <c r="N180" i="68" s="1"/>
  <c r="N181" i="68" s="1"/>
  <c r="N182" i="68" s="1"/>
  <c r="N183" i="68" s="1"/>
  <c r="N184" i="68" s="1"/>
  <c r="N185" i="68" s="1"/>
  <c r="N186" i="68" s="1"/>
  <c r="N187" i="68" s="1"/>
  <c r="N188" i="68" s="1"/>
  <c r="N189" i="68" s="1"/>
  <c r="N190" i="68" s="1"/>
  <c r="N191" i="68" s="1"/>
  <c r="N192" i="68" s="1"/>
  <c r="N193" i="68" s="1"/>
  <c r="N194" i="68" s="1"/>
  <c r="N195" i="68" s="1"/>
  <c r="N196" i="68" s="1"/>
  <c r="N197" i="68" s="1"/>
  <c r="N198" i="68" s="1"/>
  <c r="N199" i="68" s="1"/>
  <c r="N200" i="68" s="1"/>
  <c r="N201" i="68" s="1"/>
  <c r="N202" i="68" s="1"/>
  <c r="N203" i="68" s="1"/>
  <c r="N204" i="68" s="1"/>
  <c r="N205" i="68" s="1"/>
  <c r="N206" i="68" s="1"/>
  <c r="N207" i="68" s="1"/>
  <c r="N208" i="68" s="1"/>
  <c r="N209" i="68" s="1"/>
  <c r="N210" i="68" s="1"/>
  <c r="N211" i="68" s="1"/>
  <c r="N212" i="68" s="1"/>
  <c r="N213" i="68" s="1"/>
  <c r="N214" i="68" s="1"/>
  <c r="N215" i="68" s="1"/>
  <c r="N216" i="68" s="1"/>
  <c r="N217" i="68" s="1"/>
  <c r="N218" i="68" s="1"/>
  <c r="N219" i="68" s="1"/>
  <c r="N220" i="68" s="1"/>
  <c r="N221" i="68" s="1"/>
  <c r="N222" i="68" s="1"/>
  <c r="N223" i="68" s="1"/>
  <c r="N224" i="68" s="1"/>
  <c r="N225" i="68" s="1"/>
  <c r="N226" i="68" s="1"/>
  <c r="N227" i="68" s="1"/>
  <c r="N228" i="68" s="1"/>
  <c r="N229" i="68" s="1"/>
  <c r="N230" i="68" s="1"/>
  <c r="N231" i="68" s="1"/>
  <c r="N232" i="68" s="1"/>
  <c r="N233" i="68" s="1"/>
  <c r="N234" i="68" s="1"/>
  <c r="N235" i="68" s="1"/>
  <c r="N236" i="68" s="1"/>
  <c r="N237" i="68" s="1"/>
  <c r="N238" i="68" s="1"/>
  <c r="N239" i="68" s="1"/>
  <c r="N240" i="68" s="1"/>
  <c r="N241" i="68" s="1"/>
  <c r="N242" i="68" s="1"/>
  <c r="N243" i="68" s="1"/>
  <c r="N244" i="68" s="1"/>
  <c r="N245" i="68" s="1"/>
  <c r="N246" i="68" s="1"/>
  <c r="N247" i="68" s="1"/>
  <c r="N248" i="68" s="1"/>
  <c r="N249" i="68" s="1"/>
  <c r="N250" i="68" s="1"/>
  <c r="N251" i="68" s="1"/>
  <c r="N252" i="68" s="1"/>
  <c r="N253" i="68" s="1"/>
  <c r="N254" i="68" s="1"/>
  <c r="N255" i="68" s="1"/>
  <c r="N256" i="68" s="1"/>
  <c r="N257" i="68" s="1"/>
  <c r="N258" i="68" s="1"/>
  <c r="N259" i="68" s="1"/>
  <c r="N260" i="68" s="1"/>
  <c r="N261" i="68" s="1"/>
  <c r="N262" i="68" s="1"/>
  <c r="N263" i="68" s="1"/>
  <c r="N264" i="68" s="1"/>
  <c r="N265" i="68" s="1"/>
  <c r="N266" i="68" s="1"/>
  <c r="N267" i="68" s="1"/>
  <c r="N268" i="68" s="1"/>
  <c r="N269" i="68" s="1"/>
  <c r="N270" i="68" s="1"/>
  <c r="N271" i="68" s="1"/>
  <c r="N272" i="68" s="1"/>
  <c r="N273" i="68" s="1"/>
  <c r="N274" i="68" s="1"/>
  <c r="N275" i="68" s="1"/>
  <c r="N276" i="68" s="1"/>
  <c r="N277" i="68" s="1"/>
  <c r="N278" i="68" s="1"/>
  <c r="N279" i="68" s="1"/>
  <c r="N280" i="68" s="1"/>
  <c r="N281" i="68" s="1"/>
  <c r="N282" i="68" s="1"/>
  <c r="N283" i="68" s="1"/>
  <c r="N284" i="68" s="1"/>
  <c r="N285" i="68" s="1"/>
  <c r="N286" i="68" s="1"/>
  <c r="N287" i="68" s="1"/>
  <c r="N288" i="68" s="1"/>
  <c r="N289" i="68" s="1"/>
  <c r="N290" i="68" s="1"/>
  <c r="N291" i="68" s="1"/>
  <c r="N292" i="68" s="1"/>
  <c r="N293" i="68" s="1"/>
  <c r="N294" i="68" s="1"/>
  <c r="N295" i="68" s="1"/>
  <c r="N296" i="68" s="1"/>
  <c r="N297" i="68" s="1"/>
  <c r="N298" i="68" s="1"/>
  <c r="N299" i="68" s="1"/>
  <c r="N300" i="68" s="1"/>
  <c r="N301" i="68" s="1"/>
  <c r="L304" i="63"/>
  <c r="N304" i="63" s="1"/>
  <c r="L301" i="63"/>
  <c r="N5" i="63"/>
  <c r="N6" i="63" s="1"/>
  <c r="N7" i="63" s="1"/>
  <c r="N8" i="63" s="1"/>
  <c r="N9" i="63" s="1"/>
  <c r="N10" i="63" s="1"/>
  <c r="N11" i="63" s="1"/>
  <c r="N12" i="63" s="1"/>
  <c r="N13" i="63" s="1"/>
  <c r="N14" i="63" s="1"/>
  <c r="N15" i="63" s="1"/>
  <c r="N16" i="63" s="1"/>
  <c r="N17" i="63" s="1"/>
  <c r="N18" i="63" s="1"/>
  <c r="N19" i="63" s="1"/>
  <c r="N20" i="63" s="1"/>
  <c r="N21" i="63" s="1"/>
  <c r="N22" i="63" s="1"/>
  <c r="N23" i="63" s="1"/>
  <c r="N24" i="63" s="1"/>
  <c r="N25" i="63" s="1"/>
  <c r="N26" i="63" s="1"/>
  <c r="N27" i="63" s="1"/>
  <c r="N28" i="63" s="1"/>
  <c r="N29" i="63" s="1"/>
  <c r="N30" i="63" s="1"/>
  <c r="N31" i="63" s="1"/>
  <c r="N32" i="63" s="1"/>
  <c r="N33" i="63" s="1"/>
  <c r="N34" i="63" s="1"/>
  <c r="N35" i="63" s="1"/>
  <c r="N36" i="63" s="1"/>
  <c r="N37" i="63" s="1"/>
  <c r="N38" i="63" s="1"/>
  <c r="N39" i="63" s="1"/>
  <c r="N40" i="63" s="1"/>
  <c r="N41" i="63" s="1"/>
  <c r="N42" i="63" s="1"/>
  <c r="N43" i="63" s="1"/>
  <c r="N44" i="63" s="1"/>
  <c r="N45" i="63" s="1"/>
  <c r="N46" i="63" s="1"/>
  <c r="N47" i="63" s="1"/>
  <c r="N48" i="63" s="1"/>
  <c r="N49" i="63" s="1"/>
  <c r="N50" i="63" s="1"/>
  <c r="N51" i="63" s="1"/>
  <c r="N52" i="63" s="1"/>
  <c r="N53" i="63" s="1"/>
  <c r="N54" i="63" s="1"/>
  <c r="N55" i="63" s="1"/>
  <c r="N56" i="63" s="1"/>
  <c r="N57" i="63" s="1"/>
  <c r="N58" i="63" s="1"/>
  <c r="N59" i="63" s="1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N82" i="63" s="1"/>
  <c r="N83" i="63" s="1"/>
  <c r="N84" i="63" s="1"/>
  <c r="N85" i="63" s="1"/>
  <c r="N86" i="63" s="1"/>
  <c r="N87" i="63" s="1"/>
  <c r="N88" i="63" s="1"/>
  <c r="N89" i="63" s="1"/>
  <c r="N90" i="63" s="1"/>
  <c r="N91" i="63" s="1"/>
  <c r="N92" i="63" s="1"/>
  <c r="N93" i="63" s="1"/>
  <c r="N94" i="63" s="1"/>
  <c r="N95" i="63" s="1"/>
  <c r="N96" i="63" s="1"/>
  <c r="N97" i="63" s="1"/>
  <c r="N98" i="63" s="1"/>
  <c r="N99" i="63" s="1"/>
  <c r="N100" i="63" s="1"/>
  <c r="N101" i="63" s="1"/>
  <c r="N102" i="63" s="1"/>
  <c r="N103" i="63" s="1"/>
  <c r="N104" i="63" s="1"/>
  <c r="N105" i="63" s="1"/>
  <c r="N106" i="63" s="1"/>
  <c r="N107" i="63" s="1"/>
  <c r="N108" i="63" s="1"/>
  <c r="N109" i="63" s="1"/>
  <c r="N110" i="63" s="1"/>
  <c r="N111" i="63" s="1"/>
  <c r="N112" i="63" s="1"/>
  <c r="N113" i="63" s="1"/>
  <c r="N114" i="63" s="1"/>
  <c r="N115" i="63" s="1"/>
  <c r="N116" i="63" s="1"/>
  <c r="N117" i="63" s="1"/>
  <c r="N118" i="63" s="1"/>
  <c r="N119" i="63" s="1"/>
  <c r="N120" i="63" s="1"/>
  <c r="N121" i="63" s="1"/>
  <c r="N122" i="63" s="1"/>
  <c r="N123" i="63" s="1"/>
  <c r="N124" i="63" s="1"/>
  <c r="N125" i="63" s="1"/>
  <c r="N126" i="63" s="1"/>
  <c r="N127" i="63" s="1"/>
  <c r="N128" i="63" s="1"/>
  <c r="N129" i="63" s="1"/>
  <c r="N130" i="63" s="1"/>
  <c r="N131" i="63" s="1"/>
  <c r="N132" i="63" s="1"/>
  <c r="N133" i="63" s="1"/>
  <c r="N134" i="63" s="1"/>
  <c r="N135" i="63" s="1"/>
  <c r="N136" i="63" s="1"/>
  <c r="N137" i="63" s="1"/>
  <c r="N138" i="63" s="1"/>
  <c r="N139" i="63" s="1"/>
  <c r="N140" i="63" s="1"/>
  <c r="N141" i="63" s="1"/>
  <c r="N142" i="63" s="1"/>
  <c r="N143" i="63" s="1"/>
  <c r="N144" i="63" s="1"/>
  <c r="N145" i="63" s="1"/>
  <c r="N146" i="63" s="1"/>
  <c r="N147" i="63" s="1"/>
  <c r="N148" i="63" s="1"/>
  <c r="N149" i="63" s="1"/>
  <c r="N150" i="63" s="1"/>
  <c r="N151" i="63" s="1"/>
  <c r="N152" i="63" s="1"/>
  <c r="N153" i="63" s="1"/>
  <c r="N154" i="63" s="1"/>
  <c r="N155" i="63" s="1"/>
  <c r="N156" i="63" s="1"/>
  <c r="N157" i="63" s="1"/>
  <c r="N158" i="63" s="1"/>
  <c r="N159" i="63" s="1"/>
  <c r="N160" i="63" s="1"/>
  <c r="N161" i="63" s="1"/>
  <c r="N162" i="63" s="1"/>
  <c r="N163" i="63" s="1"/>
  <c r="N164" i="63" s="1"/>
  <c r="N165" i="63" s="1"/>
  <c r="N166" i="63" s="1"/>
  <c r="N167" i="63" s="1"/>
  <c r="N168" i="63" s="1"/>
  <c r="N169" i="63" s="1"/>
  <c r="N170" i="63" s="1"/>
  <c r="N171" i="63" s="1"/>
  <c r="N172" i="63" s="1"/>
  <c r="N173" i="63" s="1"/>
  <c r="N174" i="63" s="1"/>
  <c r="N175" i="63" s="1"/>
  <c r="N176" i="63" s="1"/>
  <c r="N177" i="63" s="1"/>
  <c r="N178" i="63" s="1"/>
  <c r="N179" i="63" s="1"/>
  <c r="N180" i="63" s="1"/>
  <c r="N181" i="63" s="1"/>
  <c r="N182" i="63" s="1"/>
  <c r="N183" i="63" s="1"/>
  <c r="N184" i="63" s="1"/>
  <c r="N185" i="63" s="1"/>
  <c r="N186" i="63" s="1"/>
  <c r="N187" i="63" s="1"/>
  <c r="N188" i="63" s="1"/>
  <c r="N189" i="63" s="1"/>
  <c r="N190" i="63" s="1"/>
  <c r="N191" i="63" s="1"/>
  <c r="N192" i="63" s="1"/>
  <c r="N193" i="63" s="1"/>
  <c r="N194" i="63" s="1"/>
  <c r="N195" i="63" s="1"/>
  <c r="N196" i="63" s="1"/>
  <c r="N197" i="63" s="1"/>
  <c r="N198" i="63" s="1"/>
  <c r="N199" i="63" s="1"/>
  <c r="N200" i="63" s="1"/>
  <c r="N201" i="63" s="1"/>
  <c r="N202" i="63" s="1"/>
  <c r="N203" i="63" s="1"/>
  <c r="N204" i="63" s="1"/>
  <c r="N205" i="63" s="1"/>
  <c r="N206" i="63" s="1"/>
  <c r="N207" i="63" s="1"/>
  <c r="N208" i="63" s="1"/>
  <c r="N209" i="63" s="1"/>
  <c r="N210" i="63" s="1"/>
  <c r="N211" i="63" s="1"/>
  <c r="N212" i="63" s="1"/>
  <c r="N213" i="63" s="1"/>
  <c r="N214" i="63" s="1"/>
  <c r="N215" i="63" s="1"/>
  <c r="N216" i="63" s="1"/>
  <c r="N217" i="63" s="1"/>
  <c r="N218" i="63" s="1"/>
  <c r="N219" i="63" s="1"/>
  <c r="N220" i="63" s="1"/>
  <c r="N221" i="63" s="1"/>
  <c r="N222" i="63" s="1"/>
  <c r="N223" i="63" s="1"/>
  <c r="N224" i="63" s="1"/>
  <c r="N225" i="63" s="1"/>
  <c r="N226" i="63" s="1"/>
  <c r="N227" i="63" s="1"/>
  <c r="N228" i="63" s="1"/>
  <c r="N229" i="63" s="1"/>
  <c r="N230" i="63" s="1"/>
  <c r="N231" i="63" s="1"/>
  <c r="N232" i="63" s="1"/>
  <c r="N233" i="63" s="1"/>
  <c r="N234" i="63" s="1"/>
  <c r="N235" i="63" s="1"/>
  <c r="N236" i="63" s="1"/>
  <c r="N237" i="63" s="1"/>
  <c r="N238" i="63" s="1"/>
  <c r="N239" i="63" s="1"/>
  <c r="N240" i="63" s="1"/>
  <c r="N241" i="63" s="1"/>
  <c r="N242" i="63" s="1"/>
  <c r="N243" i="63" s="1"/>
  <c r="N244" i="63" s="1"/>
  <c r="N245" i="63" s="1"/>
  <c r="N246" i="63" s="1"/>
  <c r="N247" i="63" s="1"/>
  <c r="N248" i="63" s="1"/>
  <c r="N249" i="63" s="1"/>
  <c r="N250" i="63" s="1"/>
  <c r="N251" i="63" s="1"/>
  <c r="N252" i="63" s="1"/>
  <c r="N253" i="63" s="1"/>
  <c r="N254" i="63" s="1"/>
  <c r="N255" i="63" s="1"/>
  <c r="N256" i="63" s="1"/>
  <c r="N257" i="63" s="1"/>
  <c r="N258" i="63" s="1"/>
  <c r="N259" i="63" s="1"/>
  <c r="N260" i="63" s="1"/>
  <c r="N261" i="63" s="1"/>
  <c r="N262" i="63" s="1"/>
  <c r="N263" i="63" s="1"/>
  <c r="N264" i="63" s="1"/>
  <c r="N265" i="63" s="1"/>
  <c r="N266" i="63" s="1"/>
  <c r="N267" i="63" s="1"/>
  <c r="N268" i="63" s="1"/>
  <c r="N269" i="63" s="1"/>
  <c r="N270" i="63" s="1"/>
  <c r="N271" i="63" s="1"/>
  <c r="N272" i="63" s="1"/>
  <c r="N273" i="63" s="1"/>
  <c r="N274" i="63" s="1"/>
  <c r="N275" i="63" s="1"/>
  <c r="N276" i="63" s="1"/>
  <c r="N277" i="63" s="1"/>
  <c r="N278" i="63" s="1"/>
  <c r="N279" i="63" s="1"/>
  <c r="N280" i="63" s="1"/>
  <c r="N281" i="63" s="1"/>
  <c r="N282" i="63" s="1"/>
  <c r="N283" i="63" s="1"/>
  <c r="N284" i="63" s="1"/>
  <c r="N285" i="63" s="1"/>
  <c r="N286" i="63" s="1"/>
  <c r="N287" i="63" s="1"/>
  <c r="N288" i="63" s="1"/>
  <c r="N289" i="63" s="1"/>
  <c r="N290" i="63" s="1"/>
  <c r="N291" i="63" s="1"/>
  <c r="N292" i="63" s="1"/>
  <c r="N293" i="63" s="1"/>
  <c r="N294" i="63" s="1"/>
  <c r="N295" i="63" s="1"/>
  <c r="N296" i="63" s="1"/>
  <c r="N297" i="63" s="1"/>
  <c r="N298" i="63" s="1"/>
  <c r="N299" i="63" s="1"/>
  <c r="N300" i="63" s="1"/>
  <c r="N301" i="63" s="1"/>
  <c r="N66" i="62"/>
  <c r="N67" i="62" s="1"/>
  <c r="N68" i="62" s="1"/>
  <c r="N69" i="62" s="1"/>
  <c r="N70" i="62" s="1"/>
  <c r="N71" i="62" s="1"/>
  <c r="N72" i="62" s="1"/>
  <c r="N73" i="62" s="1"/>
  <c r="N74" i="62" s="1"/>
  <c r="N75" i="62" s="1"/>
  <c r="N76" i="62" s="1"/>
  <c r="N77" i="62" s="1"/>
  <c r="N78" i="62" s="1"/>
  <c r="N79" i="62" s="1"/>
  <c r="N80" i="62" s="1"/>
  <c r="N81" i="62" s="1"/>
  <c r="N82" i="62" s="1"/>
  <c r="N83" i="62" s="1"/>
  <c r="N84" i="62" s="1"/>
  <c r="N85" i="62" s="1"/>
  <c r="N86" i="62" s="1"/>
  <c r="N87" i="62" s="1"/>
  <c r="N88" i="62" s="1"/>
  <c r="N89" i="62" s="1"/>
  <c r="N90" i="62" s="1"/>
  <c r="N91" i="62" s="1"/>
  <c r="N92" i="62" s="1"/>
  <c r="N93" i="62" s="1"/>
  <c r="N94" i="62" s="1"/>
  <c r="N95" i="62" s="1"/>
  <c r="N96" i="62" s="1"/>
  <c r="N97" i="62" s="1"/>
  <c r="N98" i="62" s="1"/>
  <c r="N99" i="62" s="1"/>
  <c r="N100" i="62" s="1"/>
  <c r="N101" i="62" s="1"/>
  <c r="N102" i="62" s="1"/>
  <c r="N103" i="62" s="1"/>
  <c r="N104" i="62" s="1"/>
  <c r="N105" i="62" s="1"/>
  <c r="N106" i="62" s="1"/>
  <c r="N107" i="62" s="1"/>
  <c r="N108" i="62" s="1"/>
  <c r="N109" i="62" s="1"/>
  <c r="N110" i="62" s="1"/>
  <c r="N111" i="62" s="1"/>
  <c r="N112" i="62" s="1"/>
  <c r="N113" i="62" s="1"/>
  <c r="N114" i="62" s="1"/>
  <c r="N115" i="62" s="1"/>
  <c r="N116" i="62" s="1"/>
  <c r="N117" i="62" s="1"/>
  <c r="N118" i="62" s="1"/>
  <c r="N119" i="62" s="1"/>
  <c r="N120" i="62" s="1"/>
  <c r="N121" i="62" s="1"/>
  <c r="N122" i="62" s="1"/>
  <c r="N123" i="62" s="1"/>
  <c r="N124" i="62" s="1"/>
  <c r="N125" i="62" s="1"/>
  <c r="N126" i="62" s="1"/>
  <c r="N127" i="62" s="1"/>
  <c r="N128" i="62" s="1"/>
  <c r="N129" i="62" s="1"/>
  <c r="N130" i="62" s="1"/>
  <c r="N131" i="62" s="1"/>
  <c r="N132" i="62" s="1"/>
  <c r="N133" i="62" s="1"/>
  <c r="N134" i="62" s="1"/>
  <c r="N135" i="62" s="1"/>
  <c r="N136" i="62" s="1"/>
  <c r="N137" i="62" s="1"/>
  <c r="N138" i="62" s="1"/>
  <c r="N139" i="62" s="1"/>
  <c r="N140" i="62" s="1"/>
  <c r="N141" i="62" s="1"/>
  <c r="N142" i="62" s="1"/>
  <c r="N143" i="62" s="1"/>
  <c r="N144" i="62" s="1"/>
  <c r="N145" i="62" s="1"/>
  <c r="N146" i="62" s="1"/>
  <c r="N147" i="62" s="1"/>
  <c r="N148" i="62" s="1"/>
  <c r="N149" i="62" s="1"/>
  <c r="N150" i="62" s="1"/>
  <c r="N151" i="62" s="1"/>
  <c r="N152" i="62" s="1"/>
  <c r="N153" i="62" s="1"/>
  <c r="N154" i="62" s="1"/>
  <c r="N155" i="62" s="1"/>
  <c r="N156" i="62" s="1"/>
  <c r="N157" i="62" s="1"/>
  <c r="N158" i="62" s="1"/>
  <c r="N159" i="62" s="1"/>
  <c r="N160" i="62" s="1"/>
  <c r="N161" i="62" s="1"/>
  <c r="N162" i="62" s="1"/>
  <c r="N163" i="62" s="1"/>
  <c r="N164" i="62" s="1"/>
  <c r="N165" i="62" s="1"/>
  <c r="N166" i="62" s="1"/>
  <c r="N167" i="62" s="1"/>
  <c r="N168" i="62" s="1"/>
  <c r="N169" i="62" s="1"/>
  <c r="N170" i="62" s="1"/>
  <c r="N171" i="62" s="1"/>
  <c r="N172" i="62" s="1"/>
  <c r="N173" i="62" s="1"/>
  <c r="N174" i="62" s="1"/>
  <c r="N175" i="62" s="1"/>
  <c r="N176" i="62" s="1"/>
  <c r="N177" i="62" s="1"/>
  <c r="N178" i="62" s="1"/>
  <c r="N179" i="62" s="1"/>
  <c r="N180" i="62" s="1"/>
  <c r="N181" i="62" s="1"/>
  <c r="N182" i="62" s="1"/>
  <c r="N183" i="62" s="1"/>
  <c r="N184" i="62" s="1"/>
  <c r="N185" i="62" s="1"/>
  <c r="N186" i="62" s="1"/>
  <c r="N187" i="62" s="1"/>
  <c r="N188" i="62" s="1"/>
  <c r="N189" i="62" s="1"/>
  <c r="N190" i="62" s="1"/>
  <c r="N191" i="62" s="1"/>
  <c r="N192" i="62" s="1"/>
  <c r="N193" i="62" s="1"/>
  <c r="N194" i="62" s="1"/>
  <c r="N195" i="62" s="1"/>
  <c r="N196" i="62" s="1"/>
  <c r="N197" i="62" s="1"/>
  <c r="N198" i="62" s="1"/>
  <c r="N199" i="62" s="1"/>
  <c r="N200" i="62" s="1"/>
  <c r="N201" i="62" s="1"/>
  <c r="N202" i="62" s="1"/>
  <c r="N203" i="62" s="1"/>
  <c r="N204" i="62" s="1"/>
  <c r="N205" i="62" s="1"/>
  <c r="N206" i="62" s="1"/>
  <c r="N207" i="62" s="1"/>
  <c r="N208" i="62" s="1"/>
  <c r="N209" i="62" s="1"/>
  <c r="N210" i="62" s="1"/>
  <c r="N211" i="62" s="1"/>
  <c r="N212" i="62" s="1"/>
  <c r="N213" i="62" s="1"/>
  <c r="N214" i="62" s="1"/>
  <c r="N215" i="62" s="1"/>
  <c r="N216" i="62" s="1"/>
  <c r="N217" i="62" s="1"/>
  <c r="N218" i="62" s="1"/>
  <c r="N219" i="62" s="1"/>
  <c r="N220" i="62" s="1"/>
  <c r="N221" i="62" s="1"/>
  <c r="N222" i="62" s="1"/>
  <c r="N223" i="62" s="1"/>
  <c r="N224" i="62" s="1"/>
  <c r="N225" i="62" s="1"/>
  <c r="N226" i="62" s="1"/>
  <c r="N227" i="62" s="1"/>
  <c r="N228" i="62" s="1"/>
  <c r="N229" i="62" s="1"/>
  <c r="N230" i="62" s="1"/>
  <c r="N231" i="62" s="1"/>
  <c r="N232" i="62" s="1"/>
  <c r="N233" i="62" s="1"/>
  <c r="N234" i="62" s="1"/>
  <c r="N235" i="62" s="1"/>
  <c r="N236" i="62" s="1"/>
  <c r="N237" i="62" s="1"/>
  <c r="N238" i="62" s="1"/>
  <c r="N239" i="62" s="1"/>
  <c r="N240" i="62" s="1"/>
  <c r="N241" i="62" s="1"/>
  <c r="N242" i="62" s="1"/>
  <c r="N243" i="62" s="1"/>
  <c r="N244" i="62" s="1"/>
  <c r="N245" i="62" s="1"/>
  <c r="N246" i="62" s="1"/>
  <c r="N247" i="62" s="1"/>
  <c r="N248" i="62" s="1"/>
  <c r="N249" i="62" s="1"/>
  <c r="N250" i="62" s="1"/>
  <c r="N251" i="62" s="1"/>
  <c r="N252" i="62" s="1"/>
  <c r="N253" i="62" s="1"/>
  <c r="N254" i="62" s="1"/>
  <c r="N255" i="62" s="1"/>
  <c r="N256" i="62" s="1"/>
  <c r="N257" i="62" s="1"/>
  <c r="N258" i="62" s="1"/>
  <c r="N259" i="62" s="1"/>
  <c r="N260" i="62" s="1"/>
  <c r="N261" i="62" s="1"/>
  <c r="N262" i="62" s="1"/>
  <c r="N263" i="62" s="1"/>
  <c r="N264" i="62" s="1"/>
  <c r="N265" i="62" s="1"/>
  <c r="N266" i="62" s="1"/>
  <c r="N267" i="62" s="1"/>
  <c r="N268" i="62" s="1"/>
  <c r="N269" i="62" s="1"/>
  <c r="N270" i="62" s="1"/>
  <c r="N271" i="62" s="1"/>
  <c r="N272" i="62" s="1"/>
  <c r="N273" i="62" s="1"/>
  <c r="N274" i="62" s="1"/>
  <c r="N275" i="62" s="1"/>
  <c r="N276" i="62" s="1"/>
  <c r="N277" i="62" s="1"/>
  <c r="N278" i="62" s="1"/>
  <c r="N279" i="62" s="1"/>
  <c r="N280" i="62" s="1"/>
  <c r="N281" i="62" s="1"/>
  <c r="N282" i="62" s="1"/>
  <c r="N283" i="62" s="1"/>
  <c r="N284" i="62" s="1"/>
  <c r="N285" i="62" s="1"/>
  <c r="N286" i="62" s="1"/>
  <c r="N287" i="62" s="1"/>
  <c r="N288" i="62" s="1"/>
  <c r="N289" i="62" s="1"/>
  <c r="N290" i="62" s="1"/>
  <c r="N291" i="62" s="1"/>
  <c r="N292" i="62" s="1"/>
  <c r="N293" i="62" s="1"/>
  <c r="N294" i="62" s="1"/>
  <c r="N295" i="62" s="1"/>
  <c r="N296" i="62" s="1"/>
  <c r="N297" i="62" s="1"/>
  <c r="N298" i="62" s="1"/>
  <c r="N299" i="62" s="1"/>
  <c r="N300" i="62" s="1"/>
  <c r="N301" i="62" s="1"/>
  <c r="L304" i="62"/>
  <c r="N304" i="62" s="1"/>
  <c r="K301" i="66"/>
  <c r="L5" i="66"/>
  <c r="N14" i="65"/>
  <c r="N15" i="65" s="1"/>
  <c r="N16" i="65" s="1"/>
  <c r="N17" i="65" s="1"/>
  <c r="N18" i="65" s="1"/>
  <c r="N19" i="65" s="1"/>
  <c r="N20" i="65" s="1"/>
  <c r="N21" i="65" s="1"/>
  <c r="N22" i="65" s="1"/>
  <c r="N23" i="65" s="1"/>
  <c r="N24" i="65" s="1"/>
  <c r="N25" i="65" s="1"/>
  <c r="N26" i="65" s="1"/>
  <c r="N27" i="65" s="1"/>
  <c r="N28" i="65" s="1"/>
  <c r="N29" i="65" s="1"/>
  <c r="N30" i="65" s="1"/>
  <c r="N31" i="65" s="1"/>
  <c r="N32" i="65" s="1"/>
  <c r="N33" i="65" s="1"/>
  <c r="N34" i="65" s="1"/>
  <c r="N35" i="65" s="1"/>
  <c r="N36" i="65" s="1"/>
  <c r="N37" i="65" s="1"/>
  <c r="N38" i="65" s="1"/>
  <c r="N39" i="65" s="1"/>
  <c r="N40" i="65" s="1"/>
  <c r="N41" i="65" s="1"/>
  <c r="N42" i="65" s="1"/>
  <c r="N43" i="65" s="1"/>
  <c r="N44" i="65" s="1"/>
  <c r="N45" i="65" s="1"/>
  <c r="N46" i="65" s="1"/>
  <c r="N47" i="65" s="1"/>
  <c r="N48" i="65" s="1"/>
  <c r="N49" i="65" s="1"/>
  <c r="N50" i="65" s="1"/>
  <c r="N51" i="65" s="1"/>
  <c r="N52" i="65" s="1"/>
  <c r="N53" i="65" s="1"/>
  <c r="N54" i="65" s="1"/>
  <c r="N55" i="65" s="1"/>
  <c r="N56" i="65" s="1"/>
  <c r="N57" i="65" s="1"/>
  <c r="N58" i="65" s="1"/>
  <c r="N59" i="65" s="1"/>
  <c r="N60" i="65" s="1"/>
  <c r="N61" i="65" s="1"/>
  <c r="N62" i="65" s="1"/>
  <c r="N63" i="65" s="1"/>
  <c r="N64" i="65" s="1"/>
  <c r="N65" i="65" s="1"/>
  <c r="N66" i="65" s="1"/>
  <c r="N67" i="65" s="1"/>
  <c r="N68" i="65" s="1"/>
  <c r="N69" i="65" s="1"/>
  <c r="N70" i="65" s="1"/>
  <c r="N71" i="65" s="1"/>
  <c r="N72" i="65" s="1"/>
  <c r="N73" i="65" s="1"/>
  <c r="N74" i="65" s="1"/>
  <c r="N75" i="65" s="1"/>
  <c r="N76" i="65" s="1"/>
  <c r="N77" i="65" s="1"/>
  <c r="N78" i="65" s="1"/>
  <c r="N79" i="65" s="1"/>
  <c r="N80" i="65" s="1"/>
  <c r="N81" i="65" s="1"/>
  <c r="N82" i="65" s="1"/>
  <c r="N83" i="65" s="1"/>
  <c r="N84" i="65" s="1"/>
  <c r="N85" i="65" s="1"/>
  <c r="N86" i="65" s="1"/>
  <c r="N87" i="65" s="1"/>
  <c r="N88" i="65" s="1"/>
  <c r="N89" i="65" s="1"/>
  <c r="N90" i="65" s="1"/>
  <c r="N91" i="65" s="1"/>
  <c r="N92" i="65" s="1"/>
  <c r="N93" i="65" s="1"/>
  <c r="N94" i="65" s="1"/>
  <c r="N95" i="65" s="1"/>
  <c r="N96" i="65" s="1"/>
  <c r="N97" i="65" s="1"/>
  <c r="N98" i="65" s="1"/>
  <c r="N99" i="65" s="1"/>
  <c r="N100" i="65" s="1"/>
  <c r="N101" i="65" s="1"/>
  <c r="N102" i="65" s="1"/>
  <c r="N103" i="65" s="1"/>
  <c r="N104" i="65" s="1"/>
  <c r="N105" i="65" s="1"/>
  <c r="N106" i="65" s="1"/>
  <c r="N107" i="65" s="1"/>
  <c r="N108" i="65" s="1"/>
  <c r="N109" i="65" s="1"/>
  <c r="N110" i="65" s="1"/>
  <c r="N111" i="65" s="1"/>
  <c r="N112" i="65" s="1"/>
  <c r="N113" i="65" s="1"/>
  <c r="N114" i="65" s="1"/>
  <c r="N115" i="65" s="1"/>
  <c r="N116" i="65" s="1"/>
  <c r="N117" i="65" s="1"/>
  <c r="N118" i="65" s="1"/>
  <c r="N119" i="65" s="1"/>
  <c r="N120" i="65" s="1"/>
  <c r="N121" i="65" s="1"/>
  <c r="N122" i="65" s="1"/>
  <c r="N123" i="65" s="1"/>
  <c r="N124" i="65" s="1"/>
  <c r="N125" i="65" s="1"/>
  <c r="N126" i="65" s="1"/>
  <c r="N127" i="65" s="1"/>
  <c r="N128" i="65" s="1"/>
  <c r="N129" i="65" s="1"/>
  <c r="N130" i="65" s="1"/>
  <c r="N131" i="65" s="1"/>
  <c r="N132" i="65" s="1"/>
  <c r="N133" i="65" s="1"/>
  <c r="N134" i="65" s="1"/>
  <c r="N135" i="65" s="1"/>
  <c r="N136" i="65" s="1"/>
  <c r="N137" i="65" s="1"/>
  <c r="N138" i="65" s="1"/>
  <c r="N139" i="65" s="1"/>
  <c r="N140" i="65" s="1"/>
  <c r="N141" i="65" s="1"/>
  <c r="N142" i="65" s="1"/>
  <c r="N143" i="65" s="1"/>
  <c r="N144" i="65" s="1"/>
  <c r="N145" i="65" s="1"/>
  <c r="N146" i="65" s="1"/>
  <c r="N147" i="65" s="1"/>
  <c r="N148" i="65" s="1"/>
  <c r="N149" i="65" s="1"/>
  <c r="N150" i="65" s="1"/>
  <c r="N151" i="65" s="1"/>
  <c r="N152" i="65" s="1"/>
  <c r="N153" i="65" s="1"/>
  <c r="N154" i="65" s="1"/>
  <c r="N155" i="65" s="1"/>
  <c r="N156" i="65" s="1"/>
  <c r="N157" i="65" s="1"/>
  <c r="N158" i="65" s="1"/>
  <c r="N159" i="65" s="1"/>
  <c r="N160" i="65" s="1"/>
  <c r="N161" i="65" s="1"/>
  <c r="N162" i="65" s="1"/>
  <c r="N163" i="65" s="1"/>
  <c r="N164" i="65" s="1"/>
  <c r="N165" i="65" s="1"/>
  <c r="N166" i="65" s="1"/>
  <c r="N167" i="65" s="1"/>
  <c r="N168" i="65" s="1"/>
  <c r="N169" i="65" s="1"/>
  <c r="N170" i="65" s="1"/>
  <c r="N171" i="65" s="1"/>
  <c r="N172" i="65" s="1"/>
  <c r="N173" i="65" s="1"/>
  <c r="N174" i="65" s="1"/>
  <c r="N175" i="65" s="1"/>
  <c r="N176" i="65" s="1"/>
  <c r="N177" i="65" s="1"/>
  <c r="N178" i="65" s="1"/>
  <c r="N179" i="65" s="1"/>
  <c r="N180" i="65" s="1"/>
  <c r="N181" i="65" s="1"/>
  <c r="N182" i="65" s="1"/>
  <c r="N183" i="65" s="1"/>
  <c r="N184" i="65" s="1"/>
  <c r="N185" i="65" s="1"/>
  <c r="N186" i="65" s="1"/>
  <c r="N187" i="65" s="1"/>
  <c r="N188" i="65" s="1"/>
  <c r="N189" i="65" s="1"/>
  <c r="N190" i="65" s="1"/>
  <c r="N191" i="65" s="1"/>
  <c r="N192" i="65" s="1"/>
  <c r="N193" i="65" s="1"/>
  <c r="N194" i="65" s="1"/>
  <c r="N195" i="65" s="1"/>
  <c r="N196" i="65" s="1"/>
  <c r="N197" i="65" s="1"/>
  <c r="N198" i="65" s="1"/>
  <c r="N199" i="65" s="1"/>
  <c r="N200" i="65" s="1"/>
  <c r="N201" i="65" s="1"/>
  <c r="N202" i="65" s="1"/>
  <c r="N203" i="65" s="1"/>
  <c r="N204" i="65" s="1"/>
  <c r="N205" i="65" s="1"/>
  <c r="N206" i="65" s="1"/>
  <c r="N207" i="65" s="1"/>
  <c r="N208" i="65" s="1"/>
  <c r="N209" i="65" s="1"/>
  <c r="N210" i="65" s="1"/>
  <c r="N211" i="65" s="1"/>
  <c r="N212" i="65" s="1"/>
  <c r="N213" i="65" s="1"/>
  <c r="N214" i="65" s="1"/>
  <c r="N215" i="65" s="1"/>
  <c r="N216" i="65" s="1"/>
  <c r="N217" i="65" s="1"/>
  <c r="N218" i="65" s="1"/>
  <c r="N219" i="65" s="1"/>
  <c r="N220" i="65" s="1"/>
  <c r="N221" i="65" s="1"/>
  <c r="N222" i="65" s="1"/>
  <c r="N223" i="65" s="1"/>
  <c r="N224" i="65" s="1"/>
  <c r="N225" i="65" s="1"/>
  <c r="N226" i="65" s="1"/>
  <c r="N227" i="65" s="1"/>
  <c r="N228" i="65" s="1"/>
  <c r="N229" i="65" s="1"/>
  <c r="N230" i="65" s="1"/>
  <c r="N231" i="65" s="1"/>
  <c r="N232" i="65" s="1"/>
  <c r="N233" i="65" s="1"/>
  <c r="N234" i="65" s="1"/>
  <c r="N235" i="65" s="1"/>
  <c r="N236" i="65" s="1"/>
  <c r="N237" i="65" s="1"/>
  <c r="N238" i="65" s="1"/>
  <c r="N239" i="65" s="1"/>
  <c r="N240" i="65" s="1"/>
  <c r="N241" i="65" s="1"/>
  <c r="N242" i="65" s="1"/>
  <c r="N243" i="65" s="1"/>
  <c r="N244" i="65" s="1"/>
  <c r="N245" i="65" s="1"/>
  <c r="N246" i="65" s="1"/>
  <c r="N247" i="65" s="1"/>
  <c r="N248" i="65" s="1"/>
  <c r="N249" i="65" s="1"/>
  <c r="N250" i="65" s="1"/>
  <c r="N251" i="65" s="1"/>
  <c r="N252" i="65" s="1"/>
  <c r="N253" i="65" s="1"/>
  <c r="N254" i="65" s="1"/>
  <c r="N255" i="65" s="1"/>
  <c r="N256" i="65" s="1"/>
  <c r="N257" i="65" s="1"/>
  <c r="N258" i="65" s="1"/>
  <c r="N259" i="65" s="1"/>
  <c r="N260" i="65" s="1"/>
  <c r="N261" i="65" s="1"/>
  <c r="N262" i="65" s="1"/>
  <c r="N263" i="65" s="1"/>
  <c r="N264" i="65" s="1"/>
  <c r="N265" i="65" s="1"/>
  <c r="N266" i="65" s="1"/>
  <c r="N267" i="65" s="1"/>
  <c r="N268" i="65" s="1"/>
  <c r="N269" i="65" s="1"/>
  <c r="N270" i="65" s="1"/>
  <c r="N271" i="65" s="1"/>
  <c r="N272" i="65" s="1"/>
  <c r="N273" i="65" s="1"/>
  <c r="N274" i="65" s="1"/>
  <c r="N275" i="65" s="1"/>
  <c r="N276" i="65" s="1"/>
  <c r="N277" i="65" s="1"/>
  <c r="N278" i="65" s="1"/>
  <c r="N279" i="65" s="1"/>
  <c r="N280" i="65" s="1"/>
  <c r="N281" i="65" s="1"/>
  <c r="N282" i="65" s="1"/>
  <c r="N283" i="65" s="1"/>
  <c r="N284" i="65" s="1"/>
  <c r="N285" i="65" s="1"/>
  <c r="N286" i="65" s="1"/>
  <c r="N287" i="65" s="1"/>
  <c r="N288" i="65" s="1"/>
  <c r="N289" i="65" s="1"/>
  <c r="N290" i="65" s="1"/>
  <c r="N291" i="65" s="1"/>
  <c r="N292" i="65" s="1"/>
  <c r="N293" i="65" s="1"/>
  <c r="N294" i="65" s="1"/>
  <c r="N295" i="65" s="1"/>
  <c r="N296" i="65" s="1"/>
  <c r="N297" i="65" s="1"/>
  <c r="N298" i="65" s="1"/>
  <c r="N299" i="65" s="1"/>
  <c r="N300" i="65" s="1"/>
  <c r="N301" i="65" s="1"/>
  <c r="K301" i="64"/>
  <c r="L5" i="64"/>
  <c r="L301" i="71"/>
  <c r="L304" i="71"/>
  <c r="N304" i="71" s="1"/>
  <c r="N5" i="7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N28" i="71" s="1"/>
  <c r="N29" i="71" s="1"/>
  <c r="N30" i="71" s="1"/>
  <c r="N31" i="71" s="1"/>
  <c r="N32" i="71" s="1"/>
  <c r="N33" i="71" s="1"/>
  <c r="N34" i="71" s="1"/>
  <c r="N35" i="71" s="1"/>
  <c r="N36" i="71" s="1"/>
  <c r="N37" i="71" s="1"/>
  <c r="N38" i="71" s="1"/>
  <c r="N39" i="71" s="1"/>
  <c r="N40" i="71" s="1"/>
  <c r="N41" i="71" s="1"/>
  <c r="N42" i="71" s="1"/>
  <c r="N43" i="71" s="1"/>
  <c r="N44" i="71" s="1"/>
  <c r="N45" i="71" s="1"/>
  <c r="N46" i="71" s="1"/>
  <c r="N47" i="71" s="1"/>
  <c r="N48" i="71" s="1"/>
  <c r="N49" i="71" s="1"/>
  <c r="N50" i="71" s="1"/>
  <c r="N51" i="71" s="1"/>
  <c r="N52" i="71" s="1"/>
  <c r="N53" i="71" s="1"/>
  <c r="N54" i="71" s="1"/>
  <c r="N55" i="71" s="1"/>
  <c r="N56" i="71" s="1"/>
  <c r="N57" i="71" s="1"/>
  <c r="N58" i="71" s="1"/>
  <c r="N59" i="71" s="1"/>
  <c r="N60" i="71" s="1"/>
  <c r="N61" i="71" s="1"/>
  <c r="N62" i="71" s="1"/>
  <c r="N63" i="71" s="1"/>
  <c r="N64" i="71" s="1"/>
  <c r="N65" i="71" s="1"/>
  <c r="N66" i="71" s="1"/>
  <c r="N67" i="71" s="1"/>
  <c r="N68" i="71" s="1"/>
  <c r="N69" i="71" s="1"/>
  <c r="N70" i="71" s="1"/>
  <c r="N71" i="71" s="1"/>
  <c r="N72" i="71" s="1"/>
  <c r="N73" i="71" s="1"/>
  <c r="N74" i="71" s="1"/>
  <c r="N75" i="71" s="1"/>
  <c r="N76" i="71" s="1"/>
  <c r="N77" i="71" s="1"/>
  <c r="N78" i="71" s="1"/>
  <c r="N79" i="71" s="1"/>
  <c r="N80" i="71" s="1"/>
  <c r="N81" i="71" s="1"/>
  <c r="N82" i="71" s="1"/>
  <c r="N83" i="71" s="1"/>
  <c r="N84" i="71" s="1"/>
  <c r="N85" i="71" s="1"/>
  <c r="N86" i="71" s="1"/>
  <c r="N87" i="71" s="1"/>
  <c r="N88" i="71" s="1"/>
  <c r="N89" i="71" s="1"/>
  <c r="N90" i="71" s="1"/>
  <c r="N91" i="71" s="1"/>
  <c r="N92" i="71" s="1"/>
  <c r="N93" i="71" s="1"/>
  <c r="N94" i="71" s="1"/>
  <c r="N95" i="71" s="1"/>
  <c r="N96" i="71" s="1"/>
  <c r="N97" i="71" s="1"/>
  <c r="N98" i="71" s="1"/>
  <c r="N99" i="71" s="1"/>
  <c r="N100" i="71" s="1"/>
  <c r="N101" i="71" s="1"/>
  <c r="N102" i="71" s="1"/>
  <c r="N103" i="71" s="1"/>
  <c r="N104" i="71" s="1"/>
  <c r="N105" i="71" s="1"/>
  <c r="N106" i="71" s="1"/>
  <c r="N107" i="71" s="1"/>
  <c r="N108" i="71" s="1"/>
  <c r="N109" i="71" s="1"/>
  <c r="N110" i="71" s="1"/>
  <c r="N111" i="71" s="1"/>
  <c r="N112" i="71" s="1"/>
  <c r="N113" i="71" s="1"/>
  <c r="N114" i="71" s="1"/>
  <c r="N115" i="71" s="1"/>
  <c r="N116" i="71" s="1"/>
  <c r="N117" i="71" s="1"/>
  <c r="N118" i="71" s="1"/>
  <c r="N119" i="71" s="1"/>
  <c r="N120" i="71" s="1"/>
  <c r="N121" i="71" s="1"/>
  <c r="N122" i="71" s="1"/>
  <c r="N123" i="71" s="1"/>
  <c r="N124" i="71" s="1"/>
  <c r="N125" i="71" s="1"/>
  <c r="N126" i="71" s="1"/>
  <c r="N127" i="71" s="1"/>
  <c r="N128" i="71" s="1"/>
  <c r="N129" i="71" s="1"/>
  <c r="N130" i="71" s="1"/>
  <c r="N131" i="71" s="1"/>
  <c r="N132" i="71" s="1"/>
  <c r="N133" i="71" s="1"/>
  <c r="N134" i="71" s="1"/>
  <c r="N135" i="71" s="1"/>
  <c r="N136" i="71" s="1"/>
  <c r="N137" i="71" s="1"/>
  <c r="N138" i="71" s="1"/>
  <c r="N139" i="71" s="1"/>
  <c r="N140" i="71" s="1"/>
  <c r="N141" i="71" s="1"/>
  <c r="N142" i="71" s="1"/>
  <c r="N143" i="71" s="1"/>
  <c r="N144" i="71" s="1"/>
  <c r="N145" i="71" s="1"/>
  <c r="N146" i="71" s="1"/>
  <c r="N147" i="71" s="1"/>
  <c r="N148" i="71" s="1"/>
  <c r="N149" i="71" s="1"/>
  <c r="N150" i="71" s="1"/>
  <c r="N151" i="71" s="1"/>
  <c r="N152" i="71" s="1"/>
  <c r="N153" i="71" s="1"/>
  <c r="N154" i="71" s="1"/>
  <c r="N155" i="71" s="1"/>
  <c r="N156" i="71" s="1"/>
  <c r="N157" i="71" s="1"/>
  <c r="N158" i="71" s="1"/>
  <c r="N159" i="71" s="1"/>
  <c r="N160" i="71" s="1"/>
  <c r="N161" i="71" s="1"/>
  <c r="N162" i="71" s="1"/>
  <c r="N163" i="71" s="1"/>
  <c r="N164" i="71" s="1"/>
  <c r="N165" i="71" s="1"/>
  <c r="N166" i="71" s="1"/>
  <c r="N167" i="71" s="1"/>
  <c r="N168" i="71" s="1"/>
  <c r="N169" i="71" s="1"/>
  <c r="N170" i="71" s="1"/>
  <c r="N171" i="71" s="1"/>
  <c r="N172" i="71" s="1"/>
  <c r="N173" i="71" s="1"/>
  <c r="N174" i="71" s="1"/>
  <c r="N175" i="71" s="1"/>
  <c r="N176" i="71" s="1"/>
  <c r="N177" i="71" s="1"/>
  <c r="N178" i="71" s="1"/>
  <c r="N179" i="71" s="1"/>
  <c r="N180" i="71" s="1"/>
  <c r="N181" i="71" s="1"/>
  <c r="N182" i="71" s="1"/>
  <c r="N183" i="71" s="1"/>
  <c r="N184" i="71" s="1"/>
  <c r="N185" i="71" s="1"/>
  <c r="N186" i="71" s="1"/>
  <c r="N187" i="71" s="1"/>
  <c r="N188" i="71" s="1"/>
  <c r="N189" i="71" s="1"/>
  <c r="N190" i="71" s="1"/>
  <c r="N191" i="71" s="1"/>
  <c r="N192" i="71" s="1"/>
  <c r="N193" i="71" s="1"/>
  <c r="N194" i="71" s="1"/>
  <c r="N195" i="71" s="1"/>
  <c r="N196" i="71" s="1"/>
  <c r="N197" i="71" s="1"/>
  <c r="N198" i="71" s="1"/>
  <c r="N199" i="71" s="1"/>
  <c r="N200" i="71" s="1"/>
  <c r="N201" i="71" s="1"/>
  <c r="N202" i="71" s="1"/>
  <c r="N203" i="71" s="1"/>
  <c r="N204" i="71" s="1"/>
  <c r="N205" i="71" s="1"/>
  <c r="N206" i="71" s="1"/>
  <c r="N207" i="71" s="1"/>
  <c r="N208" i="71" s="1"/>
  <c r="N209" i="71" s="1"/>
  <c r="N210" i="71" s="1"/>
  <c r="N211" i="71" s="1"/>
  <c r="N212" i="71" s="1"/>
  <c r="N213" i="71" s="1"/>
  <c r="N214" i="71" s="1"/>
  <c r="N215" i="71" s="1"/>
  <c r="N216" i="71" s="1"/>
  <c r="N217" i="71" s="1"/>
  <c r="N218" i="71" s="1"/>
  <c r="N219" i="71" s="1"/>
  <c r="N220" i="71" s="1"/>
  <c r="N221" i="71" s="1"/>
  <c r="N222" i="71" s="1"/>
  <c r="N223" i="71" s="1"/>
  <c r="N224" i="71" s="1"/>
  <c r="N225" i="71" s="1"/>
  <c r="N226" i="71" s="1"/>
  <c r="N227" i="71" s="1"/>
  <c r="N228" i="71" s="1"/>
  <c r="N229" i="71" s="1"/>
  <c r="N230" i="71" s="1"/>
  <c r="N231" i="71" s="1"/>
  <c r="N232" i="71" s="1"/>
  <c r="N233" i="71" s="1"/>
  <c r="N234" i="71" s="1"/>
  <c r="N235" i="71" s="1"/>
  <c r="N236" i="71" s="1"/>
  <c r="N237" i="71" s="1"/>
  <c r="N238" i="71" s="1"/>
  <c r="N239" i="71" s="1"/>
  <c r="N240" i="71" s="1"/>
  <c r="N241" i="71" s="1"/>
  <c r="N242" i="71" s="1"/>
  <c r="N243" i="71" s="1"/>
  <c r="N244" i="71" s="1"/>
  <c r="N245" i="71" s="1"/>
  <c r="N246" i="71" s="1"/>
  <c r="N247" i="71" s="1"/>
  <c r="N248" i="71" s="1"/>
  <c r="N249" i="71" s="1"/>
  <c r="N250" i="71" s="1"/>
  <c r="N251" i="71" s="1"/>
  <c r="N252" i="71" s="1"/>
  <c r="N253" i="71" s="1"/>
  <c r="N254" i="71" s="1"/>
  <c r="N255" i="71" s="1"/>
  <c r="N256" i="71" s="1"/>
  <c r="N257" i="71" s="1"/>
  <c r="N258" i="71" s="1"/>
  <c r="N259" i="71" s="1"/>
  <c r="N260" i="71" s="1"/>
  <c r="N261" i="71" s="1"/>
  <c r="N262" i="71" s="1"/>
  <c r="N263" i="71" s="1"/>
  <c r="N264" i="71" s="1"/>
  <c r="N265" i="71" s="1"/>
  <c r="N266" i="71" s="1"/>
  <c r="N267" i="71" s="1"/>
  <c r="N268" i="71" s="1"/>
  <c r="N269" i="71" s="1"/>
  <c r="N270" i="71" s="1"/>
  <c r="N271" i="71" s="1"/>
  <c r="N272" i="71" s="1"/>
  <c r="N273" i="71" s="1"/>
  <c r="N274" i="71" s="1"/>
  <c r="N275" i="71" s="1"/>
  <c r="N276" i="71" s="1"/>
  <c r="N277" i="71" s="1"/>
  <c r="N278" i="71" s="1"/>
  <c r="N279" i="71" s="1"/>
  <c r="N280" i="71" s="1"/>
  <c r="N281" i="71" s="1"/>
  <c r="N282" i="71" s="1"/>
  <c r="N283" i="71" s="1"/>
  <c r="N284" i="71" s="1"/>
  <c r="N285" i="71" s="1"/>
  <c r="N286" i="71" s="1"/>
  <c r="N287" i="71" s="1"/>
  <c r="N288" i="71" s="1"/>
  <c r="N289" i="71" s="1"/>
  <c r="N290" i="71" s="1"/>
  <c r="N291" i="71" s="1"/>
  <c r="N292" i="71" s="1"/>
  <c r="N293" i="71" s="1"/>
  <c r="N294" i="71" s="1"/>
  <c r="N295" i="71" s="1"/>
  <c r="N296" i="71" s="1"/>
  <c r="N297" i="71" s="1"/>
  <c r="N298" i="71" s="1"/>
  <c r="N299" i="71" s="1"/>
  <c r="N300" i="71" s="1"/>
  <c r="N301" i="71" s="1"/>
  <c r="K301" i="61"/>
  <c r="L5" i="61"/>
  <c r="L5" i="40"/>
  <c r="L301" i="17"/>
  <c r="L304" i="17"/>
  <c r="N304" i="17" s="1"/>
  <c r="N5" i="17"/>
  <c r="N6" i="17" s="1"/>
  <c r="N7" i="17" s="1"/>
  <c r="N8" i="17" s="1"/>
  <c r="N9" i="17" s="1"/>
  <c r="N10" i="17" s="1"/>
  <c r="N11" i="17" s="1"/>
  <c r="N12" i="17" s="1"/>
  <c r="N13" i="17" s="1"/>
  <c r="N14" i="17" s="1"/>
  <c r="N15" i="17" s="1"/>
  <c r="N16" i="17" s="1"/>
  <c r="N17" i="17" s="1"/>
  <c r="N18" i="17" s="1"/>
  <c r="N19" i="17" s="1"/>
  <c r="N20" i="17" s="1"/>
  <c r="N21" i="17" s="1"/>
  <c r="N22" i="17" s="1"/>
  <c r="N23" i="17" s="1"/>
  <c r="N24" i="17" s="1"/>
  <c r="N25" i="17" s="1"/>
  <c r="N26" i="17" s="1"/>
  <c r="N27" i="17" s="1"/>
  <c r="N28" i="17" s="1"/>
  <c r="N29" i="17" s="1"/>
  <c r="N30" i="17" s="1"/>
  <c r="N31" i="17" s="1"/>
  <c r="N32" i="17" s="1"/>
  <c r="N33" i="17" s="1"/>
  <c r="N34" i="17" s="1"/>
  <c r="N35" i="17" s="1"/>
  <c r="N36" i="17" s="1"/>
  <c r="N37" i="17" s="1"/>
  <c r="N38" i="17" s="1"/>
  <c r="N39" i="17" s="1"/>
  <c r="N40" i="17" s="1"/>
  <c r="N41" i="17" s="1"/>
  <c r="N42" i="17" s="1"/>
  <c r="N43" i="17" s="1"/>
  <c r="N44" i="17" s="1"/>
  <c r="N45" i="17" s="1"/>
  <c r="N46" i="17" s="1"/>
  <c r="N47" i="17" s="1"/>
  <c r="N48" i="17" s="1"/>
  <c r="N49" i="17" s="1"/>
  <c r="N50" i="17" s="1"/>
  <c r="N51" i="17" s="1"/>
  <c r="N52" i="17" s="1"/>
  <c r="N53" i="17" s="1"/>
  <c r="N54" i="17" s="1"/>
  <c r="N55" i="17" s="1"/>
  <c r="N56" i="17" s="1"/>
  <c r="N57" i="17" s="1"/>
  <c r="N58" i="17" s="1"/>
  <c r="N59" i="17" s="1"/>
  <c r="N60" i="17" s="1"/>
  <c r="N61" i="17" s="1"/>
  <c r="N62" i="17" s="1"/>
  <c r="N63" i="17" s="1"/>
  <c r="N64" i="17" s="1"/>
  <c r="N65" i="17" s="1"/>
  <c r="N66" i="17" s="1"/>
  <c r="N67" i="17" s="1"/>
  <c r="N68" i="17" s="1"/>
  <c r="N69" i="17" s="1"/>
  <c r="N70" i="17" s="1"/>
  <c r="N71" i="17" s="1"/>
  <c r="N72" i="17" s="1"/>
  <c r="N73" i="17" s="1"/>
  <c r="N74" i="17" s="1"/>
  <c r="N75" i="17" s="1"/>
  <c r="N76" i="17" s="1"/>
  <c r="N77" i="17" s="1"/>
  <c r="N78" i="17" s="1"/>
  <c r="N79" i="17" s="1"/>
  <c r="N80" i="17" s="1"/>
  <c r="N81" i="17" s="1"/>
  <c r="N82" i="17" s="1"/>
  <c r="N83" i="17" s="1"/>
  <c r="N84" i="17" s="1"/>
  <c r="N85" i="17" s="1"/>
  <c r="N86" i="17" s="1"/>
  <c r="N87" i="17" s="1"/>
  <c r="N88" i="17" s="1"/>
  <c r="N89" i="17" s="1"/>
  <c r="N90" i="17" s="1"/>
  <c r="N91" i="17" s="1"/>
  <c r="N92" i="17" s="1"/>
  <c r="N93" i="17" s="1"/>
  <c r="N94" i="17" s="1"/>
  <c r="N95" i="17" s="1"/>
  <c r="N96" i="17" s="1"/>
  <c r="N97" i="17" s="1"/>
  <c r="N98" i="17" s="1"/>
  <c r="N99" i="17" s="1"/>
  <c r="N100" i="17" s="1"/>
  <c r="N101" i="17" s="1"/>
  <c r="N102" i="17" s="1"/>
  <c r="N103" i="17" s="1"/>
  <c r="N104" i="17" s="1"/>
  <c r="N105" i="17" s="1"/>
  <c r="N106" i="17" s="1"/>
  <c r="N107" i="17" s="1"/>
  <c r="N108" i="17" s="1"/>
  <c r="N109" i="17" s="1"/>
  <c r="N110" i="17" s="1"/>
  <c r="N111" i="17" s="1"/>
  <c r="N112" i="17" s="1"/>
  <c r="N113" i="17" s="1"/>
  <c r="N114" i="17" s="1"/>
  <c r="N115" i="17" s="1"/>
  <c r="N116" i="17" s="1"/>
  <c r="N117" i="17" s="1"/>
  <c r="N118" i="17" s="1"/>
  <c r="N119" i="17" s="1"/>
  <c r="N120" i="17" s="1"/>
  <c r="N121" i="17" s="1"/>
  <c r="N122" i="17" s="1"/>
  <c r="N123" i="17" s="1"/>
  <c r="N124" i="17" s="1"/>
  <c r="N125" i="17" s="1"/>
  <c r="N126" i="17" s="1"/>
  <c r="N127" i="17" s="1"/>
  <c r="N128" i="17" s="1"/>
  <c r="N129" i="17" s="1"/>
  <c r="N130" i="17" s="1"/>
  <c r="N131" i="17" s="1"/>
  <c r="N132" i="17" s="1"/>
  <c r="N133" i="17" s="1"/>
  <c r="N134" i="17" s="1"/>
  <c r="N135" i="17" s="1"/>
  <c r="N136" i="17" s="1"/>
  <c r="N137" i="17" s="1"/>
  <c r="N138" i="17" s="1"/>
  <c r="N139" i="17" s="1"/>
  <c r="N140" i="17" s="1"/>
  <c r="N141" i="17" s="1"/>
  <c r="N142" i="17" s="1"/>
  <c r="N143" i="17" s="1"/>
  <c r="N144" i="17" s="1"/>
  <c r="N145" i="17" s="1"/>
  <c r="N146" i="17" s="1"/>
  <c r="N147" i="17" s="1"/>
  <c r="N148" i="17" s="1"/>
  <c r="N149" i="17" s="1"/>
  <c r="N150" i="17" s="1"/>
  <c r="N151" i="17" s="1"/>
  <c r="N152" i="17" s="1"/>
  <c r="N153" i="17" s="1"/>
  <c r="N154" i="17" s="1"/>
  <c r="N155" i="17" s="1"/>
  <c r="N156" i="17" s="1"/>
  <c r="N157" i="17" s="1"/>
  <c r="N158" i="17" s="1"/>
  <c r="N159" i="17" s="1"/>
  <c r="N160" i="17" s="1"/>
  <c r="N161" i="17" s="1"/>
  <c r="N162" i="17" s="1"/>
  <c r="N163" i="17" s="1"/>
  <c r="N164" i="17" s="1"/>
  <c r="N165" i="17" s="1"/>
  <c r="N166" i="17" s="1"/>
  <c r="N167" i="17" s="1"/>
  <c r="N168" i="17" s="1"/>
  <c r="N169" i="17" s="1"/>
  <c r="N170" i="17" s="1"/>
  <c r="N171" i="17" s="1"/>
  <c r="N172" i="17" s="1"/>
  <c r="N173" i="17" s="1"/>
  <c r="N174" i="17" s="1"/>
  <c r="N175" i="17" s="1"/>
  <c r="N176" i="17" s="1"/>
  <c r="N177" i="17" s="1"/>
  <c r="N178" i="17" s="1"/>
  <c r="N179" i="17" s="1"/>
  <c r="N180" i="17" s="1"/>
  <c r="N181" i="17" s="1"/>
  <c r="N182" i="17" s="1"/>
  <c r="N183" i="17" s="1"/>
  <c r="N184" i="17" s="1"/>
  <c r="N185" i="17" s="1"/>
  <c r="N186" i="17" s="1"/>
  <c r="N187" i="17" s="1"/>
  <c r="N188" i="17" s="1"/>
  <c r="N189" i="17" s="1"/>
  <c r="N190" i="17" s="1"/>
  <c r="N191" i="17" s="1"/>
  <c r="N192" i="17" s="1"/>
  <c r="N193" i="17" s="1"/>
  <c r="N194" i="17" s="1"/>
  <c r="N195" i="17" s="1"/>
  <c r="N196" i="17" s="1"/>
  <c r="N197" i="17" s="1"/>
  <c r="N198" i="17" s="1"/>
  <c r="N199" i="17" s="1"/>
  <c r="N200" i="17" s="1"/>
  <c r="N201" i="17" s="1"/>
  <c r="N202" i="17" s="1"/>
  <c r="N203" i="17" s="1"/>
  <c r="N204" i="17" s="1"/>
  <c r="N205" i="17" s="1"/>
  <c r="N206" i="17" s="1"/>
  <c r="N207" i="17" s="1"/>
  <c r="N208" i="17" s="1"/>
  <c r="N209" i="17" s="1"/>
  <c r="N210" i="17" s="1"/>
  <c r="N211" i="17" s="1"/>
  <c r="N212" i="17" s="1"/>
  <c r="N213" i="17" s="1"/>
  <c r="N214" i="17" s="1"/>
  <c r="N215" i="17" s="1"/>
  <c r="N216" i="17" s="1"/>
  <c r="N217" i="17" s="1"/>
  <c r="N218" i="17" s="1"/>
  <c r="N219" i="17" s="1"/>
  <c r="N220" i="17" s="1"/>
  <c r="N221" i="17" s="1"/>
  <c r="N222" i="17" s="1"/>
  <c r="N223" i="17" s="1"/>
  <c r="N224" i="17" s="1"/>
  <c r="N225" i="17" s="1"/>
  <c r="N226" i="17" s="1"/>
  <c r="N227" i="17" s="1"/>
  <c r="N228" i="17" s="1"/>
  <c r="N229" i="17" s="1"/>
  <c r="N230" i="17" s="1"/>
  <c r="N231" i="17" s="1"/>
  <c r="N232" i="17" s="1"/>
  <c r="N233" i="17" s="1"/>
  <c r="N234" i="17" s="1"/>
  <c r="N235" i="17" s="1"/>
  <c r="N236" i="17" s="1"/>
  <c r="N237" i="17" s="1"/>
  <c r="N238" i="17" s="1"/>
  <c r="N239" i="17" s="1"/>
  <c r="N240" i="17" s="1"/>
  <c r="N241" i="17" s="1"/>
  <c r="N242" i="17" s="1"/>
  <c r="N243" i="17" s="1"/>
  <c r="N244" i="17" s="1"/>
  <c r="N245" i="17" s="1"/>
  <c r="N246" i="17" s="1"/>
  <c r="N247" i="17" s="1"/>
  <c r="N248" i="17" s="1"/>
  <c r="N249" i="17" s="1"/>
  <c r="N250" i="17" s="1"/>
  <c r="N251" i="17" s="1"/>
  <c r="N252" i="17" s="1"/>
  <c r="N253" i="17" s="1"/>
  <c r="N254" i="17" s="1"/>
  <c r="N255" i="17" s="1"/>
  <c r="N256" i="17" s="1"/>
  <c r="N257" i="17" s="1"/>
  <c r="N258" i="17" s="1"/>
  <c r="N259" i="17" s="1"/>
  <c r="N260" i="17" s="1"/>
  <c r="N261" i="17" s="1"/>
  <c r="N262" i="17" s="1"/>
  <c r="N263" i="17" s="1"/>
  <c r="N264" i="17" s="1"/>
  <c r="N265" i="17" s="1"/>
  <c r="N266" i="17" s="1"/>
  <c r="N267" i="17" s="1"/>
  <c r="N268" i="17" s="1"/>
  <c r="N269" i="17" s="1"/>
  <c r="N270" i="17" s="1"/>
  <c r="N271" i="17" s="1"/>
  <c r="N272" i="17" s="1"/>
  <c r="N273" i="17" s="1"/>
  <c r="N274" i="17" s="1"/>
  <c r="N275" i="17" s="1"/>
  <c r="N276" i="17" s="1"/>
  <c r="N277" i="17" s="1"/>
  <c r="N278" i="17" s="1"/>
  <c r="N279" i="17" s="1"/>
  <c r="N280" i="17" s="1"/>
  <c r="N281" i="17" s="1"/>
  <c r="N282" i="17" s="1"/>
  <c r="N283" i="17" s="1"/>
  <c r="N284" i="17" s="1"/>
  <c r="N285" i="17" s="1"/>
  <c r="N286" i="17" s="1"/>
  <c r="N287" i="17" s="1"/>
  <c r="N288" i="17" s="1"/>
  <c r="N289" i="17" s="1"/>
  <c r="N290" i="17" s="1"/>
  <c r="N291" i="17" s="1"/>
  <c r="N292" i="17" s="1"/>
  <c r="N293" i="17" s="1"/>
  <c r="N294" i="17" s="1"/>
  <c r="N295" i="17" s="1"/>
  <c r="N296" i="17" s="1"/>
  <c r="N297" i="17" s="1"/>
  <c r="N298" i="17" s="1"/>
  <c r="N299" i="17" s="1"/>
  <c r="N300" i="17" s="1"/>
  <c r="N301" i="17" s="1"/>
  <c r="L301" i="44"/>
  <c r="L304" i="14"/>
  <c r="N304" i="14" s="1"/>
  <c r="N220" i="14"/>
  <c r="N221" i="14" s="1"/>
  <c r="N222" i="14" s="1"/>
  <c r="N223" i="14" s="1"/>
  <c r="N224" i="14" s="1"/>
  <c r="N225" i="14" s="1"/>
  <c r="N226" i="14" s="1"/>
  <c r="N227" i="14" s="1"/>
  <c r="N228" i="14" s="1"/>
  <c r="N229" i="14" s="1"/>
  <c r="N230" i="14" s="1"/>
  <c r="N231" i="14" s="1"/>
  <c r="N232" i="14" s="1"/>
  <c r="N233" i="14" s="1"/>
  <c r="N234" i="14" s="1"/>
  <c r="N235" i="14" s="1"/>
  <c r="N236" i="14" s="1"/>
  <c r="N237" i="14" s="1"/>
  <c r="N238" i="14" s="1"/>
  <c r="N239" i="14" s="1"/>
  <c r="N240" i="14" s="1"/>
  <c r="N241" i="14" s="1"/>
  <c r="N242" i="14" s="1"/>
  <c r="N243" i="14" s="1"/>
  <c r="N244" i="14" s="1"/>
  <c r="N245" i="14" s="1"/>
  <c r="N246" i="14" s="1"/>
  <c r="N247" i="14" s="1"/>
  <c r="N248" i="14" s="1"/>
  <c r="N249" i="14" s="1"/>
  <c r="N250" i="14" s="1"/>
  <c r="N251" i="14" s="1"/>
  <c r="N252" i="14" s="1"/>
  <c r="N253" i="14" s="1"/>
  <c r="N254" i="14" s="1"/>
  <c r="N255" i="14" s="1"/>
  <c r="N256" i="14" s="1"/>
  <c r="N257" i="14" s="1"/>
  <c r="N258" i="14" s="1"/>
  <c r="N259" i="14" s="1"/>
  <c r="N260" i="14" s="1"/>
  <c r="N261" i="14" s="1"/>
  <c r="N262" i="14" s="1"/>
  <c r="N263" i="14" s="1"/>
  <c r="N264" i="14" s="1"/>
  <c r="N265" i="14" s="1"/>
  <c r="N266" i="14" s="1"/>
  <c r="N267" i="14" s="1"/>
  <c r="N268" i="14" s="1"/>
  <c r="N269" i="14" s="1"/>
  <c r="N270" i="14" s="1"/>
  <c r="N271" i="14" s="1"/>
  <c r="N272" i="14" s="1"/>
  <c r="N273" i="14" s="1"/>
  <c r="N274" i="14" s="1"/>
  <c r="N275" i="14" s="1"/>
  <c r="N276" i="14" s="1"/>
  <c r="N277" i="14" s="1"/>
  <c r="N278" i="14" s="1"/>
  <c r="N279" i="14" s="1"/>
  <c r="N280" i="14" s="1"/>
  <c r="N281" i="14" s="1"/>
  <c r="N282" i="14" s="1"/>
  <c r="N283" i="14" s="1"/>
  <c r="N284" i="14" s="1"/>
  <c r="N285" i="14" s="1"/>
  <c r="N286" i="14" s="1"/>
  <c r="N287" i="14" s="1"/>
  <c r="N288" i="14" s="1"/>
  <c r="N289" i="14" s="1"/>
  <c r="N290" i="14" s="1"/>
  <c r="N291" i="14" s="1"/>
  <c r="N292" i="14" s="1"/>
  <c r="N293" i="14" s="1"/>
  <c r="N294" i="14" s="1"/>
  <c r="N295" i="14" s="1"/>
  <c r="N296" i="14" s="1"/>
  <c r="N297" i="14" s="1"/>
  <c r="N298" i="14" s="1"/>
  <c r="N299" i="14" s="1"/>
  <c r="N300" i="14" s="1"/>
  <c r="N301" i="14" s="1"/>
  <c r="N80" i="45"/>
  <c r="N81" i="45" s="1"/>
  <c r="N82" i="45" s="1"/>
  <c r="N83" i="45" s="1"/>
  <c r="N84" i="45" s="1"/>
  <c r="N85" i="45" s="1"/>
  <c r="N86" i="45" s="1"/>
  <c r="N87" i="45" s="1"/>
  <c r="N88" i="45" s="1"/>
  <c r="N89" i="45" s="1"/>
  <c r="N90" i="45" s="1"/>
  <c r="N91" i="45" s="1"/>
  <c r="N92" i="45" s="1"/>
  <c r="N93" i="45" s="1"/>
  <c r="N94" i="45" s="1"/>
  <c r="N95" i="45" s="1"/>
  <c r="N96" i="45" s="1"/>
  <c r="N97" i="45" s="1"/>
  <c r="N98" i="45" s="1"/>
  <c r="N99" i="45" s="1"/>
  <c r="N100" i="45" s="1"/>
  <c r="N101" i="45" s="1"/>
  <c r="N102" i="45" s="1"/>
  <c r="N103" i="45" s="1"/>
  <c r="N104" i="45" s="1"/>
  <c r="N105" i="45" s="1"/>
  <c r="N106" i="45" s="1"/>
  <c r="N107" i="45" s="1"/>
  <c r="N108" i="45" s="1"/>
  <c r="N109" i="45" s="1"/>
  <c r="N110" i="45" s="1"/>
  <c r="N111" i="45" s="1"/>
  <c r="N112" i="45" s="1"/>
  <c r="N113" i="45" s="1"/>
  <c r="N114" i="45" s="1"/>
  <c r="N115" i="45" s="1"/>
  <c r="N116" i="45" s="1"/>
  <c r="N117" i="45" s="1"/>
  <c r="N118" i="45" s="1"/>
  <c r="N119" i="45" s="1"/>
  <c r="N120" i="45" s="1"/>
  <c r="N121" i="45" s="1"/>
  <c r="N122" i="45" s="1"/>
  <c r="N123" i="45" s="1"/>
  <c r="N124" i="45" s="1"/>
  <c r="N125" i="45" s="1"/>
  <c r="N126" i="45" s="1"/>
  <c r="N127" i="45" s="1"/>
  <c r="N128" i="45" s="1"/>
  <c r="N129" i="45" s="1"/>
  <c r="N130" i="45" s="1"/>
  <c r="N131" i="45" s="1"/>
  <c r="N132" i="45" s="1"/>
  <c r="N133" i="45" s="1"/>
  <c r="N134" i="45" s="1"/>
  <c r="N135" i="45" s="1"/>
  <c r="N136" i="45" s="1"/>
  <c r="N137" i="45" s="1"/>
  <c r="N138" i="45" s="1"/>
  <c r="N139" i="45" s="1"/>
  <c r="N140" i="45" s="1"/>
  <c r="N141" i="45" s="1"/>
  <c r="N142" i="45" s="1"/>
  <c r="N143" i="45" s="1"/>
  <c r="N144" i="45" s="1"/>
  <c r="N145" i="45" s="1"/>
  <c r="N146" i="45" s="1"/>
  <c r="N147" i="45" s="1"/>
  <c r="N148" i="45" s="1"/>
  <c r="N149" i="45" s="1"/>
  <c r="N150" i="45" s="1"/>
  <c r="N151" i="45" s="1"/>
  <c r="N152" i="45" s="1"/>
  <c r="N153" i="45" s="1"/>
  <c r="N154" i="45" s="1"/>
  <c r="N155" i="45" s="1"/>
  <c r="N156" i="45" s="1"/>
  <c r="N157" i="45" s="1"/>
  <c r="N158" i="45" s="1"/>
  <c r="N159" i="45" s="1"/>
  <c r="N160" i="45" s="1"/>
  <c r="N161" i="45" s="1"/>
  <c r="N162" i="45" s="1"/>
  <c r="N163" i="45" s="1"/>
  <c r="N164" i="45" s="1"/>
  <c r="N165" i="45" s="1"/>
  <c r="N166" i="45" s="1"/>
  <c r="N167" i="45" s="1"/>
  <c r="N168" i="45" s="1"/>
  <c r="N169" i="45" s="1"/>
  <c r="N170" i="45" s="1"/>
  <c r="N171" i="45" s="1"/>
  <c r="N172" i="45" s="1"/>
  <c r="N173" i="45" s="1"/>
  <c r="N174" i="45" s="1"/>
  <c r="N175" i="45" s="1"/>
  <c r="N176" i="45" s="1"/>
  <c r="N177" i="45" s="1"/>
  <c r="N178" i="45" s="1"/>
  <c r="N179" i="45" s="1"/>
  <c r="N180" i="45" s="1"/>
  <c r="N181" i="45" s="1"/>
  <c r="N182" i="45" s="1"/>
  <c r="N183" i="45" s="1"/>
  <c r="N184" i="45" s="1"/>
  <c r="N185" i="45" s="1"/>
  <c r="N186" i="45" s="1"/>
  <c r="N187" i="45" s="1"/>
  <c r="N188" i="45" s="1"/>
  <c r="N189" i="45" s="1"/>
  <c r="N190" i="45" s="1"/>
  <c r="N191" i="45" s="1"/>
  <c r="N192" i="45" s="1"/>
  <c r="N193" i="45" s="1"/>
  <c r="N194" i="45" s="1"/>
  <c r="N195" i="45" s="1"/>
  <c r="N196" i="45" s="1"/>
  <c r="N197" i="45" s="1"/>
  <c r="N198" i="45" s="1"/>
  <c r="N199" i="45" s="1"/>
  <c r="N200" i="45" s="1"/>
  <c r="N201" i="45" s="1"/>
  <c r="N202" i="45" s="1"/>
  <c r="N203" i="45" s="1"/>
  <c r="N204" i="45" s="1"/>
  <c r="N205" i="45" s="1"/>
  <c r="N206" i="45" s="1"/>
  <c r="N207" i="45" s="1"/>
  <c r="N208" i="45" s="1"/>
  <c r="N209" i="45" s="1"/>
  <c r="N210" i="45" s="1"/>
  <c r="N211" i="45" s="1"/>
  <c r="N212" i="45" s="1"/>
  <c r="N213" i="45" s="1"/>
  <c r="N214" i="45" s="1"/>
  <c r="N215" i="45" s="1"/>
  <c r="N216" i="45" s="1"/>
  <c r="N217" i="45" s="1"/>
  <c r="N218" i="45" s="1"/>
  <c r="N219" i="45" s="1"/>
  <c r="N220" i="45" s="1"/>
  <c r="N221" i="45" s="1"/>
  <c r="N222" i="45" s="1"/>
  <c r="N223" i="45" s="1"/>
  <c r="N224" i="45" s="1"/>
  <c r="N225" i="45" s="1"/>
  <c r="N226" i="45" s="1"/>
  <c r="N227" i="45" s="1"/>
  <c r="N228" i="45" s="1"/>
  <c r="N229" i="45" s="1"/>
  <c r="N230" i="45" s="1"/>
  <c r="N231" i="45" s="1"/>
  <c r="N232" i="45" s="1"/>
  <c r="N233" i="45" s="1"/>
  <c r="N234" i="45" s="1"/>
  <c r="N235" i="45" s="1"/>
  <c r="N236" i="45" s="1"/>
  <c r="N237" i="45" s="1"/>
  <c r="N238" i="45" s="1"/>
  <c r="N239" i="45" s="1"/>
  <c r="N240" i="45" s="1"/>
  <c r="N241" i="45" s="1"/>
  <c r="N242" i="45" s="1"/>
  <c r="N243" i="45" s="1"/>
  <c r="N244" i="45" s="1"/>
  <c r="N245" i="45" s="1"/>
  <c r="N246" i="45" s="1"/>
  <c r="N247" i="45" s="1"/>
  <c r="N248" i="45" s="1"/>
  <c r="N249" i="45" s="1"/>
  <c r="N250" i="45" s="1"/>
  <c r="N251" i="45" s="1"/>
  <c r="N252" i="45" s="1"/>
  <c r="N253" i="45" s="1"/>
  <c r="N254" i="45" s="1"/>
  <c r="N255" i="45" s="1"/>
  <c r="N256" i="45" s="1"/>
  <c r="N257" i="45" s="1"/>
  <c r="N258" i="45" s="1"/>
  <c r="N259" i="45" s="1"/>
  <c r="N260" i="45" s="1"/>
  <c r="N261" i="45" s="1"/>
  <c r="N262" i="45" s="1"/>
  <c r="N263" i="45" s="1"/>
  <c r="N264" i="45" s="1"/>
  <c r="N265" i="45" s="1"/>
  <c r="N266" i="45" s="1"/>
  <c r="N267" i="45" s="1"/>
  <c r="N268" i="45" s="1"/>
  <c r="N269" i="45" s="1"/>
  <c r="N270" i="45" s="1"/>
  <c r="N271" i="45" s="1"/>
  <c r="N272" i="45" s="1"/>
  <c r="N273" i="45" s="1"/>
  <c r="N274" i="45" s="1"/>
  <c r="N275" i="45" s="1"/>
  <c r="N276" i="45" s="1"/>
  <c r="N277" i="45" s="1"/>
  <c r="N278" i="45" s="1"/>
  <c r="N279" i="45" s="1"/>
  <c r="N280" i="45" s="1"/>
  <c r="N281" i="45" s="1"/>
  <c r="N282" i="45" s="1"/>
  <c r="N283" i="45" s="1"/>
  <c r="N284" i="45" s="1"/>
  <c r="N285" i="45" s="1"/>
  <c r="N286" i="45" s="1"/>
  <c r="N287" i="45" s="1"/>
  <c r="N288" i="45" s="1"/>
  <c r="N289" i="45" s="1"/>
  <c r="N290" i="45" s="1"/>
  <c r="N291" i="45" s="1"/>
  <c r="N292" i="45" s="1"/>
  <c r="N293" i="45" s="1"/>
  <c r="N294" i="45" s="1"/>
  <c r="N295" i="45" s="1"/>
  <c r="N296" i="45" s="1"/>
  <c r="N297" i="45" s="1"/>
  <c r="N298" i="45" s="1"/>
  <c r="N299" i="45" s="1"/>
  <c r="N300" i="45" s="1"/>
  <c r="N301" i="45" s="1"/>
  <c r="L301" i="45"/>
  <c r="N15" i="12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L304" i="28"/>
  <c r="N304" i="28" s="1"/>
  <c r="L301" i="28"/>
  <c r="N5" i="28"/>
  <c r="N6" i="28" s="1"/>
  <c r="N7" i="28" s="1"/>
  <c r="N8" i="28" s="1"/>
  <c r="N9" i="28" s="1"/>
  <c r="N10" i="28" s="1"/>
  <c r="N11" i="28" s="1"/>
  <c r="N12" i="28" s="1"/>
  <c r="N13" i="28" s="1"/>
  <c r="N14" i="28" s="1"/>
  <c r="N15" i="28" s="1"/>
  <c r="N16" i="28" s="1"/>
  <c r="N17" i="28" s="1"/>
  <c r="N18" i="28" s="1"/>
  <c r="N19" i="28" s="1"/>
  <c r="N20" i="28" s="1"/>
  <c r="N21" i="28" s="1"/>
  <c r="N22" i="28" s="1"/>
  <c r="N23" i="28" s="1"/>
  <c r="N24" i="28" s="1"/>
  <c r="N25" i="28" s="1"/>
  <c r="N26" i="28" s="1"/>
  <c r="N27" i="28" s="1"/>
  <c r="N28" i="28" s="1"/>
  <c r="N29" i="28" s="1"/>
  <c r="N30" i="28" s="1"/>
  <c r="N31" i="28" s="1"/>
  <c r="N32" i="28" s="1"/>
  <c r="N33" i="28" s="1"/>
  <c r="N34" i="28" s="1"/>
  <c r="N35" i="28" s="1"/>
  <c r="N36" i="28" s="1"/>
  <c r="N37" i="28" s="1"/>
  <c r="N38" i="28" s="1"/>
  <c r="N39" i="28" s="1"/>
  <c r="N40" i="28" s="1"/>
  <c r="N41" i="28" s="1"/>
  <c r="N42" i="28" s="1"/>
  <c r="N43" i="28" s="1"/>
  <c r="N44" i="28" s="1"/>
  <c r="N45" i="28" s="1"/>
  <c r="N46" i="28" s="1"/>
  <c r="N47" i="28" s="1"/>
  <c r="N48" i="28" s="1"/>
  <c r="N49" i="28" s="1"/>
  <c r="N50" i="28" s="1"/>
  <c r="N51" i="28" s="1"/>
  <c r="N52" i="28" s="1"/>
  <c r="N53" i="28" s="1"/>
  <c r="N54" i="28" s="1"/>
  <c r="N55" i="28" s="1"/>
  <c r="N56" i="28" s="1"/>
  <c r="N57" i="28" s="1"/>
  <c r="N58" i="28" s="1"/>
  <c r="N59" i="28" s="1"/>
  <c r="N60" i="28" s="1"/>
  <c r="N61" i="28" s="1"/>
  <c r="N62" i="28" s="1"/>
  <c r="N63" i="28" s="1"/>
  <c r="N64" i="28" s="1"/>
  <c r="N65" i="28" s="1"/>
  <c r="N66" i="28" s="1"/>
  <c r="N67" i="28" s="1"/>
  <c r="N68" i="28" s="1"/>
  <c r="N69" i="28" s="1"/>
  <c r="N70" i="28" s="1"/>
  <c r="N71" i="28" s="1"/>
  <c r="N72" i="28" s="1"/>
  <c r="N73" i="28" s="1"/>
  <c r="N74" i="28" s="1"/>
  <c r="N75" i="28" s="1"/>
  <c r="N76" i="28" s="1"/>
  <c r="N77" i="28" s="1"/>
  <c r="N78" i="28" s="1"/>
  <c r="N79" i="28" s="1"/>
  <c r="N80" i="28" s="1"/>
  <c r="N81" i="28" s="1"/>
  <c r="N82" i="28" s="1"/>
  <c r="N83" i="28" s="1"/>
  <c r="N84" i="28" s="1"/>
  <c r="N85" i="28" s="1"/>
  <c r="N86" i="28" s="1"/>
  <c r="N87" i="28" s="1"/>
  <c r="N88" i="28" s="1"/>
  <c r="N89" i="28" s="1"/>
  <c r="N90" i="28" s="1"/>
  <c r="N91" i="28" s="1"/>
  <c r="N92" i="28" s="1"/>
  <c r="N93" i="28" s="1"/>
  <c r="N94" i="28" s="1"/>
  <c r="N95" i="28" s="1"/>
  <c r="N96" i="28" s="1"/>
  <c r="N97" i="28" s="1"/>
  <c r="N98" i="28" s="1"/>
  <c r="N99" i="28" s="1"/>
  <c r="N100" i="28" s="1"/>
  <c r="N101" i="28" s="1"/>
  <c r="N102" i="28" s="1"/>
  <c r="N103" i="28" s="1"/>
  <c r="N104" i="28" s="1"/>
  <c r="N105" i="28" s="1"/>
  <c r="N106" i="28" s="1"/>
  <c r="N107" i="28" s="1"/>
  <c r="N108" i="28" s="1"/>
  <c r="N109" i="28" s="1"/>
  <c r="N110" i="28" s="1"/>
  <c r="N111" i="28" s="1"/>
  <c r="N112" i="28" s="1"/>
  <c r="N113" i="28" s="1"/>
  <c r="N114" i="28" s="1"/>
  <c r="N115" i="28" s="1"/>
  <c r="N116" i="28" s="1"/>
  <c r="N117" i="28" s="1"/>
  <c r="N118" i="28" s="1"/>
  <c r="N119" i="28" s="1"/>
  <c r="N120" i="28" s="1"/>
  <c r="N121" i="28" s="1"/>
  <c r="N122" i="28" s="1"/>
  <c r="N123" i="28" s="1"/>
  <c r="N124" i="28" s="1"/>
  <c r="N125" i="28" s="1"/>
  <c r="N126" i="28" s="1"/>
  <c r="N127" i="28" s="1"/>
  <c r="N128" i="28" s="1"/>
  <c r="N129" i="28" s="1"/>
  <c r="N130" i="28" s="1"/>
  <c r="N131" i="28" s="1"/>
  <c r="N132" i="28" s="1"/>
  <c r="N133" i="28" s="1"/>
  <c r="N134" i="28" s="1"/>
  <c r="N135" i="28" s="1"/>
  <c r="N136" i="28" s="1"/>
  <c r="N137" i="28" s="1"/>
  <c r="N138" i="28" s="1"/>
  <c r="N139" i="28" s="1"/>
  <c r="N140" i="28" s="1"/>
  <c r="N141" i="28" s="1"/>
  <c r="N142" i="28" s="1"/>
  <c r="N143" i="28" s="1"/>
  <c r="N144" i="28" s="1"/>
  <c r="N145" i="28" s="1"/>
  <c r="N146" i="28" s="1"/>
  <c r="N147" i="28" s="1"/>
  <c r="N148" i="28" s="1"/>
  <c r="N149" i="28" s="1"/>
  <c r="N150" i="28" s="1"/>
  <c r="N151" i="28" s="1"/>
  <c r="N152" i="28" s="1"/>
  <c r="N153" i="28" s="1"/>
  <c r="N154" i="28" s="1"/>
  <c r="N155" i="28" s="1"/>
  <c r="N156" i="28" s="1"/>
  <c r="N157" i="28" s="1"/>
  <c r="N158" i="28" s="1"/>
  <c r="N159" i="28" s="1"/>
  <c r="N160" i="28" s="1"/>
  <c r="N161" i="28" s="1"/>
  <c r="N162" i="28" s="1"/>
  <c r="N163" i="28" s="1"/>
  <c r="N164" i="28" s="1"/>
  <c r="N165" i="28" s="1"/>
  <c r="N166" i="28" s="1"/>
  <c r="N167" i="28" s="1"/>
  <c r="N168" i="28" s="1"/>
  <c r="N169" i="28" s="1"/>
  <c r="N170" i="28" s="1"/>
  <c r="N171" i="28" s="1"/>
  <c r="N172" i="28" s="1"/>
  <c r="N173" i="28" s="1"/>
  <c r="N174" i="28" s="1"/>
  <c r="N175" i="28" s="1"/>
  <c r="N176" i="28" s="1"/>
  <c r="N177" i="28" s="1"/>
  <c r="N178" i="28" s="1"/>
  <c r="N179" i="28" s="1"/>
  <c r="N180" i="28" s="1"/>
  <c r="N181" i="28" s="1"/>
  <c r="N182" i="28" s="1"/>
  <c r="N183" i="28" s="1"/>
  <c r="N184" i="28" s="1"/>
  <c r="N185" i="28" s="1"/>
  <c r="N186" i="28" s="1"/>
  <c r="N187" i="28" s="1"/>
  <c r="N188" i="28" s="1"/>
  <c r="N189" i="28" s="1"/>
  <c r="N190" i="28" s="1"/>
  <c r="N191" i="28" s="1"/>
  <c r="N192" i="28" s="1"/>
  <c r="N193" i="28" s="1"/>
  <c r="N194" i="28" s="1"/>
  <c r="N195" i="28" s="1"/>
  <c r="N196" i="28" s="1"/>
  <c r="N197" i="28" s="1"/>
  <c r="N198" i="28" s="1"/>
  <c r="N199" i="28" s="1"/>
  <c r="N200" i="28" s="1"/>
  <c r="N201" i="28" s="1"/>
  <c r="N202" i="28" s="1"/>
  <c r="N203" i="28" s="1"/>
  <c r="N204" i="28" s="1"/>
  <c r="N205" i="28" s="1"/>
  <c r="N206" i="28" s="1"/>
  <c r="N207" i="28" s="1"/>
  <c r="N208" i="28" s="1"/>
  <c r="N209" i="28" s="1"/>
  <c r="N210" i="28" s="1"/>
  <c r="N211" i="28" s="1"/>
  <c r="N212" i="28" s="1"/>
  <c r="N213" i="28" s="1"/>
  <c r="N214" i="28" s="1"/>
  <c r="N215" i="28" s="1"/>
  <c r="N216" i="28" s="1"/>
  <c r="N217" i="28" s="1"/>
  <c r="N218" i="28" s="1"/>
  <c r="N219" i="28" s="1"/>
  <c r="N220" i="28" s="1"/>
  <c r="N221" i="28" s="1"/>
  <c r="N222" i="28" s="1"/>
  <c r="N223" i="28" s="1"/>
  <c r="N224" i="28" s="1"/>
  <c r="N225" i="28" s="1"/>
  <c r="N226" i="28" s="1"/>
  <c r="N227" i="28" s="1"/>
  <c r="N228" i="28" s="1"/>
  <c r="N229" i="28" s="1"/>
  <c r="N230" i="28" s="1"/>
  <c r="N231" i="28" s="1"/>
  <c r="N232" i="28" s="1"/>
  <c r="N233" i="28" s="1"/>
  <c r="N234" i="28" s="1"/>
  <c r="N235" i="28" s="1"/>
  <c r="N236" i="28" s="1"/>
  <c r="N237" i="28" s="1"/>
  <c r="N238" i="28" s="1"/>
  <c r="N239" i="28" s="1"/>
  <c r="N240" i="28" s="1"/>
  <c r="N241" i="28" s="1"/>
  <c r="N242" i="28" s="1"/>
  <c r="N243" i="28" s="1"/>
  <c r="N244" i="28" s="1"/>
  <c r="N245" i="28" s="1"/>
  <c r="N246" i="28" s="1"/>
  <c r="N247" i="28" s="1"/>
  <c r="N248" i="28" s="1"/>
  <c r="N249" i="28" s="1"/>
  <c r="N250" i="28" s="1"/>
  <c r="N251" i="28" s="1"/>
  <c r="N252" i="28" s="1"/>
  <c r="N253" i="28" s="1"/>
  <c r="N254" i="28" s="1"/>
  <c r="N255" i="28" s="1"/>
  <c r="N256" i="28" s="1"/>
  <c r="N257" i="28" s="1"/>
  <c r="N258" i="28" s="1"/>
  <c r="N259" i="28" s="1"/>
  <c r="N260" i="28" s="1"/>
  <c r="N261" i="28" s="1"/>
  <c r="N262" i="28" s="1"/>
  <c r="N263" i="28" s="1"/>
  <c r="N264" i="28" s="1"/>
  <c r="N265" i="28" s="1"/>
  <c r="N266" i="28" s="1"/>
  <c r="N267" i="28" s="1"/>
  <c r="N268" i="28" s="1"/>
  <c r="N269" i="28" s="1"/>
  <c r="N270" i="28" s="1"/>
  <c r="N271" i="28" s="1"/>
  <c r="N272" i="28" s="1"/>
  <c r="N273" i="28" s="1"/>
  <c r="N274" i="28" s="1"/>
  <c r="N275" i="28" s="1"/>
  <c r="N276" i="28" s="1"/>
  <c r="N277" i="28" s="1"/>
  <c r="N278" i="28" s="1"/>
  <c r="N279" i="28" s="1"/>
  <c r="N280" i="28" s="1"/>
  <c r="N281" i="28" s="1"/>
  <c r="N282" i="28" s="1"/>
  <c r="N283" i="28" s="1"/>
  <c r="N284" i="28" s="1"/>
  <c r="N285" i="28" s="1"/>
  <c r="N286" i="28" s="1"/>
  <c r="N287" i="28" s="1"/>
  <c r="N288" i="28" s="1"/>
  <c r="N289" i="28" s="1"/>
  <c r="N290" i="28" s="1"/>
  <c r="N291" i="28" s="1"/>
  <c r="N292" i="28" s="1"/>
  <c r="N293" i="28" s="1"/>
  <c r="N294" i="28" s="1"/>
  <c r="N295" i="28" s="1"/>
  <c r="N296" i="28" s="1"/>
  <c r="N297" i="28" s="1"/>
  <c r="N298" i="28" s="1"/>
  <c r="N299" i="28" s="1"/>
  <c r="N300" i="28" s="1"/>
  <c r="N301" i="28" s="1"/>
  <c r="K301" i="11"/>
  <c r="L5" i="11"/>
  <c r="N6" i="18"/>
  <c r="G8" i="76"/>
  <c r="G3" i="76"/>
  <c r="N5" i="3" l="1"/>
  <c r="Q4" i="3"/>
  <c r="L301" i="33"/>
  <c r="I8" i="76"/>
  <c r="I3" i="76"/>
  <c r="L301" i="38"/>
  <c r="L304" i="38"/>
  <c r="N304" i="38" s="1"/>
  <c r="N5" i="38"/>
  <c r="N6" i="38" s="1"/>
  <c r="N7" i="38" s="1"/>
  <c r="N8" i="38" s="1"/>
  <c r="N9" i="38" s="1"/>
  <c r="N10" i="38" s="1"/>
  <c r="N11" i="38" s="1"/>
  <c r="N12" i="38" s="1"/>
  <c r="N13" i="38" s="1"/>
  <c r="N14" i="38" s="1"/>
  <c r="N15" i="38" s="1"/>
  <c r="N16" i="38" s="1"/>
  <c r="N17" i="38" s="1"/>
  <c r="N18" i="38" s="1"/>
  <c r="N19" i="38" s="1"/>
  <c r="N20" i="38" s="1"/>
  <c r="N21" i="38" s="1"/>
  <c r="N22" i="38" s="1"/>
  <c r="N23" i="38" s="1"/>
  <c r="N24" i="38" s="1"/>
  <c r="N25" i="38" s="1"/>
  <c r="N26" i="38" s="1"/>
  <c r="N27" i="38" s="1"/>
  <c r="N28" i="38" s="1"/>
  <c r="N29" i="38" s="1"/>
  <c r="N30" i="38" s="1"/>
  <c r="N31" i="38" s="1"/>
  <c r="N32" i="38" s="1"/>
  <c r="N33" i="38" s="1"/>
  <c r="N34" i="38" s="1"/>
  <c r="N35" i="38" s="1"/>
  <c r="N36" i="38" s="1"/>
  <c r="N37" i="38" s="1"/>
  <c r="N38" i="38" s="1"/>
  <c r="N39" i="38" s="1"/>
  <c r="N40" i="38" s="1"/>
  <c r="N41" i="38" s="1"/>
  <c r="N42" i="38" s="1"/>
  <c r="N43" i="38" s="1"/>
  <c r="N44" i="38" s="1"/>
  <c r="N45" i="38" s="1"/>
  <c r="N46" i="38" s="1"/>
  <c r="N47" i="38" s="1"/>
  <c r="N48" i="38" s="1"/>
  <c r="N49" i="38" s="1"/>
  <c r="N50" i="38" s="1"/>
  <c r="N51" i="38" s="1"/>
  <c r="N52" i="38" s="1"/>
  <c r="N53" i="38" s="1"/>
  <c r="N54" i="38" s="1"/>
  <c r="N55" i="38" s="1"/>
  <c r="N56" i="38" s="1"/>
  <c r="N57" i="38" s="1"/>
  <c r="N58" i="38" s="1"/>
  <c r="N59" i="38" s="1"/>
  <c r="N60" i="38" s="1"/>
  <c r="N61" i="38" s="1"/>
  <c r="N62" i="38" s="1"/>
  <c r="N63" i="38" s="1"/>
  <c r="N64" i="38" s="1"/>
  <c r="N65" i="38" s="1"/>
  <c r="N66" i="38" s="1"/>
  <c r="N67" i="38" s="1"/>
  <c r="N68" i="38" s="1"/>
  <c r="N69" i="38" s="1"/>
  <c r="N70" i="38" s="1"/>
  <c r="N71" i="38" s="1"/>
  <c r="N72" i="38" s="1"/>
  <c r="N73" i="38" s="1"/>
  <c r="N74" i="38" s="1"/>
  <c r="N75" i="38" s="1"/>
  <c r="N76" i="38" s="1"/>
  <c r="N77" i="38" s="1"/>
  <c r="N78" i="38" s="1"/>
  <c r="N79" i="38" s="1"/>
  <c r="N80" i="38" s="1"/>
  <c r="N81" i="38" s="1"/>
  <c r="N82" i="38" s="1"/>
  <c r="N83" i="38" s="1"/>
  <c r="N84" i="38" s="1"/>
  <c r="N85" i="38" s="1"/>
  <c r="N86" i="38" s="1"/>
  <c r="N87" i="38" s="1"/>
  <c r="N88" i="38" s="1"/>
  <c r="N89" i="38" s="1"/>
  <c r="N90" i="38" s="1"/>
  <c r="N91" i="38" s="1"/>
  <c r="N92" i="38" s="1"/>
  <c r="N93" i="38" s="1"/>
  <c r="N94" i="38" s="1"/>
  <c r="N95" i="38" s="1"/>
  <c r="N96" i="38" s="1"/>
  <c r="N97" i="38" s="1"/>
  <c r="N98" i="38" s="1"/>
  <c r="N99" i="38" s="1"/>
  <c r="N100" i="38" s="1"/>
  <c r="N101" i="38" s="1"/>
  <c r="N102" i="38" s="1"/>
  <c r="N103" i="38" s="1"/>
  <c r="N104" i="38" s="1"/>
  <c r="N105" i="38" s="1"/>
  <c r="N106" i="38" s="1"/>
  <c r="N107" i="38" s="1"/>
  <c r="N108" i="38" s="1"/>
  <c r="N109" i="38" s="1"/>
  <c r="N110" i="38" s="1"/>
  <c r="N111" i="38" s="1"/>
  <c r="N112" i="38" s="1"/>
  <c r="N113" i="38" s="1"/>
  <c r="N114" i="38" s="1"/>
  <c r="N115" i="38" s="1"/>
  <c r="N116" i="38" s="1"/>
  <c r="N117" i="38" s="1"/>
  <c r="N118" i="38" s="1"/>
  <c r="N119" i="38" s="1"/>
  <c r="N120" i="38" s="1"/>
  <c r="N121" i="38" s="1"/>
  <c r="N122" i="38" s="1"/>
  <c r="N123" i="38" s="1"/>
  <c r="N124" i="38" s="1"/>
  <c r="N125" i="38" s="1"/>
  <c r="N126" i="38" s="1"/>
  <c r="N127" i="38" s="1"/>
  <c r="N128" i="38" s="1"/>
  <c r="N129" i="38" s="1"/>
  <c r="N130" i="38" s="1"/>
  <c r="N131" i="38" s="1"/>
  <c r="N132" i="38" s="1"/>
  <c r="N133" i="38" s="1"/>
  <c r="N134" i="38" s="1"/>
  <c r="N135" i="38" s="1"/>
  <c r="N136" i="38" s="1"/>
  <c r="N137" i="38" s="1"/>
  <c r="N138" i="38" s="1"/>
  <c r="N139" i="38" s="1"/>
  <c r="N140" i="38" s="1"/>
  <c r="N141" i="38" s="1"/>
  <c r="N142" i="38" s="1"/>
  <c r="N143" i="38" s="1"/>
  <c r="N144" i="38" s="1"/>
  <c r="N145" i="38" s="1"/>
  <c r="N146" i="38" s="1"/>
  <c r="N147" i="38" s="1"/>
  <c r="N148" i="38" s="1"/>
  <c r="N149" i="38" s="1"/>
  <c r="N150" i="38" s="1"/>
  <c r="N151" i="38" s="1"/>
  <c r="N152" i="38" s="1"/>
  <c r="N153" i="38" s="1"/>
  <c r="N154" i="38" s="1"/>
  <c r="N155" i="38" s="1"/>
  <c r="N156" i="38" s="1"/>
  <c r="N157" i="38" s="1"/>
  <c r="N158" i="38" s="1"/>
  <c r="N159" i="38" s="1"/>
  <c r="N160" i="38" s="1"/>
  <c r="N161" i="38" s="1"/>
  <c r="N162" i="38" s="1"/>
  <c r="N163" i="38" s="1"/>
  <c r="N164" i="38" s="1"/>
  <c r="N165" i="38" s="1"/>
  <c r="N166" i="38" s="1"/>
  <c r="N167" i="38" s="1"/>
  <c r="N168" i="38" s="1"/>
  <c r="N169" i="38" s="1"/>
  <c r="N170" i="38" s="1"/>
  <c r="N171" i="38" s="1"/>
  <c r="N172" i="38" s="1"/>
  <c r="N173" i="38" s="1"/>
  <c r="N174" i="38" s="1"/>
  <c r="N175" i="38" s="1"/>
  <c r="N176" i="38" s="1"/>
  <c r="N177" i="38" s="1"/>
  <c r="N178" i="38" s="1"/>
  <c r="N179" i="38" s="1"/>
  <c r="N180" i="38" s="1"/>
  <c r="N181" i="38" s="1"/>
  <c r="N182" i="38" s="1"/>
  <c r="N183" i="38" s="1"/>
  <c r="N184" i="38" s="1"/>
  <c r="N185" i="38" s="1"/>
  <c r="N186" i="38" s="1"/>
  <c r="N187" i="38" s="1"/>
  <c r="N188" i="38" s="1"/>
  <c r="N189" i="38" s="1"/>
  <c r="N190" i="38" s="1"/>
  <c r="N191" i="38" s="1"/>
  <c r="N192" i="38" s="1"/>
  <c r="N193" i="38" s="1"/>
  <c r="N194" i="38" s="1"/>
  <c r="N195" i="38" s="1"/>
  <c r="N196" i="38" s="1"/>
  <c r="N197" i="38" s="1"/>
  <c r="N198" i="38" s="1"/>
  <c r="N199" i="38" s="1"/>
  <c r="N200" i="38" s="1"/>
  <c r="N201" i="38" s="1"/>
  <c r="N202" i="38" s="1"/>
  <c r="N203" i="38" s="1"/>
  <c r="N204" i="38" s="1"/>
  <c r="N205" i="38" s="1"/>
  <c r="N206" i="38" s="1"/>
  <c r="N207" i="38" s="1"/>
  <c r="N208" i="38" s="1"/>
  <c r="N209" i="38" s="1"/>
  <c r="N210" i="38" s="1"/>
  <c r="N211" i="38" s="1"/>
  <c r="N212" i="38" s="1"/>
  <c r="N213" i="38" s="1"/>
  <c r="N214" i="38" s="1"/>
  <c r="N215" i="38" s="1"/>
  <c r="N216" i="38" s="1"/>
  <c r="N217" i="38" s="1"/>
  <c r="N218" i="38" s="1"/>
  <c r="N219" i="38" s="1"/>
  <c r="N220" i="38" s="1"/>
  <c r="N221" i="38" s="1"/>
  <c r="N222" i="38" s="1"/>
  <c r="N223" i="38" s="1"/>
  <c r="N224" i="38" s="1"/>
  <c r="N225" i="38" s="1"/>
  <c r="N226" i="38" s="1"/>
  <c r="N227" i="38" s="1"/>
  <c r="N228" i="38" s="1"/>
  <c r="N229" i="38" s="1"/>
  <c r="N230" i="38" s="1"/>
  <c r="N231" i="38" s="1"/>
  <c r="N232" i="38" s="1"/>
  <c r="N233" i="38" s="1"/>
  <c r="N234" i="38" s="1"/>
  <c r="N235" i="38" s="1"/>
  <c r="N236" i="38" s="1"/>
  <c r="N237" i="38" s="1"/>
  <c r="N238" i="38" s="1"/>
  <c r="N239" i="38" s="1"/>
  <c r="N240" i="38" s="1"/>
  <c r="N241" i="38" s="1"/>
  <c r="N242" i="38" s="1"/>
  <c r="N243" i="38" s="1"/>
  <c r="N244" i="38" s="1"/>
  <c r="N245" i="38" s="1"/>
  <c r="N246" i="38" s="1"/>
  <c r="N247" i="38" s="1"/>
  <c r="N248" i="38" s="1"/>
  <c r="N249" i="38" s="1"/>
  <c r="N250" i="38" s="1"/>
  <c r="N251" i="38" s="1"/>
  <c r="N252" i="38" s="1"/>
  <c r="N253" i="38" s="1"/>
  <c r="N254" i="38" s="1"/>
  <c r="N255" i="38" s="1"/>
  <c r="N256" i="38" s="1"/>
  <c r="N257" i="38" s="1"/>
  <c r="N258" i="38" s="1"/>
  <c r="N259" i="38" s="1"/>
  <c r="N260" i="38" s="1"/>
  <c r="N261" i="38" s="1"/>
  <c r="N262" i="38" s="1"/>
  <c r="N263" i="38" s="1"/>
  <c r="N264" i="38" s="1"/>
  <c r="N265" i="38" s="1"/>
  <c r="N266" i="38" s="1"/>
  <c r="N267" i="38" s="1"/>
  <c r="N268" i="38" s="1"/>
  <c r="N269" i="38" s="1"/>
  <c r="N270" i="38" s="1"/>
  <c r="N271" i="38" s="1"/>
  <c r="N272" i="38" s="1"/>
  <c r="N273" i="38" s="1"/>
  <c r="N274" i="38" s="1"/>
  <c r="N275" i="38" s="1"/>
  <c r="N276" i="38" s="1"/>
  <c r="N277" i="38" s="1"/>
  <c r="N278" i="38" s="1"/>
  <c r="N279" i="38" s="1"/>
  <c r="N280" i="38" s="1"/>
  <c r="N281" i="38" s="1"/>
  <c r="N282" i="38" s="1"/>
  <c r="N283" i="38" s="1"/>
  <c r="N284" i="38" s="1"/>
  <c r="N285" i="38" s="1"/>
  <c r="N286" i="38" s="1"/>
  <c r="N287" i="38" s="1"/>
  <c r="N288" i="38" s="1"/>
  <c r="N289" i="38" s="1"/>
  <c r="N290" i="38" s="1"/>
  <c r="N291" i="38" s="1"/>
  <c r="N292" i="38" s="1"/>
  <c r="N293" i="38" s="1"/>
  <c r="N294" i="38" s="1"/>
  <c r="N295" i="38" s="1"/>
  <c r="N296" i="38" s="1"/>
  <c r="N297" i="38" s="1"/>
  <c r="N298" i="38" s="1"/>
  <c r="N299" i="38" s="1"/>
  <c r="N300" i="38" s="1"/>
  <c r="N301" i="38" s="1"/>
  <c r="L301" i="35"/>
  <c r="L304" i="35"/>
  <c r="N304" i="35" s="1"/>
  <c r="N5" i="35"/>
  <c r="N6" i="35" s="1"/>
  <c r="N7" i="35" s="1"/>
  <c r="N8" i="35" s="1"/>
  <c r="N9" i="35" s="1"/>
  <c r="N10" i="35" s="1"/>
  <c r="N11" i="35" s="1"/>
  <c r="N12" i="35" s="1"/>
  <c r="N13" i="35" s="1"/>
  <c r="N14" i="35" s="1"/>
  <c r="N15" i="35" s="1"/>
  <c r="N16" i="35" s="1"/>
  <c r="N17" i="35" s="1"/>
  <c r="N18" i="35" s="1"/>
  <c r="N19" i="35" s="1"/>
  <c r="N20" i="35" s="1"/>
  <c r="N21" i="35" s="1"/>
  <c r="N22" i="35" s="1"/>
  <c r="N23" i="35" s="1"/>
  <c r="N24" i="35" s="1"/>
  <c r="N25" i="35" s="1"/>
  <c r="N26" i="35" s="1"/>
  <c r="N27" i="35" s="1"/>
  <c r="N28" i="35" s="1"/>
  <c r="N29" i="35" s="1"/>
  <c r="N30" i="35" s="1"/>
  <c r="N31" i="35" s="1"/>
  <c r="N32" i="35" s="1"/>
  <c r="N33" i="35" s="1"/>
  <c r="N34" i="35" s="1"/>
  <c r="N35" i="35" s="1"/>
  <c r="N36" i="35" s="1"/>
  <c r="N37" i="35" s="1"/>
  <c r="N38" i="35" s="1"/>
  <c r="N39" i="35" s="1"/>
  <c r="N40" i="35" s="1"/>
  <c r="N41" i="35" s="1"/>
  <c r="N42" i="35" s="1"/>
  <c r="N43" i="35" s="1"/>
  <c r="N44" i="35" s="1"/>
  <c r="N45" i="35" s="1"/>
  <c r="N46" i="35" s="1"/>
  <c r="N47" i="35" s="1"/>
  <c r="N48" i="35" s="1"/>
  <c r="N49" i="35" s="1"/>
  <c r="N50" i="35" s="1"/>
  <c r="N51" i="35" s="1"/>
  <c r="N52" i="35" s="1"/>
  <c r="N53" i="35" s="1"/>
  <c r="N54" i="35" s="1"/>
  <c r="N55" i="35" s="1"/>
  <c r="N56" i="35" s="1"/>
  <c r="N57" i="35" s="1"/>
  <c r="N58" i="35" s="1"/>
  <c r="N59" i="35" s="1"/>
  <c r="N60" i="35" s="1"/>
  <c r="N61" i="35" s="1"/>
  <c r="N62" i="35" s="1"/>
  <c r="N63" i="35" s="1"/>
  <c r="N64" i="35" s="1"/>
  <c r="N65" i="35" s="1"/>
  <c r="N66" i="35" s="1"/>
  <c r="N67" i="35" s="1"/>
  <c r="N68" i="35" s="1"/>
  <c r="N69" i="35" s="1"/>
  <c r="N70" i="35" s="1"/>
  <c r="N71" i="35" s="1"/>
  <c r="N72" i="35" s="1"/>
  <c r="N73" i="35" s="1"/>
  <c r="N74" i="35" s="1"/>
  <c r="N75" i="35" s="1"/>
  <c r="N76" i="35" s="1"/>
  <c r="N77" i="35" s="1"/>
  <c r="N78" i="35" s="1"/>
  <c r="N79" i="35" s="1"/>
  <c r="N80" i="35" s="1"/>
  <c r="N81" i="35" s="1"/>
  <c r="N82" i="35" s="1"/>
  <c r="N83" i="35" s="1"/>
  <c r="N84" i="35" s="1"/>
  <c r="N85" i="35" s="1"/>
  <c r="N86" i="35" s="1"/>
  <c r="N87" i="35" s="1"/>
  <c r="N88" i="35" s="1"/>
  <c r="N89" i="35" s="1"/>
  <c r="N90" i="35" s="1"/>
  <c r="N91" i="35" s="1"/>
  <c r="N92" i="35" s="1"/>
  <c r="N93" i="35" s="1"/>
  <c r="N94" i="35" s="1"/>
  <c r="N95" i="35" s="1"/>
  <c r="N96" i="35" s="1"/>
  <c r="N97" i="35" s="1"/>
  <c r="N98" i="35" s="1"/>
  <c r="N99" i="35" s="1"/>
  <c r="N100" i="35" s="1"/>
  <c r="N101" i="35" s="1"/>
  <c r="N102" i="35" s="1"/>
  <c r="N103" i="35" s="1"/>
  <c r="N104" i="35" s="1"/>
  <c r="N105" i="35" s="1"/>
  <c r="N106" i="35" s="1"/>
  <c r="N107" i="35" s="1"/>
  <c r="N108" i="35" s="1"/>
  <c r="N109" i="35" s="1"/>
  <c r="N110" i="35" s="1"/>
  <c r="N111" i="35" s="1"/>
  <c r="N112" i="35" s="1"/>
  <c r="N113" i="35" s="1"/>
  <c r="N114" i="35" s="1"/>
  <c r="N115" i="35" s="1"/>
  <c r="N116" i="35" s="1"/>
  <c r="N117" i="35" s="1"/>
  <c r="N118" i="35" s="1"/>
  <c r="N119" i="35" s="1"/>
  <c r="N120" i="35" s="1"/>
  <c r="N121" i="35" s="1"/>
  <c r="N122" i="35" s="1"/>
  <c r="N123" i="35" s="1"/>
  <c r="N124" i="35" s="1"/>
  <c r="N125" i="35" s="1"/>
  <c r="N126" i="35" s="1"/>
  <c r="N127" i="35" s="1"/>
  <c r="N128" i="35" s="1"/>
  <c r="N129" i="35" s="1"/>
  <c r="N130" i="35" s="1"/>
  <c r="N131" i="35" s="1"/>
  <c r="N132" i="35" s="1"/>
  <c r="N133" i="35" s="1"/>
  <c r="N134" i="35" s="1"/>
  <c r="N135" i="35" s="1"/>
  <c r="N136" i="35" s="1"/>
  <c r="N137" i="35" s="1"/>
  <c r="N138" i="35" s="1"/>
  <c r="N139" i="35" s="1"/>
  <c r="N140" i="35" s="1"/>
  <c r="N141" i="35" s="1"/>
  <c r="N142" i="35" s="1"/>
  <c r="N143" i="35" s="1"/>
  <c r="N144" i="35" s="1"/>
  <c r="N145" i="35" s="1"/>
  <c r="N146" i="35" s="1"/>
  <c r="N147" i="35" s="1"/>
  <c r="N148" i="35" s="1"/>
  <c r="N149" i="35" s="1"/>
  <c r="N150" i="35" s="1"/>
  <c r="N151" i="35" s="1"/>
  <c r="N152" i="35" s="1"/>
  <c r="N153" i="35" s="1"/>
  <c r="N154" i="35" s="1"/>
  <c r="N155" i="35" s="1"/>
  <c r="N156" i="35" s="1"/>
  <c r="N157" i="35" s="1"/>
  <c r="N158" i="35" s="1"/>
  <c r="N159" i="35" s="1"/>
  <c r="N160" i="35" s="1"/>
  <c r="N161" i="35" s="1"/>
  <c r="N162" i="35" s="1"/>
  <c r="N163" i="35" s="1"/>
  <c r="N164" i="35" s="1"/>
  <c r="N165" i="35" s="1"/>
  <c r="N166" i="35" s="1"/>
  <c r="N167" i="35" s="1"/>
  <c r="N168" i="35" s="1"/>
  <c r="N169" i="35" s="1"/>
  <c r="N170" i="35" s="1"/>
  <c r="N171" i="35" s="1"/>
  <c r="N172" i="35" s="1"/>
  <c r="N173" i="35" s="1"/>
  <c r="N174" i="35" s="1"/>
  <c r="N175" i="35" s="1"/>
  <c r="N176" i="35" s="1"/>
  <c r="N177" i="35" s="1"/>
  <c r="N178" i="35" s="1"/>
  <c r="N179" i="35" s="1"/>
  <c r="N180" i="35" s="1"/>
  <c r="N181" i="35" s="1"/>
  <c r="N182" i="35" s="1"/>
  <c r="N183" i="35" s="1"/>
  <c r="N184" i="35" s="1"/>
  <c r="N185" i="35" s="1"/>
  <c r="N186" i="35" s="1"/>
  <c r="N187" i="35" s="1"/>
  <c r="N188" i="35" s="1"/>
  <c r="N189" i="35" s="1"/>
  <c r="N190" i="35" s="1"/>
  <c r="N191" i="35" s="1"/>
  <c r="N192" i="35" s="1"/>
  <c r="N193" i="35" s="1"/>
  <c r="N194" i="35" s="1"/>
  <c r="N195" i="35" s="1"/>
  <c r="N196" i="35" s="1"/>
  <c r="N197" i="35" s="1"/>
  <c r="N198" i="35" s="1"/>
  <c r="N199" i="35" s="1"/>
  <c r="N200" i="35" s="1"/>
  <c r="N201" i="35" s="1"/>
  <c r="N202" i="35" s="1"/>
  <c r="N203" i="35" s="1"/>
  <c r="N204" i="35" s="1"/>
  <c r="N205" i="35" s="1"/>
  <c r="N206" i="35" s="1"/>
  <c r="N207" i="35" s="1"/>
  <c r="N208" i="35" s="1"/>
  <c r="N209" i="35" s="1"/>
  <c r="N210" i="35" s="1"/>
  <c r="N211" i="35" s="1"/>
  <c r="N212" i="35" s="1"/>
  <c r="N213" i="35" s="1"/>
  <c r="N214" i="35" s="1"/>
  <c r="N215" i="35" s="1"/>
  <c r="N216" i="35" s="1"/>
  <c r="N217" i="35" s="1"/>
  <c r="N218" i="35" s="1"/>
  <c r="N219" i="35" s="1"/>
  <c r="N220" i="35" s="1"/>
  <c r="N221" i="35" s="1"/>
  <c r="N222" i="35" s="1"/>
  <c r="N223" i="35" s="1"/>
  <c r="N224" i="35" s="1"/>
  <c r="N225" i="35" s="1"/>
  <c r="N226" i="35" s="1"/>
  <c r="N227" i="35" s="1"/>
  <c r="N228" i="35" s="1"/>
  <c r="N229" i="35" s="1"/>
  <c r="N230" i="35" s="1"/>
  <c r="N231" i="35" s="1"/>
  <c r="N232" i="35" s="1"/>
  <c r="N233" i="35" s="1"/>
  <c r="N234" i="35" s="1"/>
  <c r="N235" i="35" s="1"/>
  <c r="N236" i="35" s="1"/>
  <c r="N237" i="35" s="1"/>
  <c r="N238" i="35" s="1"/>
  <c r="N239" i="35" s="1"/>
  <c r="N240" i="35" s="1"/>
  <c r="N241" i="35" s="1"/>
  <c r="N242" i="35" s="1"/>
  <c r="N243" i="35" s="1"/>
  <c r="N244" i="35" s="1"/>
  <c r="N245" i="35" s="1"/>
  <c r="N246" i="35" s="1"/>
  <c r="N247" i="35" s="1"/>
  <c r="N248" i="35" s="1"/>
  <c r="N249" i="35" s="1"/>
  <c r="N250" i="35" s="1"/>
  <c r="N251" i="35" s="1"/>
  <c r="N252" i="35" s="1"/>
  <c r="N253" i="35" s="1"/>
  <c r="N254" i="35" s="1"/>
  <c r="N255" i="35" s="1"/>
  <c r="N256" i="35" s="1"/>
  <c r="N257" i="35" s="1"/>
  <c r="N258" i="35" s="1"/>
  <c r="N259" i="35" s="1"/>
  <c r="N260" i="35" s="1"/>
  <c r="N261" i="35" s="1"/>
  <c r="N262" i="35" s="1"/>
  <c r="N263" i="35" s="1"/>
  <c r="N264" i="35" s="1"/>
  <c r="N265" i="35" s="1"/>
  <c r="N266" i="35" s="1"/>
  <c r="N267" i="35" s="1"/>
  <c r="N268" i="35" s="1"/>
  <c r="N269" i="35" s="1"/>
  <c r="N270" i="35" s="1"/>
  <c r="N271" i="35" s="1"/>
  <c r="N272" i="35" s="1"/>
  <c r="N273" i="35" s="1"/>
  <c r="N274" i="35" s="1"/>
  <c r="N275" i="35" s="1"/>
  <c r="N276" i="35" s="1"/>
  <c r="N277" i="35" s="1"/>
  <c r="N278" i="35" s="1"/>
  <c r="N279" i="35" s="1"/>
  <c r="N280" i="35" s="1"/>
  <c r="N281" i="35" s="1"/>
  <c r="N282" i="35" s="1"/>
  <c r="N283" i="35" s="1"/>
  <c r="N284" i="35" s="1"/>
  <c r="N285" i="35" s="1"/>
  <c r="N286" i="35" s="1"/>
  <c r="N287" i="35" s="1"/>
  <c r="N288" i="35" s="1"/>
  <c r="N289" i="35" s="1"/>
  <c r="N290" i="35" s="1"/>
  <c r="N291" i="35" s="1"/>
  <c r="N292" i="35" s="1"/>
  <c r="N293" i="35" s="1"/>
  <c r="N294" i="35" s="1"/>
  <c r="N295" i="35" s="1"/>
  <c r="N296" i="35" s="1"/>
  <c r="N297" i="35" s="1"/>
  <c r="N298" i="35" s="1"/>
  <c r="N299" i="35" s="1"/>
  <c r="N300" i="35" s="1"/>
  <c r="N301" i="35" s="1"/>
  <c r="L301" i="52"/>
  <c r="L304" i="52"/>
  <c r="N304" i="52" s="1"/>
  <c r="N5" i="52"/>
  <c r="N6" i="52" s="1"/>
  <c r="N7" i="52" s="1"/>
  <c r="N8" i="52" s="1"/>
  <c r="N9" i="52" s="1"/>
  <c r="N10" i="52" s="1"/>
  <c r="N11" i="52" s="1"/>
  <c r="N12" i="52" s="1"/>
  <c r="N13" i="52" s="1"/>
  <c r="N14" i="52" s="1"/>
  <c r="N15" i="52" s="1"/>
  <c r="N16" i="52" s="1"/>
  <c r="N17" i="52" s="1"/>
  <c r="N18" i="52" s="1"/>
  <c r="N19" i="52" s="1"/>
  <c r="N20" i="52" s="1"/>
  <c r="N21" i="52" s="1"/>
  <c r="N22" i="52" s="1"/>
  <c r="N23" i="52" s="1"/>
  <c r="N24" i="52" s="1"/>
  <c r="N25" i="52" s="1"/>
  <c r="N26" i="52" s="1"/>
  <c r="N27" i="52" s="1"/>
  <c r="N28" i="52" s="1"/>
  <c r="N29" i="52" s="1"/>
  <c r="N30" i="52" s="1"/>
  <c r="N31" i="52" s="1"/>
  <c r="N32" i="52" s="1"/>
  <c r="N33" i="52" s="1"/>
  <c r="N34" i="52" s="1"/>
  <c r="N35" i="52" s="1"/>
  <c r="N36" i="52" s="1"/>
  <c r="N37" i="52" s="1"/>
  <c r="N38" i="52" s="1"/>
  <c r="N39" i="52" s="1"/>
  <c r="N40" i="52" s="1"/>
  <c r="N41" i="52" s="1"/>
  <c r="N42" i="52" s="1"/>
  <c r="N43" i="52" s="1"/>
  <c r="N44" i="52" s="1"/>
  <c r="N45" i="52" s="1"/>
  <c r="N46" i="52" s="1"/>
  <c r="N47" i="52" s="1"/>
  <c r="N48" i="52" s="1"/>
  <c r="N49" i="52" s="1"/>
  <c r="N50" i="52" s="1"/>
  <c r="N51" i="52" s="1"/>
  <c r="N52" i="52" s="1"/>
  <c r="N53" i="52" s="1"/>
  <c r="N54" i="52" s="1"/>
  <c r="N55" i="52" s="1"/>
  <c r="N56" i="52" s="1"/>
  <c r="N57" i="52" s="1"/>
  <c r="N58" i="52" s="1"/>
  <c r="N59" i="52" s="1"/>
  <c r="N60" i="52" s="1"/>
  <c r="N61" i="52" s="1"/>
  <c r="N62" i="52" s="1"/>
  <c r="N63" i="52" s="1"/>
  <c r="N64" i="52" s="1"/>
  <c r="N65" i="52" s="1"/>
  <c r="N66" i="52" s="1"/>
  <c r="N67" i="52" s="1"/>
  <c r="N68" i="52" s="1"/>
  <c r="N69" i="52" s="1"/>
  <c r="N70" i="52" s="1"/>
  <c r="N71" i="52" s="1"/>
  <c r="N72" i="52" s="1"/>
  <c r="N73" i="52" s="1"/>
  <c r="N74" i="52" s="1"/>
  <c r="N75" i="52" s="1"/>
  <c r="N76" i="52" s="1"/>
  <c r="N77" i="52" s="1"/>
  <c r="N78" i="52" s="1"/>
  <c r="N79" i="52" s="1"/>
  <c r="N80" i="52" s="1"/>
  <c r="N81" i="52" s="1"/>
  <c r="N82" i="52" s="1"/>
  <c r="N83" i="52" s="1"/>
  <c r="N84" i="52" s="1"/>
  <c r="N85" i="52" s="1"/>
  <c r="N86" i="52" s="1"/>
  <c r="N87" i="52" s="1"/>
  <c r="N88" i="52" s="1"/>
  <c r="N89" i="52" s="1"/>
  <c r="N90" i="52" s="1"/>
  <c r="N91" i="52" s="1"/>
  <c r="N92" i="52" s="1"/>
  <c r="N93" i="52" s="1"/>
  <c r="N94" i="52" s="1"/>
  <c r="N95" i="52" s="1"/>
  <c r="N96" i="52" s="1"/>
  <c r="N97" i="52" s="1"/>
  <c r="N98" i="52" s="1"/>
  <c r="N99" i="52" s="1"/>
  <c r="N100" i="52" s="1"/>
  <c r="N101" i="52" s="1"/>
  <c r="N102" i="52" s="1"/>
  <c r="N103" i="52" s="1"/>
  <c r="N104" i="52" s="1"/>
  <c r="N105" i="52" s="1"/>
  <c r="N106" i="52" s="1"/>
  <c r="N107" i="52" s="1"/>
  <c r="N108" i="52" s="1"/>
  <c r="N109" i="52" s="1"/>
  <c r="N110" i="52" s="1"/>
  <c r="N111" i="52" s="1"/>
  <c r="N112" i="52" s="1"/>
  <c r="N113" i="52" s="1"/>
  <c r="N114" i="52" s="1"/>
  <c r="N115" i="52" s="1"/>
  <c r="N116" i="52" s="1"/>
  <c r="N117" i="52" s="1"/>
  <c r="N118" i="52" s="1"/>
  <c r="N119" i="52" s="1"/>
  <c r="N120" i="52" s="1"/>
  <c r="N121" i="52" s="1"/>
  <c r="N122" i="52" s="1"/>
  <c r="N123" i="52" s="1"/>
  <c r="N124" i="52" s="1"/>
  <c r="N125" i="52" s="1"/>
  <c r="N126" i="52" s="1"/>
  <c r="N127" i="52" s="1"/>
  <c r="N128" i="52" s="1"/>
  <c r="N129" i="52" s="1"/>
  <c r="N130" i="52" s="1"/>
  <c r="N131" i="52" s="1"/>
  <c r="N132" i="52" s="1"/>
  <c r="N133" i="52" s="1"/>
  <c r="N134" i="52" s="1"/>
  <c r="N135" i="52" s="1"/>
  <c r="N136" i="52" s="1"/>
  <c r="N137" i="52" s="1"/>
  <c r="N138" i="52" s="1"/>
  <c r="N139" i="52" s="1"/>
  <c r="N140" i="52" s="1"/>
  <c r="N141" i="52" s="1"/>
  <c r="N142" i="52" s="1"/>
  <c r="N143" i="52" s="1"/>
  <c r="N144" i="52" s="1"/>
  <c r="N145" i="52" s="1"/>
  <c r="N146" i="52" s="1"/>
  <c r="N147" i="52" s="1"/>
  <c r="N148" i="52" s="1"/>
  <c r="N149" i="52" s="1"/>
  <c r="N150" i="52" s="1"/>
  <c r="N151" i="52" s="1"/>
  <c r="N152" i="52" s="1"/>
  <c r="N153" i="52" s="1"/>
  <c r="N154" i="52" s="1"/>
  <c r="N155" i="52" s="1"/>
  <c r="N156" i="52" s="1"/>
  <c r="N157" i="52" s="1"/>
  <c r="N158" i="52" s="1"/>
  <c r="N159" i="52" s="1"/>
  <c r="N160" i="52" s="1"/>
  <c r="N161" i="52" s="1"/>
  <c r="N162" i="52" s="1"/>
  <c r="N163" i="52" s="1"/>
  <c r="N164" i="52" s="1"/>
  <c r="N165" i="52" s="1"/>
  <c r="N166" i="52" s="1"/>
  <c r="N167" i="52" s="1"/>
  <c r="N168" i="52" s="1"/>
  <c r="N169" i="52" s="1"/>
  <c r="N170" i="52" s="1"/>
  <c r="N171" i="52" s="1"/>
  <c r="N172" i="52" s="1"/>
  <c r="N173" i="52" s="1"/>
  <c r="N174" i="52" s="1"/>
  <c r="N175" i="52" s="1"/>
  <c r="N176" i="52" s="1"/>
  <c r="N177" i="52" s="1"/>
  <c r="N178" i="52" s="1"/>
  <c r="N179" i="52" s="1"/>
  <c r="N180" i="52" s="1"/>
  <c r="N181" i="52" s="1"/>
  <c r="N182" i="52" s="1"/>
  <c r="N183" i="52" s="1"/>
  <c r="N184" i="52" s="1"/>
  <c r="N185" i="52" s="1"/>
  <c r="N186" i="52" s="1"/>
  <c r="N187" i="52" s="1"/>
  <c r="N188" i="52" s="1"/>
  <c r="N189" i="52" s="1"/>
  <c r="N190" i="52" s="1"/>
  <c r="N191" i="52" s="1"/>
  <c r="N192" i="52" s="1"/>
  <c r="N193" i="52" s="1"/>
  <c r="N194" i="52" s="1"/>
  <c r="N195" i="52" s="1"/>
  <c r="N196" i="52" s="1"/>
  <c r="N197" i="52" s="1"/>
  <c r="N198" i="52" s="1"/>
  <c r="N199" i="52" s="1"/>
  <c r="N200" i="52" s="1"/>
  <c r="N201" i="52" s="1"/>
  <c r="N202" i="52" s="1"/>
  <c r="N203" i="52" s="1"/>
  <c r="N204" i="52" s="1"/>
  <c r="N205" i="52" s="1"/>
  <c r="N206" i="52" s="1"/>
  <c r="N207" i="52" s="1"/>
  <c r="N208" i="52" s="1"/>
  <c r="N209" i="52" s="1"/>
  <c r="N210" i="52" s="1"/>
  <c r="N211" i="52" s="1"/>
  <c r="N212" i="52" s="1"/>
  <c r="N213" i="52" s="1"/>
  <c r="N214" i="52" s="1"/>
  <c r="N215" i="52" s="1"/>
  <c r="N216" i="52" s="1"/>
  <c r="N217" i="52" s="1"/>
  <c r="N218" i="52" s="1"/>
  <c r="N219" i="52" s="1"/>
  <c r="N220" i="52" s="1"/>
  <c r="N221" i="52" s="1"/>
  <c r="N222" i="52" s="1"/>
  <c r="N223" i="52" s="1"/>
  <c r="N224" i="52" s="1"/>
  <c r="N225" i="52" s="1"/>
  <c r="N226" i="52" s="1"/>
  <c r="N227" i="52" s="1"/>
  <c r="N228" i="52" s="1"/>
  <c r="N229" i="52" s="1"/>
  <c r="N230" i="52" s="1"/>
  <c r="N231" i="52" s="1"/>
  <c r="N232" i="52" s="1"/>
  <c r="N233" i="52" s="1"/>
  <c r="N234" i="52" s="1"/>
  <c r="N235" i="52" s="1"/>
  <c r="N236" i="52" s="1"/>
  <c r="N237" i="52" s="1"/>
  <c r="N238" i="52" s="1"/>
  <c r="N239" i="52" s="1"/>
  <c r="N240" i="52" s="1"/>
  <c r="N241" i="52" s="1"/>
  <c r="N242" i="52" s="1"/>
  <c r="N243" i="52" s="1"/>
  <c r="N244" i="52" s="1"/>
  <c r="N245" i="52" s="1"/>
  <c r="N246" i="52" s="1"/>
  <c r="N247" i="52" s="1"/>
  <c r="N248" i="52" s="1"/>
  <c r="N249" i="52" s="1"/>
  <c r="N250" i="52" s="1"/>
  <c r="N251" i="52" s="1"/>
  <c r="N252" i="52" s="1"/>
  <c r="N253" i="52" s="1"/>
  <c r="N254" i="52" s="1"/>
  <c r="N255" i="52" s="1"/>
  <c r="N256" i="52" s="1"/>
  <c r="N257" i="52" s="1"/>
  <c r="N258" i="52" s="1"/>
  <c r="N259" i="52" s="1"/>
  <c r="N260" i="52" s="1"/>
  <c r="N261" i="52" s="1"/>
  <c r="N262" i="52" s="1"/>
  <c r="N263" i="52" s="1"/>
  <c r="N264" i="52" s="1"/>
  <c r="N265" i="52" s="1"/>
  <c r="N266" i="52" s="1"/>
  <c r="N267" i="52" s="1"/>
  <c r="N268" i="52" s="1"/>
  <c r="N269" i="52" s="1"/>
  <c r="N270" i="52" s="1"/>
  <c r="N271" i="52" s="1"/>
  <c r="N272" i="52" s="1"/>
  <c r="N273" i="52" s="1"/>
  <c r="N274" i="52" s="1"/>
  <c r="N275" i="52" s="1"/>
  <c r="N276" i="52" s="1"/>
  <c r="N277" i="52" s="1"/>
  <c r="N278" i="52" s="1"/>
  <c r="N279" i="52" s="1"/>
  <c r="N280" i="52" s="1"/>
  <c r="N281" i="52" s="1"/>
  <c r="N282" i="52" s="1"/>
  <c r="N283" i="52" s="1"/>
  <c r="N284" i="52" s="1"/>
  <c r="N285" i="52" s="1"/>
  <c r="N286" i="52" s="1"/>
  <c r="N287" i="52" s="1"/>
  <c r="N288" i="52" s="1"/>
  <c r="N289" i="52" s="1"/>
  <c r="N290" i="52" s="1"/>
  <c r="N291" i="52" s="1"/>
  <c r="N292" i="52" s="1"/>
  <c r="N293" i="52" s="1"/>
  <c r="N294" i="52" s="1"/>
  <c r="N295" i="52" s="1"/>
  <c r="N296" i="52" s="1"/>
  <c r="N297" i="52" s="1"/>
  <c r="N298" i="52" s="1"/>
  <c r="N299" i="52" s="1"/>
  <c r="N300" i="52" s="1"/>
  <c r="N301" i="52" s="1"/>
  <c r="L301" i="30"/>
  <c r="L304" i="30"/>
  <c r="N304" i="30" s="1"/>
  <c r="N5" i="30"/>
  <c r="N6" i="30" s="1"/>
  <c r="N7" i="30" s="1"/>
  <c r="N8" i="30" s="1"/>
  <c r="N9" i="30" s="1"/>
  <c r="N10" i="30" s="1"/>
  <c r="N11" i="30" s="1"/>
  <c r="N12" i="30" s="1"/>
  <c r="N13" i="30" s="1"/>
  <c r="N14" i="30" s="1"/>
  <c r="N15" i="30" s="1"/>
  <c r="N16" i="30" s="1"/>
  <c r="N17" i="30" s="1"/>
  <c r="N18" i="30" s="1"/>
  <c r="N19" i="30" s="1"/>
  <c r="N20" i="30" s="1"/>
  <c r="N21" i="30" s="1"/>
  <c r="N22" i="30" s="1"/>
  <c r="N23" i="30" s="1"/>
  <c r="N24" i="30" s="1"/>
  <c r="N25" i="30" s="1"/>
  <c r="N26" i="30" s="1"/>
  <c r="N27" i="30" s="1"/>
  <c r="N28" i="30" s="1"/>
  <c r="N29" i="30" s="1"/>
  <c r="N30" i="30" s="1"/>
  <c r="N31" i="30" s="1"/>
  <c r="N32" i="30" s="1"/>
  <c r="N33" i="30" s="1"/>
  <c r="N34" i="30" s="1"/>
  <c r="N35" i="30" s="1"/>
  <c r="N36" i="30" s="1"/>
  <c r="N37" i="30" s="1"/>
  <c r="N38" i="30" s="1"/>
  <c r="N39" i="30" s="1"/>
  <c r="N40" i="30" s="1"/>
  <c r="N41" i="30" s="1"/>
  <c r="N42" i="30" s="1"/>
  <c r="N43" i="30" s="1"/>
  <c r="N44" i="30" s="1"/>
  <c r="N45" i="30" s="1"/>
  <c r="N46" i="30" s="1"/>
  <c r="N47" i="30" s="1"/>
  <c r="N48" i="30" s="1"/>
  <c r="N49" i="30" s="1"/>
  <c r="N50" i="30" s="1"/>
  <c r="N51" i="30" s="1"/>
  <c r="N52" i="30" s="1"/>
  <c r="N53" i="30" s="1"/>
  <c r="N54" i="30" s="1"/>
  <c r="N55" i="30" s="1"/>
  <c r="N56" i="30" s="1"/>
  <c r="N57" i="30" s="1"/>
  <c r="N58" i="30" s="1"/>
  <c r="N59" i="30" s="1"/>
  <c r="N60" i="30" s="1"/>
  <c r="N61" i="30" s="1"/>
  <c r="N62" i="30" s="1"/>
  <c r="N63" i="30" s="1"/>
  <c r="N64" i="30" s="1"/>
  <c r="N65" i="30" s="1"/>
  <c r="N66" i="30" s="1"/>
  <c r="N67" i="30" s="1"/>
  <c r="N68" i="30" s="1"/>
  <c r="N69" i="30" s="1"/>
  <c r="N70" i="30" s="1"/>
  <c r="N71" i="30" s="1"/>
  <c r="N72" i="30" s="1"/>
  <c r="N73" i="30" s="1"/>
  <c r="N74" i="30" s="1"/>
  <c r="N75" i="30" s="1"/>
  <c r="N76" i="30" s="1"/>
  <c r="N77" i="30" s="1"/>
  <c r="N78" i="30" s="1"/>
  <c r="N79" i="30" s="1"/>
  <c r="N80" i="30" s="1"/>
  <c r="N81" i="30" s="1"/>
  <c r="N82" i="30" s="1"/>
  <c r="N83" i="30" s="1"/>
  <c r="N84" i="30" s="1"/>
  <c r="N85" i="30" s="1"/>
  <c r="N86" i="30" s="1"/>
  <c r="N87" i="30" s="1"/>
  <c r="N88" i="30" s="1"/>
  <c r="N89" i="30" s="1"/>
  <c r="N90" i="30" s="1"/>
  <c r="N91" i="30" s="1"/>
  <c r="N92" i="30" s="1"/>
  <c r="N93" i="30" s="1"/>
  <c r="N94" i="30" s="1"/>
  <c r="N95" i="30" s="1"/>
  <c r="N96" i="30" s="1"/>
  <c r="N97" i="30" s="1"/>
  <c r="N98" i="30" s="1"/>
  <c r="N99" i="30" s="1"/>
  <c r="N100" i="30" s="1"/>
  <c r="N101" i="30" s="1"/>
  <c r="N102" i="30" s="1"/>
  <c r="N103" i="30" s="1"/>
  <c r="N104" i="30" s="1"/>
  <c r="N105" i="30" s="1"/>
  <c r="N106" i="30" s="1"/>
  <c r="N107" i="30" s="1"/>
  <c r="N108" i="30" s="1"/>
  <c r="N109" i="30" s="1"/>
  <c r="N110" i="30" s="1"/>
  <c r="N111" i="30" s="1"/>
  <c r="N112" i="30" s="1"/>
  <c r="N113" i="30" s="1"/>
  <c r="N114" i="30" s="1"/>
  <c r="N115" i="30" s="1"/>
  <c r="N116" i="30" s="1"/>
  <c r="N117" i="30" s="1"/>
  <c r="N118" i="30" s="1"/>
  <c r="N119" i="30" s="1"/>
  <c r="N120" i="30" s="1"/>
  <c r="N121" i="30" s="1"/>
  <c r="N122" i="30" s="1"/>
  <c r="N123" i="30" s="1"/>
  <c r="N124" i="30" s="1"/>
  <c r="N125" i="30" s="1"/>
  <c r="N126" i="30" s="1"/>
  <c r="N127" i="30" s="1"/>
  <c r="N128" i="30" s="1"/>
  <c r="N129" i="30" s="1"/>
  <c r="N130" i="30" s="1"/>
  <c r="N131" i="30" s="1"/>
  <c r="N132" i="30" s="1"/>
  <c r="N133" i="30" s="1"/>
  <c r="N134" i="30" s="1"/>
  <c r="N135" i="30" s="1"/>
  <c r="N136" i="30" s="1"/>
  <c r="N137" i="30" s="1"/>
  <c r="N138" i="30" s="1"/>
  <c r="N139" i="30" s="1"/>
  <c r="N140" i="30" s="1"/>
  <c r="N141" i="30" s="1"/>
  <c r="N142" i="30" s="1"/>
  <c r="N143" i="30" s="1"/>
  <c r="N144" i="30" s="1"/>
  <c r="N145" i="30" s="1"/>
  <c r="N146" i="30" s="1"/>
  <c r="N147" i="30" s="1"/>
  <c r="N148" i="30" s="1"/>
  <c r="N149" i="30" s="1"/>
  <c r="N150" i="30" s="1"/>
  <c r="N151" i="30" s="1"/>
  <c r="N152" i="30" s="1"/>
  <c r="N153" i="30" s="1"/>
  <c r="N154" i="30" s="1"/>
  <c r="N155" i="30" s="1"/>
  <c r="N156" i="30" s="1"/>
  <c r="N157" i="30" s="1"/>
  <c r="N158" i="30" s="1"/>
  <c r="N159" i="30" s="1"/>
  <c r="N160" i="30" s="1"/>
  <c r="N161" i="30" s="1"/>
  <c r="N162" i="30" s="1"/>
  <c r="N163" i="30" s="1"/>
  <c r="N164" i="30" s="1"/>
  <c r="N165" i="30" s="1"/>
  <c r="N166" i="30" s="1"/>
  <c r="N167" i="30" s="1"/>
  <c r="N168" i="30" s="1"/>
  <c r="N169" i="30" s="1"/>
  <c r="N170" i="30" s="1"/>
  <c r="N171" i="30" s="1"/>
  <c r="N172" i="30" s="1"/>
  <c r="N173" i="30" s="1"/>
  <c r="N174" i="30" s="1"/>
  <c r="N175" i="30" s="1"/>
  <c r="N176" i="30" s="1"/>
  <c r="N177" i="30" s="1"/>
  <c r="N178" i="30" s="1"/>
  <c r="N179" i="30" s="1"/>
  <c r="N180" i="30" s="1"/>
  <c r="N181" i="30" s="1"/>
  <c r="N182" i="30" s="1"/>
  <c r="N183" i="30" s="1"/>
  <c r="N184" i="30" s="1"/>
  <c r="N185" i="30" s="1"/>
  <c r="N186" i="30" s="1"/>
  <c r="N187" i="30" s="1"/>
  <c r="N188" i="30" s="1"/>
  <c r="N189" i="30" s="1"/>
  <c r="N190" i="30" s="1"/>
  <c r="N191" i="30" s="1"/>
  <c r="N192" i="30" s="1"/>
  <c r="N193" i="30" s="1"/>
  <c r="N194" i="30" s="1"/>
  <c r="N195" i="30" s="1"/>
  <c r="N196" i="30" s="1"/>
  <c r="N197" i="30" s="1"/>
  <c r="N198" i="30" s="1"/>
  <c r="N199" i="30" s="1"/>
  <c r="N200" i="30" s="1"/>
  <c r="N201" i="30" s="1"/>
  <c r="N202" i="30" s="1"/>
  <c r="N203" i="30" s="1"/>
  <c r="N204" i="30" s="1"/>
  <c r="N205" i="30" s="1"/>
  <c r="N206" i="30" s="1"/>
  <c r="N207" i="30" s="1"/>
  <c r="N208" i="30" s="1"/>
  <c r="N209" i="30" s="1"/>
  <c r="N210" i="30" s="1"/>
  <c r="N211" i="30" s="1"/>
  <c r="N212" i="30" s="1"/>
  <c r="N213" i="30" s="1"/>
  <c r="N214" i="30" s="1"/>
  <c r="N215" i="30" s="1"/>
  <c r="N216" i="30" s="1"/>
  <c r="N217" i="30" s="1"/>
  <c r="N218" i="30" s="1"/>
  <c r="N219" i="30" s="1"/>
  <c r="N220" i="30" s="1"/>
  <c r="N221" i="30" s="1"/>
  <c r="N222" i="30" s="1"/>
  <c r="N223" i="30" s="1"/>
  <c r="N224" i="30" s="1"/>
  <c r="N225" i="30" s="1"/>
  <c r="N226" i="30" s="1"/>
  <c r="N227" i="30" s="1"/>
  <c r="N228" i="30" s="1"/>
  <c r="N229" i="30" s="1"/>
  <c r="N230" i="30" s="1"/>
  <c r="N231" i="30" s="1"/>
  <c r="N232" i="30" s="1"/>
  <c r="N233" i="30" s="1"/>
  <c r="N234" i="30" s="1"/>
  <c r="N235" i="30" s="1"/>
  <c r="N236" i="30" s="1"/>
  <c r="N237" i="30" s="1"/>
  <c r="N238" i="30" s="1"/>
  <c r="N239" i="30" s="1"/>
  <c r="N240" i="30" s="1"/>
  <c r="N241" i="30" s="1"/>
  <c r="N242" i="30" s="1"/>
  <c r="N243" i="30" s="1"/>
  <c r="N244" i="30" s="1"/>
  <c r="N245" i="30" s="1"/>
  <c r="N246" i="30" s="1"/>
  <c r="N247" i="30" s="1"/>
  <c r="N248" i="30" s="1"/>
  <c r="N249" i="30" s="1"/>
  <c r="N250" i="30" s="1"/>
  <c r="N251" i="30" s="1"/>
  <c r="N252" i="30" s="1"/>
  <c r="N253" i="30" s="1"/>
  <c r="N254" i="30" s="1"/>
  <c r="N255" i="30" s="1"/>
  <c r="N256" i="30" s="1"/>
  <c r="N257" i="30" s="1"/>
  <c r="N258" i="30" s="1"/>
  <c r="N259" i="30" s="1"/>
  <c r="N260" i="30" s="1"/>
  <c r="N261" i="30" s="1"/>
  <c r="N262" i="30" s="1"/>
  <c r="N263" i="30" s="1"/>
  <c r="N264" i="30" s="1"/>
  <c r="N265" i="30" s="1"/>
  <c r="N266" i="30" s="1"/>
  <c r="N267" i="30" s="1"/>
  <c r="N268" i="30" s="1"/>
  <c r="N269" i="30" s="1"/>
  <c r="N270" i="30" s="1"/>
  <c r="N271" i="30" s="1"/>
  <c r="N272" i="30" s="1"/>
  <c r="N273" i="30" s="1"/>
  <c r="N274" i="30" s="1"/>
  <c r="N275" i="30" s="1"/>
  <c r="N276" i="30" s="1"/>
  <c r="N277" i="30" s="1"/>
  <c r="N278" i="30" s="1"/>
  <c r="N279" i="30" s="1"/>
  <c r="N280" i="30" s="1"/>
  <c r="N281" i="30" s="1"/>
  <c r="N282" i="30" s="1"/>
  <c r="N283" i="30" s="1"/>
  <c r="N284" i="30" s="1"/>
  <c r="N285" i="30" s="1"/>
  <c r="N286" i="30" s="1"/>
  <c r="N287" i="30" s="1"/>
  <c r="N288" i="30" s="1"/>
  <c r="N289" i="30" s="1"/>
  <c r="N290" i="30" s="1"/>
  <c r="N291" i="30" s="1"/>
  <c r="N292" i="30" s="1"/>
  <c r="N293" i="30" s="1"/>
  <c r="N294" i="30" s="1"/>
  <c r="N295" i="30" s="1"/>
  <c r="N296" i="30" s="1"/>
  <c r="N297" i="30" s="1"/>
  <c r="N298" i="30" s="1"/>
  <c r="N299" i="30" s="1"/>
  <c r="N300" i="30" s="1"/>
  <c r="N301" i="30" s="1"/>
  <c r="L301" i="53"/>
  <c r="L304" i="53"/>
  <c r="N304" i="53" s="1"/>
  <c r="N5" i="53"/>
  <c r="N6" i="53" s="1"/>
  <c r="N7" i="53" s="1"/>
  <c r="N8" i="53" s="1"/>
  <c r="N9" i="53" s="1"/>
  <c r="N10" i="53" s="1"/>
  <c r="N11" i="53" s="1"/>
  <c r="N12" i="53" s="1"/>
  <c r="N13" i="53" s="1"/>
  <c r="N14" i="53" s="1"/>
  <c r="N15" i="53" s="1"/>
  <c r="N16" i="53" s="1"/>
  <c r="N17" i="53" s="1"/>
  <c r="N18" i="53" s="1"/>
  <c r="N19" i="53" s="1"/>
  <c r="N20" i="53" s="1"/>
  <c r="N21" i="53" s="1"/>
  <c r="N22" i="53" s="1"/>
  <c r="N23" i="53" s="1"/>
  <c r="N24" i="53" s="1"/>
  <c r="N25" i="53" s="1"/>
  <c r="N26" i="53" s="1"/>
  <c r="N27" i="53" s="1"/>
  <c r="N28" i="53" s="1"/>
  <c r="N29" i="53" s="1"/>
  <c r="N30" i="53" s="1"/>
  <c r="N31" i="53" s="1"/>
  <c r="N32" i="53" s="1"/>
  <c r="N33" i="53" s="1"/>
  <c r="N34" i="53" s="1"/>
  <c r="N35" i="53" s="1"/>
  <c r="N36" i="53" s="1"/>
  <c r="N37" i="53" s="1"/>
  <c r="N38" i="53" s="1"/>
  <c r="N39" i="53" s="1"/>
  <c r="N40" i="53" s="1"/>
  <c r="N41" i="53" s="1"/>
  <c r="N42" i="53" s="1"/>
  <c r="N43" i="53" s="1"/>
  <c r="N44" i="53" s="1"/>
  <c r="N45" i="53" s="1"/>
  <c r="N46" i="53" s="1"/>
  <c r="N47" i="53" s="1"/>
  <c r="N48" i="53" s="1"/>
  <c r="N49" i="53" s="1"/>
  <c r="N50" i="53" s="1"/>
  <c r="N51" i="53" s="1"/>
  <c r="N52" i="53" s="1"/>
  <c r="N53" i="53" s="1"/>
  <c r="N54" i="53" s="1"/>
  <c r="N55" i="53" s="1"/>
  <c r="N56" i="53" s="1"/>
  <c r="N57" i="53" s="1"/>
  <c r="N58" i="53" s="1"/>
  <c r="N59" i="53" s="1"/>
  <c r="N60" i="53" s="1"/>
  <c r="N61" i="53" s="1"/>
  <c r="N62" i="53" s="1"/>
  <c r="N63" i="53" s="1"/>
  <c r="N64" i="53" s="1"/>
  <c r="N65" i="53" s="1"/>
  <c r="N66" i="53" s="1"/>
  <c r="N67" i="53" s="1"/>
  <c r="N68" i="53" s="1"/>
  <c r="N69" i="53" s="1"/>
  <c r="N70" i="53" s="1"/>
  <c r="N71" i="53" s="1"/>
  <c r="N72" i="53" s="1"/>
  <c r="N73" i="53" s="1"/>
  <c r="N74" i="53" s="1"/>
  <c r="N75" i="53" s="1"/>
  <c r="N76" i="53" s="1"/>
  <c r="N77" i="53" s="1"/>
  <c r="N78" i="53" s="1"/>
  <c r="N79" i="53" s="1"/>
  <c r="N80" i="53" s="1"/>
  <c r="N81" i="53" s="1"/>
  <c r="N82" i="53" s="1"/>
  <c r="N83" i="53" s="1"/>
  <c r="N84" i="53" s="1"/>
  <c r="N85" i="53" s="1"/>
  <c r="N86" i="53" s="1"/>
  <c r="N87" i="53" s="1"/>
  <c r="N88" i="53" s="1"/>
  <c r="N89" i="53" s="1"/>
  <c r="N90" i="53" s="1"/>
  <c r="N91" i="53" s="1"/>
  <c r="N92" i="53" s="1"/>
  <c r="N93" i="53" s="1"/>
  <c r="N94" i="53" s="1"/>
  <c r="N95" i="53" s="1"/>
  <c r="N96" i="53" s="1"/>
  <c r="N97" i="53" s="1"/>
  <c r="N98" i="53" s="1"/>
  <c r="N99" i="53" s="1"/>
  <c r="N100" i="53" s="1"/>
  <c r="N101" i="53" s="1"/>
  <c r="N102" i="53" s="1"/>
  <c r="N103" i="53" s="1"/>
  <c r="N104" i="53" s="1"/>
  <c r="N105" i="53" s="1"/>
  <c r="N106" i="53" s="1"/>
  <c r="N107" i="53" s="1"/>
  <c r="N108" i="53" s="1"/>
  <c r="N109" i="53" s="1"/>
  <c r="N110" i="53" s="1"/>
  <c r="N111" i="53" s="1"/>
  <c r="N112" i="53" s="1"/>
  <c r="N113" i="53" s="1"/>
  <c r="N114" i="53" s="1"/>
  <c r="N115" i="53" s="1"/>
  <c r="N116" i="53" s="1"/>
  <c r="N117" i="53" s="1"/>
  <c r="N118" i="53" s="1"/>
  <c r="N119" i="53" s="1"/>
  <c r="N120" i="53" s="1"/>
  <c r="N121" i="53" s="1"/>
  <c r="N122" i="53" s="1"/>
  <c r="N123" i="53" s="1"/>
  <c r="N124" i="53" s="1"/>
  <c r="N125" i="53" s="1"/>
  <c r="N126" i="53" s="1"/>
  <c r="N127" i="53" s="1"/>
  <c r="N128" i="53" s="1"/>
  <c r="N129" i="53" s="1"/>
  <c r="N130" i="53" s="1"/>
  <c r="N131" i="53" s="1"/>
  <c r="N132" i="53" s="1"/>
  <c r="N133" i="53" s="1"/>
  <c r="N134" i="53" s="1"/>
  <c r="N135" i="53" s="1"/>
  <c r="N136" i="53" s="1"/>
  <c r="N137" i="53" s="1"/>
  <c r="N138" i="53" s="1"/>
  <c r="N139" i="53" s="1"/>
  <c r="N140" i="53" s="1"/>
  <c r="N141" i="53" s="1"/>
  <c r="N142" i="53" s="1"/>
  <c r="N143" i="53" s="1"/>
  <c r="N144" i="53" s="1"/>
  <c r="N145" i="53" s="1"/>
  <c r="N146" i="53" s="1"/>
  <c r="N147" i="53" s="1"/>
  <c r="N148" i="53" s="1"/>
  <c r="N149" i="53" s="1"/>
  <c r="N150" i="53" s="1"/>
  <c r="N151" i="53" s="1"/>
  <c r="N152" i="53" s="1"/>
  <c r="N153" i="53" s="1"/>
  <c r="N154" i="53" s="1"/>
  <c r="N155" i="53" s="1"/>
  <c r="N156" i="53" s="1"/>
  <c r="N157" i="53" s="1"/>
  <c r="N158" i="53" s="1"/>
  <c r="N159" i="53" s="1"/>
  <c r="N160" i="53" s="1"/>
  <c r="N161" i="53" s="1"/>
  <c r="N162" i="53" s="1"/>
  <c r="N163" i="53" s="1"/>
  <c r="N164" i="53" s="1"/>
  <c r="N165" i="53" s="1"/>
  <c r="N166" i="53" s="1"/>
  <c r="N167" i="53" s="1"/>
  <c r="N168" i="53" s="1"/>
  <c r="N169" i="53" s="1"/>
  <c r="N170" i="53" s="1"/>
  <c r="N171" i="53" s="1"/>
  <c r="N172" i="53" s="1"/>
  <c r="N173" i="53" s="1"/>
  <c r="N174" i="53" s="1"/>
  <c r="N175" i="53" s="1"/>
  <c r="N176" i="53" s="1"/>
  <c r="N177" i="53" s="1"/>
  <c r="N178" i="53" s="1"/>
  <c r="N179" i="53" s="1"/>
  <c r="N180" i="53" s="1"/>
  <c r="N181" i="53" s="1"/>
  <c r="N182" i="53" s="1"/>
  <c r="N183" i="53" s="1"/>
  <c r="N184" i="53" s="1"/>
  <c r="N185" i="53" s="1"/>
  <c r="N186" i="53" s="1"/>
  <c r="N187" i="53" s="1"/>
  <c r="N188" i="53" s="1"/>
  <c r="N189" i="53" s="1"/>
  <c r="N190" i="53" s="1"/>
  <c r="N191" i="53" s="1"/>
  <c r="N192" i="53" s="1"/>
  <c r="N193" i="53" s="1"/>
  <c r="N194" i="53" s="1"/>
  <c r="N195" i="53" s="1"/>
  <c r="N196" i="53" s="1"/>
  <c r="N197" i="53" s="1"/>
  <c r="N198" i="53" s="1"/>
  <c r="N199" i="53" s="1"/>
  <c r="N200" i="53" s="1"/>
  <c r="N201" i="53" s="1"/>
  <c r="N202" i="53" s="1"/>
  <c r="N203" i="53" s="1"/>
  <c r="N204" i="53" s="1"/>
  <c r="N205" i="53" s="1"/>
  <c r="N206" i="53" s="1"/>
  <c r="N207" i="53" s="1"/>
  <c r="N208" i="53" s="1"/>
  <c r="N209" i="53" s="1"/>
  <c r="N210" i="53" s="1"/>
  <c r="N211" i="53" s="1"/>
  <c r="N212" i="53" s="1"/>
  <c r="N213" i="53" s="1"/>
  <c r="N214" i="53" s="1"/>
  <c r="N215" i="53" s="1"/>
  <c r="N216" i="53" s="1"/>
  <c r="N217" i="53" s="1"/>
  <c r="N218" i="53" s="1"/>
  <c r="N219" i="53" s="1"/>
  <c r="N220" i="53" s="1"/>
  <c r="N221" i="53" s="1"/>
  <c r="N222" i="53" s="1"/>
  <c r="N223" i="53" s="1"/>
  <c r="N224" i="53" s="1"/>
  <c r="N225" i="53" s="1"/>
  <c r="N226" i="53" s="1"/>
  <c r="N227" i="53" s="1"/>
  <c r="N228" i="53" s="1"/>
  <c r="N229" i="53" s="1"/>
  <c r="N230" i="53" s="1"/>
  <c r="N231" i="53" s="1"/>
  <c r="N232" i="53" s="1"/>
  <c r="N233" i="53" s="1"/>
  <c r="N234" i="53" s="1"/>
  <c r="N235" i="53" s="1"/>
  <c r="N236" i="53" s="1"/>
  <c r="N237" i="53" s="1"/>
  <c r="N238" i="53" s="1"/>
  <c r="N239" i="53" s="1"/>
  <c r="N240" i="53" s="1"/>
  <c r="N241" i="53" s="1"/>
  <c r="N242" i="53" s="1"/>
  <c r="N243" i="53" s="1"/>
  <c r="N244" i="53" s="1"/>
  <c r="N245" i="53" s="1"/>
  <c r="N246" i="53" s="1"/>
  <c r="N247" i="53" s="1"/>
  <c r="N248" i="53" s="1"/>
  <c r="N249" i="53" s="1"/>
  <c r="N250" i="53" s="1"/>
  <c r="N251" i="53" s="1"/>
  <c r="N252" i="53" s="1"/>
  <c r="N253" i="53" s="1"/>
  <c r="N254" i="53" s="1"/>
  <c r="N255" i="53" s="1"/>
  <c r="N256" i="53" s="1"/>
  <c r="N257" i="53" s="1"/>
  <c r="N258" i="53" s="1"/>
  <c r="N259" i="53" s="1"/>
  <c r="N260" i="53" s="1"/>
  <c r="N261" i="53" s="1"/>
  <c r="N262" i="53" s="1"/>
  <c r="N263" i="53" s="1"/>
  <c r="N264" i="53" s="1"/>
  <c r="N265" i="53" s="1"/>
  <c r="N266" i="53" s="1"/>
  <c r="N267" i="53" s="1"/>
  <c r="N268" i="53" s="1"/>
  <c r="N269" i="53" s="1"/>
  <c r="N270" i="53" s="1"/>
  <c r="N271" i="53" s="1"/>
  <c r="N272" i="53" s="1"/>
  <c r="N273" i="53" s="1"/>
  <c r="N274" i="53" s="1"/>
  <c r="N275" i="53" s="1"/>
  <c r="N276" i="53" s="1"/>
  <c r="N277" i="53" s="1"/>
  <c r="N278" i="53" s="1"/>
  <c r="N279" i="53" s="1"/>
  <c r="N280" i="53" s="1"/>
  <c r="N281" i="53" s="1"/>
  <c r="N282" i="53" s="1"/>
  <c r="N283" i="53" s="1"/>
  <c r="N284" i="53" s="1"/>
  <c r="N285" i="53" s="1"/>
  <c r="N286" i="53" s="1"/>
  <c r="N287" i="53" s="1"/>
  <c r="N288" i="53" s="1"/>
  <c r="N289" i="53" s="1"/>
  <c r="N290" i="53" s="1"/>
  <c r="N291" i="53" s="1"/>
  <c r="N292" i="53" s="1"/>
  <c r="N293" i="53" s="1"/>
  <c r="N294" i="53" s="1"/>
  <c r="N295" i="53" s="1"/>
  <c r="N296" i="53" s="1"/>
  <c r="N297" i="53" s="1"/>
  <c r="N298" i="53" s="1"/>
  <c r="N299" i="53" s="1"/>
  <c r="N300" i="53" s="1"/>
  <c r="N301" i="53" s="1"/>
  <c r="L301" i="54"/>
  <c r="L304" i="54"/>
  <c r="N304" i="54" s="1"/>
  <c r="N5" i="54"/>
  <c r="N6" i="54" s="1"/>
  <c r="N7" i="54" s="1"/>
  <c r="N8" i="54" s="1"/>
  <c r="N9" i="54" s="1"/>
  <c r="N10" i="54" s="1"/>
  <c r="N11" i="54" s="1"/>
  <c r="N12" i="54" s="1"/>
  <c r="N13" i="54" s="1"/>
  <c r="N14" i="54" s="1"/>
  <c r="N15" i="54" s="1"/>
  <c r="N16" i="54" s="1"/>
  <c r="N17" i="54" s="1"/>
  <c r="N18" i="54" s="1"/>
  <c r="N19" i="54" s="1"/>
  <c r="N20" i="54" s="1"/>
  <c r="N21" i="54" s="1"/>
  <c r="N22" i="54" s="1"/>
  <c r="N23" i="54" s="1"/>
  <c r="N24" i="54" s="1"/>
  <c r="N25" i="54" s="1"/>
  <c r="N26" i="54" s="1"/>
  <c r="N27" i="54" s="1"/>
  <c r="N28" i="54" s="1"/>
  <c r="N29" i="54" s="1"/>
  <c r="N30" i="54" s="1"/>
  <c r="N31" i="54" s="1"/>
  <c r="N32" i="54" s="1"/>
  <c r="N33" i="54" s="1"/>
  <c r="N34" i="54" s="1"/>
  <c r="N35" i="54" s="1"/>
  <c r="N36" i="54" s="1"/>
  <c r="N37" i="54" s="1"/>
  <c r="N38" i="54" s="1"/>
  <c r="N39" i="54" s="1"/>
  <c r="N40" i="54" s="1"/>
  <c r="N41" i="54" s="1"/>
  <c r="N42" i="54" s="1"/>
  <c r="N43" i="54" s="1"/>
  <c r="N44" i="54" s="1"/>
  <c r="N45" i="54" s="1"/>
  <c r="N46" i="54" s="1"/>
  <c r="N47" i="54" s="1"/>
  <c r="N48" i="54" s="1"/>
  <c r="N49" i="54" s="1"/>
  <c r="N50" i="54" s="1"/>
  <c r="N51" i="54" s="1"/>
  <c r="N52" i="54" s="1"/>
  <c r="N53" i="54" s="1"/>
  <c r="N54" i="54" s="1"/>
  <c r="N55" i="54" s="1"/>
  <c r="N56" i="54" s="1"/>
  <c r="N57" i="54" s="1"/>
  <c r="N58" i="54" s="1"/>
  <c r="N59" i="54" s="1"/>
  <c r="N60" i="54" s="1"/>
  <c r="N61" i="54" s="1"/>
  <c r="N62" i="54" s="1"/>
  <c r="N63" i="54" s="1"/>
  <c r="N64" i="54" s="1"/>
  <c r="N65" i="54" s="1"/>
  <c r="N66" i="54" s="1"/>
  <c r="N67" i="54" s="1"/>
  <c r="N68" i="54" s="1"/>
  <c r="N69" i="54" s="1"/>
  <c r="N70" i="54" s="1"/>
  <c r="N71" i="54" s="1"/>
  <c r="N72" i="54" s="1"/>
  <c r="N73" i="54" s="1"/>
  <c r="N74" i="54" s="1"/>
  <c r="N75" i="54" s="1"/>
  <c r="N76" i="54" s="1"/>
  <c r="N77" i="54" s="1"/>
  <c r="N78" i="54" s="1"/>
  <c r="N79" i="54" s="1"/>
  <c r="N80" i="54" s="1"/>
  <c r="N81" i="54" s="1"/>
  <c r="N82" i="54" s="1"/>
  <c r="N83" i="54" s="1"/>
  <c r="N84" i="54" s="1"/>
  <c r="N85" i="54" s="1"/>
  <c r="N86" i="54" s="1"/>
  <c r="N87" i="54" s="1"/>
  <c r="N88" i="54" s="1"/>
  <c r="N89" i="54" s="1"/>
  <c r="N90" i="54" s="1"/>
  <c r="N91" i="54" s="1"/>
  <c r="N92" i="54" s="1"/>
  <c r="N93" i="54" s="1"/>
  <c r="N94" i="54" s="1"/>
  <c r="N95" i="54" s="1"/>
  <c r="N96" i="54" s="1"/>
  <c r="N97" i="54" s="1"/>
  <c r="N98" i="54" s="1"/>
  <c r="N99" i="54" s="1"/>
  <c r="N100" i="54" s="1"/>
  <c r="N101" i="54" s="1"/>
  <c r="N102" i="54" s="1"/>
  <c r="N103" i="54" s="1"/>
  <c r="N104" i="54" s="1"/>
  <c r="N105" i="54" s="1"/>
  <c r="N106" i="54" s="1"/>
  <c r="N107" i="54" s="1"/>
  <c r="N108" i="54" s="1"/>
  <c r="N109" i="54" s="1"/>
  <c r="N110" i="54" s="1"/>
  <c r="N111" i="54" s="1"/>
  <c r="N112" i="54" s="1"/>
  <c r="N113" i="54" s="1"/>
  <c r="N114" i="54" s="1"/>
  <c r="N115" i="54" s="1"/>
  <c r="N116" i="54" s="1"/>
  <c r="N117" i="54" s="1"/>
  <c r="N118" i="54" s="1"/>
  <c r="N119" i="54" s="1"/>
  <c r="N120" i="54" s="1"/>
  <c r="N121" i="54" s="1"/>
  <c r="N122" i="54" s="1"/>
  <c r="N123" i="54" s="1"/>
  <c r="N124" i="54" s="1"/>
  <c r="N125" i="54" s="1"/>
  <c r="N126" i="54" s="1"/>
  <c r="N127" i="54" s="1"/>
  <c r="N128" i="54" s="1"/>
  <c r="N129" i="54" s="1"/>
  <c r="N130" i="54" s="1"/>
  <c r="N131" i="54" s="1"/>
  <c r="N132" i="54" s="1"/>
  <c r="N133" i="54" s="1"/>
  <c r="N134" i="54" s="1"/>
  <c r="N135" i="54" s="1"/>
  <c r="N136" i="54" s="1"/>
  <c r="N137" i="54" s="1"/>
  <c r="N138" i="54" s="1"/>
  <c r="N139" i="54" s="1"/>
  <c r="N140" i="54" s="1"/>
  <c r="N141" i="54" s="1"/>
  <c r="N142" i="54" s="1"/>
  <c r="N143" i="54" s="1"/>
  <c r="N144" i="54" s="1"/>
  <c r="N145" i="54" s="1"/>
  <c r="N146" i="54" s="1"/>
  <c r="N147" i="54" s="1"/>
  <c r="N148" i="54" s="1"/>
  <c r="N149" i="54" s="1"/>
  <c r="N150" i="54" s="1"/>
  <c r="N151" i="54" s="1"/>
  <c r="N152" i="54" s="1"/>
  <c r="N153" i="54" s="1"/>
  <c r="N154" i="54" s="1"/>
  <c r="N155" i="54" s="1"/>
  <c r="N156" i="54" s="1"/>
  <c r="N157" i="54" s="1"/>
  <c r="N158" i="54" s="1"/>
  <c r="N159" i="54" s="1"/>
  <c r="N160" i="54" s="1"/>
  <c r="N161" i="54" s="1"/>
  <c r="N162" i="54" s="1"/>
  <c r="N163" i="54" s="1"/>
  <c r="N164" i="54" s="1"/>
  <c r="N165" i="54" s="1"/>
  <c r="N166" i="54" s="1"/>
  <c r="N167" i="54" s="1"/>
  <c r="N168" i="54" s="1"/>
  <c r="N169" i="54" s="1"/>
  <c r="N170" i="54" s="1"/>
  <c r="N171" i="54" s="1"/>
  <c r="N172" i="54" s="1"/>
  <c r="N173" i="54" s="1"/>
  <c r="N174" i="54" s="1"/>
  <c r="N175" i="54" s="1"/>
  <c r="N176" i="54" s="1"/>
  <c r="N177" i="54" s="1"/>
  <c r="N178" i="54" s="1"/>
  <c r="N179" i="54" s="1"/>
  <c r="N180" i="54" s="1"/>
  <c r="N181" i="54" s="1"/>
  <c r="N182" i="54" s="1"/>
  <c r="N183" i="54" s="1"/>
  <c r="N184" i="54" s="1"/>
  <c r="N185" i="54" s="1"/>
  <c r="N186" i="54" s="1"/>
  <c r="N187" i="54" s="1"/>
  <c r="N188" i="54" s="1"/>
  <c r="N189" i="54" s="1"/>
  <c r="N190" i="54" s="1"/>
  <c r="N191" i="54" s="1"/>
  <c r="N192" i="54" s="1"/>
  <c r="N193" i="54" s="1"/>
  <c r="N194" i="54" s="1"/>
  <c r="N195" i="54" s="1"/>
  <c r="N196" i="54" s="1"/>
  <c r="N197" i="54" s="1"/>
  <c r="N198" i="54" s="1"/>
  <c r="N199" i="54" s="1"/>
  <c r="N200" i="54" s="1"/>
  <c r="N201" i="54" s="1"/>
  <c r="N202" i="54" s="1"/>
  <c r="N203" i="54" s="1"/>
  <c r="N204" i="54" s="1"/>
  <c r="N205" i="54" s="1"/>
  <c r="N206" i="54" s="1"/>
  <c r="N207" i="54" s="1"/>
  <c r="N208" i="54" s="1"/>
  <c r="N209" i="54" s="1"/>
  <c r="N210" i="54" s="1"/>
  <c r="N211" i="54" s="1"/>
  <c r="N212" i="54" s="1"/>
  <c r="N213" i="54" s="1"/>
  <c r="N214" i="54" s="1"/>
  <c r="N215" i="54" s="1"/>
  <c r="N216" i="54" s="1"/>
  <c r="N217" i="54" s="1"/>
  <c r="N218" i="54" s="1"/>
  <c r="N219" i="54" s="1"/>
  <c r="N220" i="54" s="1"/>
  <c r="N221" i="54" s="1"/>
  <c r="N222" i="54" s="1"/>
  <c r="N223" i="54" s="1"/>
  <c r="N224" i="54" s="1"/>
  <c r="N225" i="54" s="1"/>
  <c r="N226" i="54" s="1"/>
  <c r="N227" i="54" s="1"/>
  <c r="N228" i="54" s="1"/>
  <c r="N229" i="54" s="1"/>
  <c r="N230" i="54" s="1"/>
  <c r="N231" i="54" s="1"/>
  <c r="N232" i="54" s="1"/>
  <c r="N233" i="54" s="1"/>
  <c r="N234" i="54" s="1"/>
  <c r="N235" i="54" s="1"/>
  <c r="N236" i="54" s="1"/>
  <c r="N237" i="54" s="1"/>
  <c r="N238" i="54" s="1"/>
  <c r="N239" i="54" s="1"/>
  <c r="N240" i="54" s="1"/>
  <c r="N241" i="54" s="1"/>
  <c r="N242" i="54" s="1"/>
  <c r="N243" i="54" s="1"/>
  <c r="N244" i="54" s="1"/>
  <c r="N245" i="54" s="1"/>
  <c r="N246" i="54" s="1"/>
  <c r="N247" i="54" s="1"/>
  <c r="N248" i="54" s="1"/>
  <c r="N249" i="54" s="1"/>
  <c r="N250" i="54" s="1"/>
  <c r="N251" i="54" s="1"/>
  <c r="N252" i="54" s="1"/>
  <c r="N253" i="54" s="1"/>
  <c r="N254" i="54" s="1"/>
  <c r="N255" i="54" s="1"/>
  <c r="N256" i="54" s="1"/>
  <c r="N257" i="54" s="1"/>
  <c r="N258" i="54" s="1"/>
  <c r="N259" i="54" s="1"/>
  <c r="N260" i="54" s="1"/>
  <c r="N261" i="54" s="1"/>
  <c r="N262" i="54" s="1"/>
  <c r="N263" i="54" s="1"/>
  <c r="N264" i="54" s="1"/>
  <c r="N265" i="54" s="1"/>
  <c r="N266" i="54" s="1"/>
  <c r="N267" i="54" s="1"/>
  <c r="N268" i="54" s="1"/>
  <c r="N269" i="54" s="1"/>
  <c r="N270" i="54" s="1"/>
  <c r="N271" i="54" s="1"/>
  <c r="N272" i="54" s="1"/>
  <c r="N273" i="54" s="1"/>
  <c r="N274" i="54" s="1"/>
  <c r="N275" i="54" s="1"/>
  <c r="N276" i="54" s="1"/>
  <c r="N277" i="54" s="1"/>
  <c r="N278" i="54" s="1"/>
  <c r="N279" i="54" s="1"/>
  <c r="N280" i="54" s="1"/>
  <c r="N281" i="54" s="1"/>
  <c r="N282" i="54" s="1"/>
  <c r="N283" i="54" s="1"/>
  <c r="N284" i="54" s="1"/>
  <c r="N285" i="54" s="1"/>
  <c r="N286" i="54" s="1"/>
  <c r="N287" i="54" s="1"/>
  <c r="N288" i="54" s="1"/>
  <c r="N289" i="54" s="1"/>
  <c r="N290" i="54" s="1"/>
  <c r="N291" i="54" s="1"/>
  <c r="N292" i="54" s="1"/>
  <c r="N293" i="54" s="1"/>
  <c r="N294" i="54" s="1"/>
  <c r="N295" i="54" s="1"/>
  <c r="N296" i="54" s="1"/>
  <c r="N297" i="54" s="1"/>
  <c r="N298" i="54" s="1"/>
  <c r="N299" i="54" s="1"/>
  <c r="N300" i="54" s="1"/>
  <c r="N301" i="54" s="1"/>
  <c r="L301" i="57"/>
  <c r="L304" i="57"/>
  <c r="N304" i="57" s="1"/>
  <c r="N6" i="57"/>
  <c r="N7" i="57" s="1"/>
  <c r="N8" i="57" s="1"/>
  <c r="N9" i="57" s="1"/>
  <c r="N10" i="57" s="1"/>
  <c r="N11" i="57" s="1"/>
  <c r="N12" i="57" s="1"/>
  <c r="N13" i="57" s="1"/>
  <c r="N14" i="57" s="1"/>
  <c r="N15" i="57" s="1"/>
  <c r="N16" i="57" s="1"/>
  <c r="N17" i="57" s="1"/>
  <c r="N18" i="57" s="1"/>
  <c r="N19" i="57" s="1"/>
  <c r="N20" i="57" s="1"/>
  <c r="N21" i="57" s="1"/>
  <c r="N22" i="57" s="1"/>
  <c r="N23" i="57" s="1"/>
  <c r="N24" i="57" s="1"/>
  <c r="N25" i="57" s="1"/>
  <c r="N26" i="57" s="1"/>
  <c r="N27" i="57" s="1"/>
  <c r="N28" i="57" s="1"/>
  <c r="N29" i="57" s="1"/>
  <c r="N30" i="57" s="1"/>
  <c r="N31" i="57" s="1"/>
  <c r="N32" i="57" s="1"/>
  <c r="N33" i="57" s="1"/>
  <c r="N34" i="57" s="1"/>
  <c r="N35" i="57" s="1"/>
  <c r="N36" i="57" s="1"/>
  <c r="N37" i="57" s="1"/>
  <c r="N38" i="57" s="1"/>
  <c r="N39" i="57" s="1"/>
  <c r="N40" i="57" s="1"/>
  <c r="N41" i="57" s="1"/>
  <c r="N42" i="57" s="1"/>
  <c r="N43" i="57" s="1"/>
  <c r="N44" i="57" s="1"/>
  <c r="N45" i="57" s="1"/>
  <c r="N46" i="57" s="1"/>
  <c r="N47" i="57" s="1"/>
  <c r="N48" i="57" s="1"/>
  <c r="N49" i="57" s="1"/>
  <c r="N50" i="57" s="1"/>
  <c r="N51" i="57" s="1"/>
  <c r="N52" i="57" s="1"/>
  <c r="N53" i="57" s="1"/>
  <c r="N54" i="57" s="1"/>
  <c r="N55" i="57" s="1"/>
  <c r="N56" i="57" s="1"/>
  <c r="N57" i="57" s="1"/>
  <c r="N58" i="57" s="1"/>
  <c r="N59" i="57" s="1"/>
  <c r="N60" i="57" s="1"/>
  <c r="N61" i="57" s="1"/>
  <c r="N62" i="57" s="1"/>
  <c r="N63" i="57" s="1"/>
  <c r="N64" i="57" s="1"/>
  <c r="N65" i="57" s="1"/>
  <c r="N66" i="57" s="1"/>
  <c r="N67" i="57" s="1"/>
  <c r="N68" i="57" s="1"/>
  <c r="N69" i="57" s="1"/>
  <c r="N70" i="57" s="1"/>
  <c r="N71" i="57" s="1"/>
  <c r="N72" i="57" s="1"/>
  <c r="N73" i="57" s="1"/>
  <c r="N74" i="57" s="1"/>
  <c r="N75" i="57" s="1"/>
  <c r="N76" i="57" s="1"/>
  <c r="N77" i="57" s="1"/>
  <c r="N78" i="57" s="1"/>
  <c r="N79" i="57" s="1"/>
  <c r="N80" i="57" s="1"/>
  <c r="N81" i="57" s="1"/>
  <c r="N82" i="57" s="1"/>
  <c r="N83" i="57" s="1"/>
  <c r="N84" i="57" s="1"/>
  <c r="N85" i="57" s="1"/>
  <c r="N86" i="57" s="1"/>
  <c r="N87" i="57" s="1"/>
  <c r="N88" i="57" s="1"/>
  <c r="N89" i="57" s="1"/>
  <c r="N90" i="57" s="1"/>
  <c r="N91" i="57" s="1"/>
  <c r="N92" i="57" s="1"/>
  <c r="N93" i="57" s="1"/>
  <c r="N94" i="57" s="1"/>
  <c r="N95" i="57" s="1"/>
  <c r="N96" i="57" s="1"/>
  <c r="N97" i="57" s="1"/>
  <c r="N98" i="57" s="1"/>
  <c r="N99" i="57" s="1"/>
  <c r="N100" i="57" s="1"/>
  <c r="N101" i="57" s="1"/>
  <c r="N102" i="57" s="1"/>
  <c r="N103" i="57" s="1"/>
  <c r="N104" i="57" s="1"/>
  <c r="N105" i="57" s="1"/>
  <c r="N106" i="57" s="1"/>
  <c r="N107" i="57" s="1"/>
  <c r="N108" i="57" s="1"/>
  <c r="N109" i="57" s="1"/>
  <c r="N110" i="57" s="1"/>
  <c r="N111" i="57" s="1"/>
  <c r="N112" i="57" s="1"/>
  <c r="N113" i="57" s="1"/>
  <c r="N114" i="57" s="1"/>
  <c r="N115" i="57" s="1"/>
  <c r="N116" i="57" s="1"/>
  <c r="N117" i="57" s="1"/>
  <c r="N118" i="57" s="1"/>
  <c r="N119" i="57" s="1"/>
  <c r="N120" i="57" s="1"/>
  <c r="N121" i="57" s="1"/>
  <c r="N122" i="57" s="1"/>
  <c r="N123" i="57" s="1"/>
  <c r="N124" i="57" s="1"/>
  <c r="N125" i="57" s="1"/>
  <c r="N126" i="57" s="1"/>
  <c r="N127" i="57" s="1"/>
  <c r="N128" i="57" s="1"/>
  <c r="N129" i="57" s="1"/>
  <c r="N130" i="57" s="1"/>
  <c r="N131" i="57" s="1"/>
  <c r="N132" i="57" s="1"/>
  <c r="N133" i="57" s="1"/>
  <c r="N134" i="57" s="1"/>
  <c r="N135" i="57" s="1"/>
  <c r="N136" i="57" s="1"/>
  <c r="N137" i="57" s="1"/>
  <c r="N138" i="57" s="1"/>
  <c r="N139" i="57" s="1"/>
  <c r="N140" i="57" s="1"/>
  <c r="N141" i="57" s="1"/>
  <c r="N142" i="57" s="1"/>
  <c r="N143" i="57" s="1"/>
  <c r="N144" i="57" s="1"/>
  <c r="N145" i="57" s="1"/>
  <c r="N146" i="57" s="1"/>
  <c r="N147" i="57" s="1"/>
  <c r="N148" i="57" s="1"/>
  <c r="N149" i="57" s="1"/>
  <c r="N150" i="57" s="1"/>
  <c r="N151" i="57" s="1"/>
  <c r="N152" i="57" s="1"/>
  <c r="N153" i="57" s="1"/>
  <c r="N154" i="57" s="1"/>
  <c r="N155" i="57" s="1"/>
  <c r="N156" i="57" s="1"/>
  <c r="N157" i="57" s="1"/>
  <c r="N158" i="57" s="1"/>
  <c r="N159" i="57" s="1"/>
  <c r="N160" i="57" s="1"/>
  <c r="N161" i="57" s="1"/>
  <c r="N162" i="57" s="1"/>
  <c r="N163" i="57" s="1"/>
  <c r="N164" i="57" s="1"/>
  <c r="N165" i="57" s="1"/>
  <c r="N166" i="57" s="1"/>
  <c r="N167" i="57" s="1"/>
  <c r="N168" i="57" s="1"/>
  <c r="N169" i="57" s="1"/>
  <c r="N170" i="57" s="1"/>
  <c r="N171" i="57" s="1"/>
  <c r="N172" i="57" s="1"/>
  <c r="N173" i="57" s="1"/>
  <c r="N174" i="57" s="1"/>
  <c r="N175" i="57" s="1"/>
  <c r="N176" i="57" s="1"/>
  <c r="N177" i="57" s="1"/>
  <c r="N178" i="57" s="1"/>
  <c r="N179" i="57" s="1"/>
  <c r="N180" i="57" s="1"/>
  <c r="N181" i="57" s="1"/>
  <c r="N182" i="57" s="1"/>
  <c r="N183" i="57" s="1"/>
  <c r="N184" i="57" s="1"/>
  <c r="N185" i="57" s="1"/>
  <c r="N186" i="57" s="1"/>
  <c r="N187" i="57" s="1"/>
  <c r="N188" i="57" s="1"/>
  <c r="N189" i="57" s="1"/>
  <c r="N190" i="57" s="1"/>
  <c r="N191" i="57" s="1"/>
  <c r="N192" i="57" s="1"/>
  <c r="N193" i="57" s="1"/>
  <c r="N194" i="57" s="1"/>
  <c r="N195" i="57" s="1"/>
  <c r="N196" i="57" s="1"/>
  <c r="N197" i="57" s="1"/>
  <c r="N198" i="57" s="1"/>
  <c r="N199" i="57" s="1"/>
  <c r="N200" i="57" s="1"/>
  <c r="N201" i="57" s="1"/>
  <c r="N202" i="57" s="1"/>
  <c r="N203" i="57" s="1"/>
  <c r="N204" i="57" s="1"/>
  <c r="N205" i="57" s="1"/>
  <c r="N206" i="57" s="1"/>
  <c r="N207" i="57" s="1"/>
  <c r="N208" i="57" s="1"/>
  <c r="N209" i="57" s="1"/>
  <c r="N210" i="57" s="1"/>
  <c r="N211" i="57" s="1"/>
  <c r="N212" i="57" s="1"/>
  <c r="N213" i="57" s="1"/>
  <c r="N214" i="57" s="1"/>
  <c r="N215" i="57" s="1"/>
  <c r="N216" i="57" s="1"/>
  <c r="N217" i="57" s="1"/>
  <c r="N218" i="57" s="1"/>
  <c r="N219" i="57" s="1"/>
  <c r="N220" i="57" s="1"/>
  <c r="N221" i="57" s="1"/>
  <c r="N222" i="57" s="1"/>
  <c r="N223" i="57" s="1"/>
  <c r="N224" i="57" s="1"/>
  <c r="N225" i="57" s="1"/>
  <c r="N226" i="57" s="1"/>
  <c r="N227" i="57" s="1"/>
  <c r="N228" i="57" s="1"/>
  <c r="N229" i="57" s="1"/>
  <c r="N230" i="57" s="1"/>
  <c r="N231" i="57" s="1"/>
  <c r="N232" i="57" s="1"/>
  <c r="N233" i="57" s="1"/>
  <c r="N234" i="57" s="1"/>
  <c r="N235" i="57" s="1"/>
  <c r="N236" i="57" s="1"/>
  <c r="N237" i="57" s="1"/>
  <c r="N238" i="57" s="1"/>
  <c r="N239" i="57" s="1"/>
  <c r="N240" i="57" s="1"/>
  <c r="N241" i="57" s="1"/>
  <c r="N242" i="57" s="1"/>
  <c r="N243" i="57" s="1"/>
  <c r="N244" i="57" s="1"/>
  <c r="N245" i="57" s="1"/>
  <c r="N246" i="57" s="1"/>
  <c r="N247" i="57" s="1"/>
  <c r="N248" i="57" s="1"/>
  <c r="N249" i="57" s="1"/>
  <c r="N250" i="57" s="1"/>
  <c r="N251" i="57" s="1"/>
  <c r="N252" i="57" s="1"/>
  <c r="N253" i="57" s="1"/>
  <c r="N254" i="57" s="1"/>
  <c r="N255" i="57" s="1"/>
  <c r="N256" i="57" s="1"/>
  <c r="N257" i="57" s="1"/>
  <c r="N258" i="57" s="1"/>
  <c r="N259" i="57" s="1"/>
  <c r="N260" i="57" s="1"/>
  <c r="N261" i="57" s="1"/>
  <c r="N262" i="57" s="1"/>
  <c r="N263" i="57" s="1"/>
  <c r="N264" i="57" s="1"/>
  <c r="N265" i="57" s="1"/>
  <c r="N266" i="57" s="1"/>
  <c r="N267" i="57" s="1"/>
  <c r="N268" i="57" s="1"/>
  <c r="N269" i="57" s="1"/>
  <c r="N270" i="57" s="1"/>
  <c r="N271" i="57" s="1"/>
  <c r="N272" i="57" s="1"/>
  <c r="N273" i="57" s="1"/>
  <c r="N274" i="57" s="1"/>
  <c r="N275" i="57" s="1"/>
  <c r="N276" i="57" s="1"/>
  <c r="N277" i="57" s="1"/>
  <c r="N278" i="57" s="1"/>
  <c r="N279" i="57" s="1"/>
  <c r="N280" i="57" s="1"/>
  <c r="N281" i="57" s="1"/>
  <c r="N282" i="57" s="1"/>
  <c r="N283" i="57" s="1"/>
  <c r="N284" i="57" s="1"/>
  <c r="N285" i="57" s="1"/>
  <c r="N286" i="57" s="1"/>
  <c r="N287" i="57" s="1"/>
  <c r="N288" i="57" s="1"/>
  <c r="N289" i="57" s="1"/>
  <c r="N290" i="57" s="1"/>
  <c r="N291" i="57" s="1"/>
  <c r="N292" i="57" s="1"/>
  <c r="N293" i="57" s="1"/>
  <c r="N294" i="57" s="1"/>
  <c r="N295" i="57" s="1"/>
  <c r="N296" i="57" s="1"/>
  <c r="N297" i="57" s="1"/>
  <c r="N298" i="57" s="1"/>
  <c r="N299" i="57" s="1"/>
  <c r="N300" i="57" s="1"/>
  <c r="N301" i="57" s="1"/>
  <c r="L304" i="26"/>
  <c r="N304" i="26" s="1"/>
  <c r="L301" i="26"/>
  <c r="N5" i="26"/>
  <c r="N6" i="26" s="1"/>
  <c r="N7" i="26" s="1"/>
  <c r="N8" i="26" s="1"/>
  <c r="N9" i="26" s="1"/>
  <c r="N10" i="26" s="1"/>
  <c r="N11" i="26" s="1"/>
  <c r="N12" i="26" s="1"/>
  <c r="N13" i="26" s="1"/>
  <c r="N14" i="26" s="1"/>
  <c r="N15" i="26" s="1"/>
  <c r="N16" i="26" s="1"/>
  <c r="N17" i="26" s="1"/>
  <c r="N18" i="26" s="1"/>
  <c r="N19" i="26" s="1"/>
  <c r="N20" i="26" s="1"/>
  <c r="N21" i="26" s="1"/>
  <c r="N22" i="26" s="1"/>
  <c r="N23" i="26" s="1"/>
  <c r="N24" i="26" s="1"/>
  <c r="N25" i="26" s="1"/>
  <c r="N26" i="26" s="1"/>
  <c r="N27" i="26" s="1"/>
  <c r="N28" i="26" s="1"/>
  <c r="N29" i="26" s="1"/>
  <c r="N30" i="26" s="1"/>
  <c r="N31" i="26" s="1"/>
  <c r="N32" i="26" s="1"/>
  <c r="N33" i="26" s="1"/>
  <c r="N34" i="26" s="1"/>
  <c r="N35" i="26" s="1"/>
  <c r="N36" i="26" s="1"/>
  <c r="N37" i="26" s="1"/>
  <c r="N38" i="26" s="1"/>
  <c r="N39" i="26" s="1"/>
  <c r="N40" i="26" s="1"/>
  <c r="N41" i="26" s="1"/>
  <c r="N42" i="26" s="1"/>
  <c r="N43" i="26" s="1"/>
  <c r="N44" i="26" s="1"/>
  <c r="N45" i="26" s="1"/>
  <c r="N46" i="26" s="1"/>
  <c r="N47" i="26" s="1"/>
  <c r="N48" i="26" s="1"/>
  <c r="N49" i="26" s="1"/>
  <c r="N50" i="26" s="1"/>
  <c r="N51" i="26" s="1"/>
  <c r="N52" i="26" s="1"/>
  <c r="N53" i="26" s="1"/>
  <c r="N54" i="26" s="1"/>
  <c r="N55" i="26" s="1"/>
  <c r="N56" i="26" s="1"/>
  <c r="N57" i="26" s="1"/>
  <c r="N58" i="26" s="1"/>
  <c r="N59" i="26" s="1"/>
  <c r="N60" i="26" s="1"/>
  <c r="N61" i="26" s="1"/>
  <c r="N62" i="26" s="1"/>
  <c r="N63" i="26" s="1"/>
  <c r="N64" i="26" s="1"/>
  <c r="N65" i="26" s="1"/>
  <c r="N66" i="26" s="1"/>
  <c r="N67" i="26" s="1"/>
  <c r="N68" i="26" s="1"/>
  <c r="N69" i="26" s="1"/>
  <c r="N70" i="26" s="1"/>
  <c r="N71" i="26" s="1"/>
  <c r="N72" i="26" s="1"/>
  <c r="N73" i="26" s="1"/>
  <c r="N74" i="26" s="1"/>
  <c r="N75" i="26" s="1"/>
  <c r="N76" i="26" s="1"/>
  <c r="N77" i="26" s="1"/>
  <c r="N78" i="26" s="1"/>
  <c r="N79" i="26" s="1"/>
  <c r="N80" i="26" s="1"/>
  <c r="N81" i="26" s="1"/>
  <c r="N82" i="26" s="1"/>
  <c r="N83" i="26" s="1"/>
  <c r="N84" i="26" s="1"/>
  <c r="N85" i="26" s="1"/>
  <c r="N86" i="26" s="1"/>
  <c r="N87" i="26" s="1"/>
  <c r="N88" i="26" s="1"/>
  <c r="N89" i="26" s="1"/>
  <c r="N90" i="26" s="1"/>
  <c r="N91" i="26" s="1"/>
  <c r="N92" i="26" s="1"/>
  <c r="N93" i="26" s="1"/>
  <c r="N94" i="26" s="1"/>
  <c r="N95" i="26" s="1"/>
  <c r="N96" i="26" s="1"/>
  <c r="N97" i="26" s="1"/>
  <c r="N98" i="26" s="1"/>
  <c r="N99" i="26" s="1"/>
  <c r="N100" i="26" s="1"/>
  <c r="N101" i="26" s="1"/>
  <c r="N102" i="26" s="1"/>
  <c r="N103" i="26" s="1"/>
  <c r="N104" i="26" s="1"/>
  <c r="N105" i="26" s="1"/>
  <c r="N106" i="26" s="1"/>
  <c r="N107" i="26" s="1"/>
  <c r="N108" i="26" s="1"/>
  <c r="N109" i="26" s="1"/>
  <c r="N110" i="26" s="1"/>
  <c r="N111" i="26" s="1"/>
  <c r="N112" i="26" s="1"/>
  <c r="N113" i="26" s="1"/>
  <c r="N114" i="26" s="1"/>
  <c r="N115" i="26" s="1"/>
  <c r="N116" i="26" s="1"/>
  <c r="N117" i="26" s="1"/>
  <c r="N118" i="26" s="1"/>
  <c r="N119" i="26" s="1"/>
  <c r="N120" i="26" s="1"/>
  <c r="N121" i="26" s="1"/>
  <c r="N122" i="26" s="1"/>
  <c r="N123" i="26" s="1"/>
  <c r="N124" i="26" s="1"/>
  <c r="N125" i="26" s="1"/>
  <c r="N126" i="26" s="1"/>
  <c r="N127" i="26" s="1"/>
  <c r="N128" i="26" s="1"/>
  <c r="N129" i="26" s="1"/>
  <c r="N130" i="26" s="1"/>
  <c r="N131" i="26" s="1"/>
  <c r="N132" i="26" s="1"/>
  <c r="N133" i="26" s="1"/>
  <c r="N134" i="26" s="1"/>
  <c r="N135" i="26" s="1"/>
  <c r="N136" i="26" s="1"/>
  <c r="N137" i="26" s="1"/>
  <c r="N138" i="26" s="1"/>
  <c r="N139" i="26" s="1"/>
  <c r="N140" i="26" s="1"/>
  <c r="N141" i="26" s="1"/>
  <c r="N142" i="26" s="1"/>
  <c r="N143" i="26" s="1"/>
  <c r="N144" i="26" s="1"/>
  <c r="N145" i="26" s="1"/>
  <c r="N146" i="26" s="1"/>
  <c r="N147" i="26" s="1"/>
  <c r="N148" i="26" s="1"/>
  <c r="N149" i="26" s="1"/>
  <c r="N150" i="26" s="1"/>
  <c r="N151" i="26" s="1"/>
  <c r="N152" i="26" s="1"/>
  <c r="N153" i="26" s="1"/>
  <c r="N154" i="26" s="1"/>
  <c r="N155" i="26" s="1"/>
  <c r="N156" i="26" s="1"/>
  <c r="N157" i="26" s="1"/>
  <c r="N158" i="26" s="1"/>
  <c r="N159" i="26" s="1"/>
  <c r="N160" i="26" s="1"/>
  <c r="N161" i="26" s="1"/>
  <c r="N162" i="26" s="1"/>
  <c r="N163" i="26" s="1"/>
  <c r="N164" i="26" s="1"/>
  <c r="N165" i="26" s="1"/>
  <c r="N166" i="26" s="1"/>
  <c r="N167" i="26" s="1"/>
  <c r="N168" i="26" s="1"/>
  <c r="N169" i="26" s="1"/>
  <c r="N170" i="26" s="1"/>
  <c r="N171" i="26" s="1"/>
  <c r="N172" i="26" s="1"/>
  <c r="N173" i="26" s="1"/>
  <c r="N174" i="26" s="1"/>
  <c r="N175" i="26" s="1"/>
  <c r="N176" i="26" s="1"/>
  <c r="N177" i="26" s="1"/>
  <c r="N178" i="26" s="1"/>
  <c r="N179" i="26" s="1"/>
  <c r="N180" i="26" s="1"/>
  <c r="N181" i="26" s="1"/>
  <c r="N182" i="26" s="1"/>
  <c r="N183" i="26" s="1"/>
  <c r="N184" i="26" s="1"/>
  <c r="N185" i="26" s="1"/>
  <c r="N186" i="26" s="1"/>
  <c r="N187" i="26" s="1"/>
  <c r="N188" i="26" s="1"/>
  <c r="N189" i="26" s="1"/>
  <c r="N190" i="26" s="1"/>
  <c r="N191" i="26" s="1"/>
  <c r="N192" i="26" s="1"/>
  <c r="N193" i="26" s="1"/>
  <c r="N194" i="26" s="1"/>
  <c r="N195" i="26" s="1"/>
  <c r="N196" i="26" s="1"/>
  <c r="N197" i="26" s="1"/>
  <c r="N198" i="26" s="1"/>
  <c r="N199" i="26" s="1"/>
  <c r="N200" i="26" s="1"/>
  <c r="N201" i="26" s="1"/>
  <c r="N202" i="26" s="1"/>
  <c r="N203" i="26" s="1"/>
  <c r="N204" i="26" s="1"/>
  <c r="N205" i="26" s="1"/>
  <c r="N206" i="26" s="1"/>
  <c r="N207" i="26" s="1"/>
  <c r="N208" i="26" s="1"/>
  <c r="N209" i="26" s="1"/>
  <c r="N210" i="26" s="1"/>
  <c r="N211" i="26" s="1"/>
  <c r="N212" i="26" s="1"/>
  <c r="N213" i="26" s="1"/>
  <c r="N214" i="26" s="1"/>
  <c r="N215" i="26" s="1"/>
  <c r="N216" i="26" s="1"/>
  <c r="N217" i="26" s="1"/>
  <c r="N218" i="26" s="1"/>
  <c r="N219" i="26" s="1"/>
  <c r="N220" i="26" s="1"/>
  <c r="N221" i="26" s="1"/>
  <c r="N222" i="26" s="1"/>
  <c r="N223" i="26" s="1"/>
  <c r="N224" i="26" s="1"/>
  <c r="N225" i="26" s="1"/>
  <c r="N226" i="26" s="1"/>
  <c r="N227" i="26" s="1"/>
  <c r="N228" i="26" s="1"/>
  <c r="N229" i="26" s="1"/>
  <c r="N230" i="26" s="1"/>
  <c r="N231" i="26" s="1"/>
  <c r="N232" i="26" s="1"/>
  <c r="N233" i="26" s="1"/>
  <c r="N234" i="26" s="1"/>
  <c r="N235" i="26" s="1"/>
  <c r="N236" i="26" s="1"/>
  <c r="N237" i="26" s="1"/>
  <c r="N238" i="26" s="1"/>
  <c r="N239" i="26" s="1"/>
  <c r="N240" i="26" s="1"/>
  <c r="N241" i="26" s="1"/>
  <c r="N242" i="26" s="1"/>
  <c r="N243" i="26" s="1"/>
  <c r="N244" i="26" s="1"/>
  <c r="N245" i="26" s="1"/>
  <c r="N246" i="26" s="1"/>
  <c r="N247" i="26" s="1"/>
  <c r="N248" i="26" s="1"/>
  <c r="N249" i="26" s="1"/>
  <c r="N250" i="26" s="1"/>
  <c r="N251" i="26" s="1"/>
  <c r="N252" i="26" s="1"/>
  <c r="N253" i="26" s="1"/>
  <c r="N254" i="26" s="1"/>
  <c r="N255" i="26" s="1"/>
  <c r="N256" i="26" s="1"/>
  <c r="N257" i="26" s="1"/>
  <c r="N258" i="26" s="1"/>
  <c r="N259" i="26" s="1"/>
  <c r="N260" i="26" s="1"/>
  <c r="N261" i="26" s="1"/>
  <c r="N262" i="26" s="1"/>
  <c r="N263" i="26" s="1"/>
  <c r="N264" i="26" s="1"/>
  <c r="N265" i="26" s="1"/>
  <c r="N266" i="26" s="1"/>
  <c r="N267" i="26" s="1"/>
  <c r="N268" i="26" s="1"/>
  <c r="N269" i="26" s="1"/>
  <c r="N270" i="26" s="1"/>
  <c r="N271" i="26" s="1"/>
  <c r="N272" i="26" s="1"/>
  <c r="N273" i="26" s="1"/>
  <c r="N274" i="26" s="1"/>
  <c r="N275" i="26" s="1"/>
  <c r="N276" i="26" s="1"/>
  <c r="N277" i="26" s="1"/>
  <c r="N278" i="26" s="1"/>
  <c r="N279" i="26" s="1"/>
  <c r="N280" i="26" s="1"/>
  <c r="N281" i="26" s="1"/>
  <c r="N282" i="26" s="1"/>
  <c r="N283" i="26" s="1"/>
  <c r="N284" i="26" s="1"/>
  <c r="N285" i="26" s="1"/>
  <c r="N286" i="26" s="1"/>
  <c r="N287" i="26" s="1"/>
  <c r="N288" i="26" s="1"/>
  <c r="N289" i="26" s="1"/>
  <c r="N290" i="26" s="1"/>
  <c r="N291" i="26" s="1"/>
  <c r="N292" i="26" s="1"/>
  <c r="N293" i="26" s="1"/>
  <c r="N294" i="26" s="1"/>
  <c r="N295" i="26" s="1"/>
  <c r="N296" i="26" s="1"/>
  <c r="N297" i="26" s="1"/>
  <c r="N298" i="26" s="1"/>
  <c r="N299" i="26" s="1"/>
  <c r="N300" i="26" s="1"/>
  <c r="N301" i="26" s="1"/>
  <c r="L301" i="59"/>
  <c r="L304" i="59"/>
  <c r="N304" i="59" s="1"/>
  <c r="N5" i="59"/>
  <c r="N6" i="59" s="1"/>
  <c r="N7" i="59" s="1"/>
  <c r="N8" i="59" s="1"/>
  <c r="N9" i="59" s="1"/>
  <c r="N10" i="59" s="1"/>
  <c r="N11" i="59" s="1"/>
  <c r="N12" i="59" s="1"/>
  <c r="N13" i="59" s="1"/>
  <c r="N14" i="59" s="1"/>
  <c r="N15" i="59" s="1"/>
  <c r="N16" i="59" s="1"/>
  <c r="N17" i="59" s="1"/>
  <c r="N18" i="59" s="1"/>
  <c r="N19" i="59" s="1"/>
  <c r="N20" i="59" s="1"/>
  <c r="N21" i="59" s="1"/>
  <c r="N22" i="59" s="1"/>
  <c r="N23" i="59" s="1"/>
  <c r="N24" i="59" s="1"/>
  <c r="N25" i="59" s="1"/>
  <c r="N26" i="59" s="1"/>
  <c r="N27" i="59" s="1"/>
  <c r="N28" i="59" s="1"/>
  <c r="N29" i="59" s="1"/>
  <c r="N30" i="59" s="1"/>
  <c r="N31" i="59" s="1"/>
  <c r="N32" i="59" s="1"/>
  <c r="N33" i="59" s="1"/>
  <c r="N34" i="59" s="1"/>
  <c r="N35" i="59" s="1"/>
  <c r="N36" i="59" s="1"/>
  <c r="N37" i="59" s="1"/>
  <c r="N38" i="59" s="1"/>
  <c r="N39" i="59" s="1"/>
  <c r="N40" i="59" s="1"/>
  <c r="N41" i="59" s="1"/>
  <c r="N42" i="59" s="1"/>
  <c r="N43" i="59" s="1"/>
  <c r="N44" i="59" s="1"/>
  <c r="N45" i="59" s="1"/>
  <c r="N46" i="59" s="1"/>
  <c r="N47" i="59" s="1"/>
  <c r="N48" i="59" s="1"/>
  <c r="N49" i="59" s="1"/>
  <c r="N50" i="59" s="1"/>
  <c r="N51" i="59" s="1"/>
  <c r="N52" i="59" s="1"/>
  <c r="N53" i="59" s="1"/>
  <c r="N54" i="59" s="1"/>
  <c r="N55" i="59" s="1"/>
  <c r="N56" i="59" s="1"/>
  <c r="N57" i="59" s="1"/>
  <c r="N58" i="59" s="1"/>
  <c r="N59" i="59" s="1"/>
  <c r="N60" i="59" s="1"/>
  <c r="N61" i="59" s="1"/>
  <c r="N62" i="59" s="1"/>
  <c r="N63" i="59" s="1"/>
  <c r="N64" i="59" s="1"/>
  <c r="N65" i="59" s="1"/>
  <c r="N66" i="59" s="1"/>
  <c r="N67" i="59" s="1"/>
  <c r="N68" i="59" s="1"/>
  <c r="N69" i="59" s="1"/>
  <c r="N70" i="59" s="1"/>
  <c r="N71" i="59" s="1"/>
  <c r="N72" i="59" s="1"/>
  <c r="N73" i="59" s="1"/>
  <c r="N74" i="59" s="1"/>
  <c r="N75" i="59" s="1"/>
  <c r="N76" i="59" s="1"/>
  <c r="N77" i="59" s="1"/>
  <c r="N78" i="59" s="1"/>
  <c r="N79" i="59" s="1"/>
  <c r="N80" i="59" s="1"/>
  <c r="N81" i="59" s="1"/>
  <c r="N82" i="59" s="1"/>
  <c r="N83" i="59" s="1"/>
  <c r="N84" i="59" s="1"/>
  <c r="N85" i="59" s="1"/>
  <c r="N86" i="59" s="1"/>
  <c r="N87" i="59" s="1"/>
  <c r="N88" i="59" s="1"/>
  <c r="N89" i="59" s="1"/>
  <c r="N90" i="59" s="1"/>
  <c r="N91" i="59" s="1"/>
  <c r="N92" i="59" s="1"/>
  <c r="N93" i="59" s="1"/>
  <c r="N94" i="59" s="1"/>
  <c r="N95" i="59" s="1"/>
  <c r="N96" i="59" s="1"/>
  <c r="N97" i="59" s="1"/>
  <c r="N98" i="59" s="1"/>
  <c r="N99" i="59" s="1"/>
  <c r="N100" i="59" s="1"/>
  <c r="N101" i="59" s="1"/>
  <c r="N102" i="59" s="1"/>
  <c r="N103" i="59" s="1"/>
  <c r="N104" i="59" s="1"/>
  <c r="N105" i="59" s="1"/>
  <c r="N106" i="59" s="1"/>
  <c r="N107" i="59" s="1"/>
  <c r="N108" i="59" s="1"/>
  <c r="N109" i="59" s="1"/>
  <c r="N110" i="59" s="1"/>
  <c r="N111" i="59" s="1"/>
  <c r="N112" i="59" s="1"/>
  <c r="N113" i="59" s="1"/>
  <c r="N114" i="59" s="1"/>
  <c r="N115" i="59" s="1"/>
  <c r="N116" i="59" s="1"/>
  <c r="N117" i="59" s="1"/>
  <c r="N118" i="59" s="1"/>
  <c r="N119" i="59" s="1"/>
  <c r="N120" i="59" s="1"/>
  <c r="N121" i="59" s="1"/>
  <c r="N122" i="59" s="1"/>
  <c r="N123" i="59" s="1"/>
  <c r="N124" i="59" s="1"/>
  <c r="N125" i="59" s="1"/>
  <c r="N126" i="59" s="1"/>
  <c r="N127" i="59" s="1"/>
  <c r="N128" i="59" s="1"/>
  <c r="N129" i="59" s="1"/>
  <c r="N130" i="59" s="1"/>
  <c r="N131" i="59" s="1"/>
  <c r="N132" i="59" s="1"/>
  <c r="N133" i="59" s="1"/>
  <c r="N134" i="59" s="1"/>
  <c r="N135" i="59" s="1"/>
  <c r="N136" i="59" s="1"/>
  <c r="N137" i="59" s="1"/>
  <c r="N138" i="59" s="1"/>
  <c r="N139" i="59" s="1"/>
  <c r="N140" i="59" s="1"/>
  <c r="N141" i="59" s="1"/>
  <c r="N142" i="59" s="1"/>
  <c r="N143" i="59" s="1"/>
  <c r="N144" i="59" s="1"/>
  <c r="N145" i="59" s="1"/>
  <c r="N146" i="59" s="1"/>
  <c r="N147" i="59" s="1"/>
  <c r="N148" i="59" s="1"/>
  <c r="N149" i="59" s="1"/>
  <c r="N150" i="59" s="1"/>
  <c r="N151" i="59" s="1"/>
  <c r="N152" i="59" s="1"/>
  <c r="N153" i="59" s="1"/>
  <c r="N154" i="59" s="1"/>
  <c r="N155" i="59" s="1"/>
  <c r="N156" i="59" s="1"/>
  <c r="N157" i="59" s="1"/>
  <c r="N158" i="59" s="1"/>
  <c r="N159" i="59" s="1"/>
  <c r="N160" i="59" s="1"/>
  <c r="N161" i="59" s="1"/>
  <c r="N162" i="59" s="1"/>
  <c r="N163" i="59" s="1"/>
  <c r="N164" i="59" s="1"/>
  <c r="N165" i="59" s="1"/>
  <c r="N166" i="59" s="1"/>
  <c r="N167" i="59" s="1"/>
  <c r="N168" i="59" s="1"/>
  <c r="N169" i="59" s="1"/>
  <c r="N170" i="59" s="1"/>
  <c r="N171" i="59" s="1"/>
  <c r="N172" i="59" s="1"/>
  <c r="N173" i="59" s="1"/>
  <c r="N174" i="59" s="1"/>
  <c r="N175" i="59" s="1"/>
  <c r="N176" i="59" s="1"/>
  <c r="N177" i="59" s="1"/>
  <c r="N178" i="59" s="1"/>
  <c r="N179" i="59" s="1"/>
  <c r="N180" i="59" s="1"/>
  <c r="N181" i="59" s="1"/>
  <c r="N182" i="59" s="1"/>
  <c r="N183" i="59" s="1"/>
  <c r="N184" i="59" s="1"/>
  <c r="N185" i="59" s="1"/>
  <c r="N186" i="59" s="1"/>
  <c r="N187" i="59" s="1"/>
  <c r="N188" i="59" s="1"/>
  <c r="N189" i="59" s="1"/>
  <c r="N190" i="59" s="1"/>
  <c r="N191" i="59" s="1"/>
  <c r="N192" i="59" s="1"/>
  <c r="N193" i="59" s="1"/>
  <c r="N194" i="59" s="1"/>
  <c r="N195" i="59" s="1"/>
  <c r="N196" i="59" s="1"/>
  <c r="N197" i="59" s="1"/>
  <c r="N198" i="59" s="1"/>
  <c r="N199" i="59" s="1"/>
  <c r="N200" i="59" s="1"/>
  <c r="N201" i="59" s="1"/>
  <c r="N202" i="59" s="1"/>
  <c r="N203" i="59" s="1"/>
  <c r="N204" i="59" s="1"/>
  <c r="N205" i="59" s="1"/>
  <c r="N206" i="59" s="1"/>
  <c r="N207" i="59" s="1"/>
  <c r="N208" i="59" s="1"/>
  <c r="N209" i="59" s="1"/>
  <c r="N210" i="59" s="1"/>
  <c r="N211" i="59" s="1"/>
  <c r="N212" i="59" s="1"/>
  <c r="N213" i="59" s="1"/>
  <c r="N214" i="59" s="1"/>
  <c r="N215" i="59" s="1"/>
  <c r="N216" i="59" s="1"/>
  <c r="N217" i="59" s="1"/>
  <c r="N218" i="59" s="1"/>
  <c r="N219" i="59" s="1"/>
  <c r="N220" i="59" s="1"/>
  <c r="N221" i="59" s="1"/>
  <c r="N222" i="59" s="1"/>
  <c r="N223" i="59" s="1"/>
  <c r="N224" i="59" s="1"/>
  <c r="N225" i="59" s="1"/>
  <c r="N226" i="59" s="1"/>
  <c r="N227" i="59" s="1"/>
  <c r="N228" i="59" s="1"/>
  <c r="N229" i="59" s="1"/>
  <c r="N230" i="59" s="1"/>
  <c r="N231" i="59" s="1"/>
  <c r="N232" i="59" s="1"/>
  <c r="N233" i="59" s="1"/>
  <c r="N234" i="59" s="1"/>
  <c r="N235" i="59" s="1"/>
  <c r="N236" i="59" s="1"/>
  <c r="N237" i="59" s="1"/>
  <c r="N238" i="59" s="1"/>
  <c r="N239" i="59" s="1"/>
  <c r="N240" i="59" s="1"/>
  <c r="N241" i="59" s="1"/>
  <c r="N242" i="59" s="1"/>
  <c r="N243" i="59" s="1"/>
  <c r="N244" i="59" s="1"/>
  <c r="N245" i="59" s="1"/>
  <c r="N246" i="59" s="1"/>
  <c r="N247" i="59" s="1"/>
  <c r="N248" i="59" s="1"/>
  <c r="N249" i="59" s="1"/>
  <c r="N250" i="59" s="1"/>
  <c r="N251" i="59" s="1"/>
  <c r="N252" i="59" s="1"/>
  <c r="N253" i="59" s="1"/>
  <c r="N254" i="59" s="1"/>
  <c r="N255" i="59" s="1"/>
  <c r="N256" i="59" s="1"/>
  <c r="N257" i="59" s="1"/>
  <c r="N258" i="59" s="1"/>
  <c r="N259" i="59" s="1"/>
  <c r="N260" i="59" s="1"/>
  <c r="N261" i="59" s="1"/>
  <c r="N262" i="59" s="1"/>
  <c r="N263" i="59" s="1"/>
  <c r="N264" i="59" s="1"/>
  <c r="N265" i="59" s="1"/>
  <c r="N266" i="59" s="1"/>
  <c r="N267" i="59" s="1"/>
  <c r="N268" i="59" s="1"/>
  <c r="N269" i="59" s="1"/>
  <c r="N270" i="59" s="1"/>
  <c r="N271" i="59" s="1"/>
  <c r="N272" i="59" s="1"/>
  <c r="N273" i="59" s="1"/>
  <c r="N274" i="59" s="1"/>
  <c r="N275" i="59" s="1"/>
  <c r="N276" i="59" s="1"/>
  <c r="N277" i="59" s="1"/>
  <c r="N278" i="59" s="1"/>
  <c r="N279" i="59" s="1"/>
  <c r="N280" i="59" s="1"/>
  <c r="N281" i="59" s="1"/>
  <c r="N282" i="59" s="1"/>
  <c r="N283" i="59" s="1"/>
  <c r="N284" i="59" s="1"/>
  <c r="N285" i="59" s="1"/>
  <c r="N286" i="59" s="1"/>
  <c r="N287" i="59" s="1"/>
  <c r="N288" i="59" s="1"/>
  <c r="N289" i="59" s="1"/>
  <c r="N290" i="59" s="1"/>
  <c r="N291" i="59" s="1"/>
  <c r="N292" i="59" s="1"/>
  <c r="N293" i="59" s="1"/>
  <c r="N294" i="59" s="1"/>
  <c r="N295" i="59" s="1"/>
  <c r="N296" i="59" s="1"/>
  <c r="N297" i="59" s="1"/>
  <c r="N298" i="59" s="1"/>
  <c r="N299" i="59" s="1"/>
  <c r="N300" i="59" s="1"/>
  <c r="N301" i="59" s="1"/>
  <c r="L304" i="29"/>
  <c r="N304" i="29" s="1"/>
  <c r="N5" i="29"/>
  <c r="N6" i="29" s="1"/>
  <c r="N7" i="29" s="1"/>
  <c r="N8" i="29" s="1"/>
  <c r="N9" i="29" s="1"/>
  <c r="N10" i="29" s="1"/>
  <c r="N11" i="29" s="1"/>
  <c r="N12" i="29" s="1"/>
  <c r="N13" i="29" s="1"/>
  <c r="N14" i="29" s="1"/>
  <c r="N15" i="29" s="1"/>
  <c r="N16" i="29" s="1"/>
  <c r="N17" i="29" s="1"/>
  <c r="N18" i="29" s="1"/>
  <c r="N19" i="29" s="1"/>
  <c r="N20" i="29" s="1"/>
  <c r="N21" i="29" s="1"/>
  <c r="N22" i="29" s="1"/>
  <c r="N23" i="29" s="1"/>
  <c r="N24" i="29" s="1"/>
  <c r="N25" i="29" s="1"/>
  <c r="N26" i="29" s="1"/>
  <c r="N27" i="29" s="1"/>
  <c r="N28" i="29" s="1"/>
  <c r="N29" i="29" s="1"/>
  <c r="N30" i="29" s="1"/>
  <c r="N31" i="29" s="1"/>
  <c r="N32" i="29" s="1"/>
  <c r="N33" i="29" s="1"/>
  <c r="N34" i="29" s="1"/>
  <c r="N35" i="29" s="1"/>
  <c r="N36" i="29" s="1"/>
  <c r="N37" i="29" s="1"/>
  <c r="N38" i="29" s="1"/>
  <c r="N39" i="29" s="1"/>
  <c r="N40" i="29" s="1"/>
  <c r="N41" i="29" s="1"/>
  <c r="N42" i="29" s="1"/>
  <c r="N43" i="29" s="1"/>
  <c r="N44" i="29" s="1"/>
  <c r="N45" i="29" s="1"/>
  <c r="N46" i="29" s="1"/>
  <c r="N47" i="29" s="1"/>
  <c r="N48" i="29" s="1"/>
  <c r="N49" i="29" s="1"/>
  <c r="N50" i="29" s="1"/>
  <c r="N51" i="29" s="1"/>
  <c r="N52" i="29" s="1"/>
  <c r="N53" i="29" s="1"/>
  <c r="N54" i="29" s="1"/>
  <c r="N55" i="29" s="1"/>
  <c r="N56" i="29" s="1"/>
  <c r="N57" i="29" s="1"/>
  <c r="N58" i="29" s="1"/>
  <c r="N59" i="29" s="1"/>
  <c r="N60" i="29" s="1"/>
  <c r="N61" i="29" s="1"/>
  <c r="N62" i="29" s="1"/>
  <c r="N63" i="29" s="1"/>
  <c r="N64" i="29" s="1"/>
  <c r="N65" i="29" s="1"/>
  <c r="N66" i="29" s="1"/>
  <c r="N67" i="29" s="1"/>
  <c r="N68" i="29" s="1"/>
  <c r="N69" i="29" s="1"/>
  <c r="N70" i="29" s="1"/>
  <c r="N71" i="29" s="1"/>
  <c r="N72" i="29" s="1"/>
  <c r="N73" i="29" s="1"/>
  <c r="N74" i="29" s="1"/>
  <c r="N75" i="29" s="1"/>
  <c r="N76" i="29" s="1"/>
  <c r="N77" i="29" s="1"/>
  <c r="N78" i="29" s="1"/>
  <c r="N79" i="29" s="1"/>
  <c r="N80" i="29" s="1"/>
  <c r="N81" i="29" s="1"/>
  <c r="N82" i="29" s="1"/>
  <c r="N83" i="29" s="1"/>
  <c r="N84" i="29" s="1"/>
  <c r="N85" i="29" s="1"/>
  <c r="N86" i="29" s="1"/>
  <c r="N87" i="29" s="1"/>
  <c r="N88" i="29" s="1"/>
  <c r="N89" i="29" s="1"/>
  <c r="N90" i="29" s="1"/>
  <c r="N91" i="29" s="1"/>
  <c r="N92" i="29" s="1"/>
  <c r="N93" i="29" s="1"/>
  <c r="N94" i="29" s="1"/>
  <c r="N95" i="29" s="1"/>
  <c r="N96" i="29" s="1"/>
  <c r="N97" i="29" s="1"/>
  <c r="N98" i="29" s="1"/>
  <c r="N99" i="29" s="1"/>
  <c r="N100" i="29" s="1"/>
  <c r="N101" i="29" s="1"/>
  <c r="N102" i="29" s="1"/>
  <c r="N103" i="29" s="1"/>
  <c r="N104" i="29" s="1"/>
  <c r="N105" i="29" s="1"/>
  <c r="N106" i="29" s="1"/>
  <c r="N107" i="29" s="1"/>
  <c r="N108" i="29" s="1"/>
  <c r="N109" i="29" s="1"/>
  <c r="N110" i="29" s="1"/>
  <c r="N111" i="29" s="1"/>
  <c r="N112" i="29" s="1"/>
  <c r="N113" i="29" s="1"/>
  <c r="N114" i="29" s="1"/>
  <c r="N115" i="29" s="1"/>
  <c r="N116" i="29" s="1"/>
  <c r="N117" i="29" s="1"/>
  <c r="N118" i="29" s="1"/>
  <c r="N119" i="29" s="1"/>
  <c r="N120" i="29" s="1"/>
  <c r="N121" i="29" s="1"/>
  <c r="N122" i="29" s="1"/>
  <c r="N123" i="29" s="1"/>
  <c r="N124" i="29" s="1"/>
  <c r="N125" i="29" s="1"/>
  <c r="N126" i="29" s="1"/>
  <c r="N127" i="29" s="1"/>
  <c r="N128" i="29" s="1"/>
  <c r="N129" i="29" s="1"/>
  <c r="N130" i="29" s="1"/>
  <c r="N131" i="29" s="1"/>
  <c r="N132" i="29" s="1"/>
  <c r="N133" i="29" s="1"/>
  <c r="N134" i="29" s="1"/>
  <c r="N135" i="29" s="1"/>
  <c r="N136" i="29" s="1"/>
  <c r="N137" i="29" s="1"/>
  <c r="N138" i="29" s="1"/>
  <c r="N139" i="29" s="1"/>
  <c r="N140" i="29" s="1"/>
  <c r="N141" i="29" s="1"/>
  <c r="N142" i="29" s="1"/>
  <c r="N143" i="29" s="1"/>
  <c r="N144" i="29" s="1"/>
  <c r="N145" i="29" s="1"/>
  <c r="N146" i="29" s="1"/>
  <c r="N147" i="29" s="1"/>
  <c r="N148" i="29" s="1"/>
  <c r="N149" i="29" s="1"/>
  <c r="N150" i="29" s="1"/>
  <c r="N151" i="29" s="1"/>
  <c r="N152" i="29" s="1"/>
  <c r="N153" i="29" s="1"/>
  <c r="N154" i="29" s="1"/>
  <c r="N155" i="29" s="1"/>
  <c r="N156" i="29" s="1"/>
  <c r="N157" i="29" s="1"/>
  <c r="N158" i="29" s="1"/>
  <c r="N159" i="29" s="1"/>
  <c r="N160" i="29" s="1"/>
  <c r="N161" i="29" s="1"/>
  <c r="N162" i="29" s="1"/>
  <c r="N163" i="29" s="1"/>
  <c r="N164" i="29" s="1"/>
  <c r="N165" i="29" s="1"/>
  <c r="N166" i="29" s="1"/>
  <c r="N167" i="29" s="1"/>
  <c r="N168" i="29" s="1"/>
  <c r="N169" i="29" s="1"/>
  <c r="N170" i="29" s="1"/>
  <c r="N171" i="29" s="1"/>
  <c r="N172" i="29" s="1"/>
  <c r="N173" i="29" s="1"/>
  <c r="N174" i="29" s="1"/>
  <c r="N175" i="29" s="1"/>
  <c r="N176" i="29" s="1"/>
  <c r="N177" i="29" s="1"/>
  <c r="N178" i="29" s="1"/>
  <c r="N179" i="29" s="1"/>
  <c r="N180" i="29" s="1"/>
  <c r="N181" i="29" s="1"/>
  <c r="N182" i="29" s="1"/>
  <c r="N183" i="29" s="1"/>
  <c r="N184" i="29" s="1"/>
  <c r="N185" i="29" s="1"/>
  <c r="N186" i="29" s="1"/>
  <c r="N187" i="29" s="1"/>
  <c r="N188" i="29" s="1"/>
  <c r="N189" i="29" s="1"/>
  <c r="N190" i="29" s="1"/>
  <c r="N191" i="29" s="1"/>
  <c r="N192" i="29" s="1"/>
  <c r="N193" i="29" s="1"/>
  <c r="N194" i="29" s="1"/>
  <c r="N195" i="29" s="1"/>
  <c r="N196" i="29" s="1"/>
  <c r="N197" i="29" s="1"/>
  <c r="N198" i="29" s="1"/>
  <c r="N199" i="29" s="1"/>
  <c r="N200" i="29" s="1"/>
  <c r="N201" i="29" s="1"/>
  <c r="N202" i="29" s="1"/>
  <c r="N203" i="29" s="1"/>
  <c r="N204" i="29" s="1"/>
  <c r="N205" i="29" s="1"/>
  <c r="N206" i="29" s="1"/>
  <c r="N207" i="29" s="1"/>
  <c r="N208" i="29" s="1"/>
  <c r="N209" i="29" s="1"/>
  <c r="N210" i="29" s="1"/>
  <c r="N211" i="29" s="1"/>
  <c r="N212" i="29" s="1"/>
  <c r="N213" i="29" s="1"/>
  <c r="N214" i="29" s="1"/>
  <c r="N215" i="29" s="1"/>
  <c r="N216" i="29" s="1"/>
  <c r="N217" i="29" s="1"/>
  <c r="N218" i="29" s="1"/>
  <c r="N219" i="29" s="1"/>
  <c r="N220" i="29" s="1"/>
  <c r="N221" i="29" s="1"/>
  <c r="N222" i="29" s="1"/>
  <c r="N223" i="29" s="1"/>
  <c r="N224" i="29" s="1"/>
  <c r="N225" i="29" s="1"/>
  <c r="N226" i="29" s="1"/>
  <c r="N227" i="29" s="1"/>
  <c r="N228" i="29" s="1"/>
  <c r="N229" i="29" s="1"/>
  <c r="N230" i="29" s="1"/>
  <c r="N231" i="29" s="1"/>
  <c r="N232" i="29" s="1"/>
  <c r="N233" i="29" s="1"/>
  <c r="N234" i="29" s="1"/>
  <c r="N235" i="29" s="1"/>
  <c r="N236" i="29" s="1"/>
  <c r="N237" i="29" s="1"/>
  <c r="N238" i="29" s="1"/>
  <c r="N239" i="29" s="1"/>
  <c r="N240" i="29" s="1"/>
  <c r="N241" i="29" s="1"/>
  <c r="N242" i="29" s="1"/>
  <c r="N243" i="29" s="1"/>
  <c r="N244" i="29" s="1"/>
  <c r="N245" i="29" s="1"/>
  <c r="N246" i="29" s="1"/>
  <c r="N247" i="29" s="1"/>
  <c r="N248" i="29" s="1"/>
  <c r="N249" i="29" s="1"/>
  <c r="N250" i="29" s="1"/>
  <c r="N251" i="29" s="1"/>
  <c r="N252" i="29" s="1"/>
  <c r="N253" i="29" s="1"/>
  <c r="N254" i="29" s="1"/>
  <c r="N255" i="29" s="1"/>
  <c r="N256" i="29" s="1"/>
  <c r="N257" i="29" s="1"/>
  <c r="N258" i="29" s="1"/>
  <c r="N259" i="29" s="1"/>
  <c r="N260" i="29" s="1"/>
  <c r="N261" i="29" s="1"/>
  <c r="N262" i="29" s="1"/>
  <c r="N263" i="29" s="1"/>
  <c r="N264" i="29" s="1"/>
  <c r="N265" i="29" s="1"/>
  <c r="N266" i="29" s="1"/>
  <c r="N267" i="29" s="1"/>
  <c r="N268" i="29" s="1"/>
  <c r="N269" i="29" s="1"/>
  <c r="N270" i="29" s="1"/>
  <c r="N271" i="29" s="1"/>
  <c r="N272" i="29" s="1"/>
  <c r="N273" i="29" s="1"/>
  <c r="N274" i="29" s="1"/>
  <c r="N275" i="29" s="1"/>
  <c r="N276" i="29" s="1"/>
  <c r="N277" i="29" s="1"/>
  <c r="N278" i="29" s="1"/>
  <c r="N279" i="29" s="1"/>
  <c r="N280" i="29" s="1"/>
  <c r="N281" i="29" s="1"/>
  <c r="N282" i="29" s="1"/>
  <c r="N283" i="29" s="1"/>
  <c r="N284" i="29" s="1"/>
  <c r="N285" i="29" s="1"/>
  <c r="N286" i="29" s="1"/>
  <c r="N287" i="29" s="1"/>
  <c r="N288" i="29" s="1"/>
  <c r="N289" i="29" s="1"/>
  <c r="N290" i="29" s="1"/>
  <c r="N291" i="29" s="1"/>
  <c r="N292" i="29" s="1"/>
  <c r="N293" i="29" s="1"/>
  <c r="N294" i="29" s="1"/>
  <c r="N295" i="29" s="1"/>
  <c r="N296" i="29" s="1"/>
  <c r="N297" i="29" s="1"/>
  <c r="N298" i="29" s="1"/>
  <c r="N299" i="29" s="1"/>
  <c r="N300" i="29" s="1"/>
  <c r="N301" i="29" s="1"/>
  <c r="L301" i="29"/>
  <c r="L304" i="42"/>
  <c r="N304" i="42" s="1"/>
  <c r="L301" i="42"/>
  <c r="N5" i="42"/>
  <c r="N6" i="42" s="1"/>
  <c r="N7" i="42" s="1"/>
  <c r="N8" i="42" s="1"/>
  <c r="N9" i="42" s="1"/>
  <c r="N10" i="42" s="1"/>
  <c r="N11" i="42" s="1"/>
  <c r="N12" i="42" s="1"/>
  <c r="N13" i="42" s="1"/>
  <c r="N14" i="42" s="1"/>
  <c r="N15" i="42" s="1"/>
  <c r="N16" i="42" s="1"/>
  <c r="N17" i="42" s="1"/>
  <c r="N18" i="42" s="1"/>
  <c r="N19" i="42" s="1"/>
  <c r="N20" i="42" s="1"/>
  <c r="N21" i="42" s="1"/>
  <c r="N22" i="42" s="1"/>
  <c r="N23" i="42" s="1"/>
  <c r="N24" i="42" s="1"/>
  <c r="N25" i="42" s="1"/>
  <c r="N26" i="42" s="1"/>
  <c r="N27" i="42" s="1"/>
  <c r="N28" i="42" s="1"/>
  <c r="N29" i="42" s="1"/>
  <c r="N30" i="42" s="1"/>
  <c r="N31" i="42" s="1"/>
  <c r="N32" i="42" s="1"/>
  <c r="N33" i="42" s="1"/>
  <c r="N34" i="42" s="1"/>
  <c r="N35" i="42" s="1"/>
  <c r="N36" i="42" s="1"/>
  <c r="N37" i="42" s="1"/>
  <c r="N38" i="42" s="1"/>
  <c r="N39" i="42" s="1"/>
  <c r="N40" i="42" s="1"/>
  <c r="N41" i="42" s="1"/>
  <c r="N42" i="42" s="1"/>
  <c r="N43" i="42" s="1"/>
  <c r="N44" i="42" s="1"/>
  <c r="N45" i="42" s="1"/>
  <c r="N46" i="42" s="1"/>
  <c r="N47" i="42" s="1"/>
  <c r="N48" i="42" s="1"/>
  <c r="N49" i="42" s="1"/>
  <c r="N50" i="42" s="1"/>
  <c r="N51" i="42" s="1"/>
  <c r="N52" i="42" s="1"/>
  <c r="N53" i="42" s="1"/>
  <c r="N54" i="42" s="1"/>
  <c r="N55" i="42" s="1"/>
  <c r="N56" i="42" s="1"/>
  <c r="N57" i="42" s="1"/>
  <c r="N58" i="42" s="1"/>
  <c r="N59" i="42" s="1"/>
  <c r="N60" i="42" s="1"/>
  <c r="N61" i="42" s="1"/>
  <c r="N62" i="42" s="1"/>
  <c r="N63" i="42" s="1"/>
  <c r="N64" i="42" s="1"/>
  <c r="N65" i="42" s="1"/>
  <c r="N66" i="42" s="1"/>
  <c r="N67" i="42" s="1"/>
  <c r="N68" i="42" s="1"/>
  <c r="N69" i="42" s="1"/>
  <c r="N70" i="42" s="1"/>
  <c r="N71" i="42" s="1"/>
  <c r="N72" i="42" s="1"/>
  <c r="N73" i="42" s="1"/>
  <c r="N74" i="42" s="1"/>
  <c r="N75" i="42" s="1"/>
  <c r="N76" i="42" s="1"/>
  <c r="N77" i="42" s="1"/>
  <c r="N78" i="42" s="1"/>
  <c r="N79" i="42" s="1"/>
  <c r="N80" i="42" s="1"/>
  <c r="N81" i="42" s="1"/>
  <c r="N82" i="42" s="1"/>
  <c r="N83" i="42" s="1"/>
  <c r="N84" i="42" s="1"/>
  <c r="N85" i="42" s="1"/>
  <c r="N86" i="42" s="1"/>
  <c r="N87" i="42" s="1"/>
  <c r="N88" i="42" s="1"/>
  <c r="N89" i="42" s="1"/>
  <c r="N90" i="42" s="1"/>
  <c r="N91" i="42" s="1"/>
  <c r="N92" i="42" s="1"/>
  <c r="N93" i="42" s="1"/>
  <c r="N94" i="42" s="1"/>
  <c r="N95" i="42" s="1"/>
  <c r="N96" i="42" s="1"/>
  <c r="N97" i="42" s="1"/>
  <c r="N98" i="42" s="1"/>
  <c r="N99" i="42" s="1"/>
  <c r="N100" i="42" s="1"/>
  <c r="N101" i="42" s="1"/>
  <c r="N102" i="42" s="1"/>
  <c r="N103" i="42" s="1"/>
  <c r="N104" i="42" s="1"/>
  <c r="N105" i="42" s="1"/>
  <c r="N106" i="42" s="1"/>
  <c r="N107" i="42" s="1"/>
  <c r="N108" i="42" s="1"/>
  <c r="N109" i="42" s="1"/>
  <c r="N110" i="42" s="1"/>
  <c r="N111" i="42" s="1"/>
  <c r="N112" i="42" s="1"/>
  <c r="N113" i="42" s="1"/>
  <c r="N114" i="42" s="1"/>
  <c r="N115" i="42" s="1"/>
  <c r="N116" i="42" s="1"/>
  <c r="N117" i="42" s="1"/>
  <c r="N118" i="42" s="1"/>
  <c r="N119" i="42" s="1"/>
  <c r="N120" i="42" s="1"/>
  <c r="N121" i="42" s="1"/>
  <c r="N122" i="42" s="1"/>
  <c r="N123" i="42" s="1"/>
  <c r="N124" i="42" s="1"/>
  <c r="N125" i="42" s="1"/>
  <c r="N126" i="42" s="1"/>
  <c r="N127" i="42" s="1"/>
  <c r="N128" i="42" s="1"/>
  <c r="N129" i="42" s="1"/>
  <c r="N130" i="42" s="1"/>
  <c r="N131" i="42" s="1"/>
  <c r="N132" i="42" s="1"/>
  <c r="N133" i="42" s="1"/>
  <c r="N134" i="42" s="1"/>
  <c r="N135" i="42" s="1"/>
  <c r="N136" i="42" s="1"/>
  <c r="N137" i="42" s="1"/>
  <c r="N138" i="42" s="1"/>
  <c r="N139" i="42" s="1"/>
  <c r="N140" i="42" s="1"/>
  <c r="N141" i="42" s="1"/>
  <c r="N142" i="42" s="1"/>
  <c r="N143" i="42" s="1"/>
  <c r="N144" i="42" s="1"/>
  <c r="N145" i="42" s="1"/>
  <c r="N146" i="42" s="1"/>
  <c r="N147" i="42" s="1"/>
  <c r="N148" i="42" s="1"/>
  <c r="N149" i="42" s="1"/>
  <c r="N150" i="42" s="1"/>
  <c r="N151" i="42" s="1"/>
  <c r="N152" i="42" s="1"/>
  <c r="N153" i="42" s="1"/>
  <c r="N154" i="42" s="1"/>
  <c r="N155" i="42" s="1"/>
  <c r="N156" i="42" s="1"/>
  <c r="N157" i="42" s="1"/>
  <c r="N158" i="42" s="1"/>
  <c r="N159" i="42" s="1"/>
  <c r="N160" i="42" s="1"/>
  <c r="N161" i="42" s="1"/>
  <c r="N162" i="42" s="1"/>
  <c r="N163" i="42" s="1"/>
  <c r="N164" i="42" s="1"/>
  <c r="N165" i="42" s="1"/>
  <c r="N166" i="42" s="1"/>
  <c r="N167" i="42" s="1"/>
  <c r="N168" i="42" s="1"/>
  <c r="N169" i="42" s="1"/>
  <c r="N170" i="42" s="1"/>
  <c r="N171" i="42" s="1"/>
  <c r="N172" i="42" s="1"/>
  <c r="N173" i="42" s="1"/>
  <c r="N174" i="42" s="1"/>
  <c r="N175" i="42" s="1"/>
  <c r="N176" i="42" s="1"/>
  <c r="N177" i="42" s="1"/>
  <c r="N178" i="42" s="1"/>
  <c r="N179" i="42" s="1"/>
  <c r="N180" i="42" s="1"/>
  <c r="N181" i="42" s="1"/>
  <c r="N182" i="42" s="1"/>
  <c r="N183" i="42" s="1"/>
  <c r="N184" i="42" s="1"/>
  <c r="N185" i="42" s="1"/>
  <c r="N186" i="42" s="1"/>
  <c r="N187" i="42" s="1"/>
  <c r="N188" i="42" s="1"/>
  <c r="N189" i="42" s="1"/>
  <c r="N190" i="42" s="1"/>
  <c r="N191" i="42" s="1"/>
  <c r="N192" i="42" s="1"/>
  <c r="N193" i="42" s="1"/>
  <c r="N194" i="42" s="1"/>
  <c r="N195" i="42" s="1"/>
  <c r="N196" i="42" s="1"/>
  <c r="N197" i="42" s="1"/>
  <c r="N198" i="42" s="1"/>
  <c r="N199" i="42" s="1"/>
  <c r="N200" i="42" s="1"/>
  <c r="N201" i="42" s="1"/>
  <c r="N202" i="42" s="1"/>
  <c r="N203" i="42" s="1"/>
  <c r="N204" i="42" s="1"/>
  <c r="N205" i="42" s="1"/>
  <c r="N206" i="42" s="1"/>
  <c r="N207" i="42" s="1"/>
  <c r="N208" i="42" s="1"/>
  <c r="N209" i="42" s="1"/>
  <c r="N210" i="42" s="1"/>
  <c r="N211" i="42" s="1"/>
  <c r="N212" i="42" s="1"/>
  <c r="N213" i="42" s="1"/>
  <c r="N214" i="42" s="1"/>
  <c r="N215" i="42" s="1"/>
  <c r="N216" i="42" s="1"/>
  <c r="N217" i="42" s="1"/>
  <c r="N218" i="42" s="1"/>
  <c r="N219" i="42" s="1"/>
  <c r="N220" i="42" s="1"/>
  <c r="N221" i="42" s="1"/>
  <c r="N222" i="42" s="1"/>
  <c r="N223" i="42" s="1"/>
  <c r="N224" i="42" s="1"/>
  <c r="N225" i="42" s="1"/>
  <c r="N226" i="42" s="1"/>
  <c r="N227" i="42" s="1"/>
  <c r="N228" i="42" s="1"/>
  <c r="N229" i="42" s="1"/>
  <c r="N230" i="42" s="1"/>
  <c r="N231" i="42" s="1"/>
  <c r="N232" i="42" s="1"/>
  <c r="N233" i="42" s="1"/>
  <c r="N234" i="42" s="1"/>
  <c r="N235" i="42" s="1"/>
  <c r="N236" i="42" s="1"/>
  <c r="N237" i="42" s="1"/>
  <c r="N238" i="42" s="1"/>
  <c r="N239" i="42" s="1"/>
  <c r="N240" i="42" s="1"/>
  <c r="N241" i="42" s="1"/>
  <c r="N242" i="42" s="1"/>
  <c r="N243" i="42" s="1"/>
  <c r="N244" i="42" s="1"/>
  <c r="N245" i="42" s="1"/>
  <c r="N246" i="42" s="1"/>
  <c r="N247" i="42" s="1"/>
  <c r="N248" i="42" s="1"/>
  <c r="N249" i="42" s="1"/>
  <c r="N250" i="42" s="1"/>
  <c r="N251" i="42" s="1"/>
  <c r="N252" i="42" s="1"/>
  <c r="N253" i="42" s="1"/>
  <c r="N254" i="42" s="1"/>
  <c r="N255" i="42" s="1"/>
  <c r="N256" i="42" s="1"/>
  <c r="N257" i="42" s="1"/>
  <c r="N258" i="42" s="1"/>
  <c r="N259" i="42" s="1"/>
  <c r="N260" i="42" s="1"/>
  <c r="N261" i="42" s="1"/>
  <c r="N262" i="42" s="1"/>
  <c r="N263" i="42" s="1"/>
  <c r="N264" i="42" s="1"/>
  <c r="N265" i="42" s="1"/>
  <c r="N266" i="42" s="1"/>
  <c r="N267" i="42" s="1"/>
  <c r="N268" i="42" s="1"/>
  <c r="N269" i="42" s="1"/>
  <c r="N270" i="42" s="1"/>
  <c r="N271" i="42" s="1"/>
  <c r="N272" i="42" s="1"/>
  <c r="N273" i="42" s="1"/>
  <c r="N274" i="42" s="1"/>
  <c r="N275" i="42" s="1"/>
  <c r="N276" i="42" s="1"/>
  <c r="N277" i="42" s="1"/>
  <c r="N278" i="42" s="1"/>
  <c r="N279" i="42" s="1"/>
  <c r="N280" i="42" s="1"/>
  <c r="N281" i="42" s="1"/>
  <c r="N282" i="42" s="1"/>
  <c r="N283" i="42" s="1"/>
  <c r="N284" i="42" s="1"/>
  <c r="N285" i="42" s="1"/>
  <c r="N286" i="42" s="1"/>
  <c r="N287" i="42" s="1"/>
  <c r="N288" i="42" s="1"/>
  <c r="N289" i="42" s="1"/>
  <c r="N290" i="42" s="1"/>
  <c r="N291" i="42" s="1"/>
  <c r="N292" i="42" s="1"/>
  <c r="N293" i="42" s="1"/>
  <c r="N294" i="42" s="1"/>
  <c r="N295" i="42" s="1"/>
  <c r="N296" i="42" s="1"/>
  <c r="N297" i="42" s="1"/>
  <c r="N298" i="42" s="1"/>
  <c r="N299" i="42" s="1"/>
  <c r="N300" i="42" s="1"/>
  <c r="N301" i="42" s="1"/>
  <c r="L301" i="74"/>
  <c r="L304" i="74"/>
  <c r="N304" i="74" s="1"/>
  <c r="N5" i="74"/>
  <c r="N6" i="74" s="1"/>
  <c r="N7" i="74" s="1"/>
  <c r="N8" i="74" s="1"/>
  <c r="N9" i="74" s="1"/>
  <c r="N10" i="74" s="1"/>
  <c r="N11" i="74" s="1"/>
  <c r="N12" i="74" s="1"/>
  <c r="N13" i="74" s="1"/>
  <c r="N14" i="74" s="1"/>
  <c r="N15" i="74" s="1"/>
  <c r="N16" i="74" s="1"/>
  <c r="N17" i="74" s="1"/>
  <c r="N18" i="74" s="1"/>
  <c r="N19" i="74" s="1"/>
  <c r="N20" i="74" s="1"/>
  <c r="N21" i="74" s="1"/>
  <c r="N22" i="74" s="1"/>
  <c r="N23" i="74" s="1"/>
  <c r="N24" i="74" s="1"/>
  <c r="N25" i="74" s="1"/>
  <c r="N26" i="74" s="1"/>
  <c r="N27" i="74" s="1"/>
  <c r="N28" i="74" s="1"/>
  <c r="N29" i="74" s="1"/>
  <c r="N30" i="74" s="1"/>
  <c r="N31" i="74" s="1"/>
  <c r="N32" i="74" s="1"/>
  <c r="N33" i="74" s="1"/>
  <c r="N34" i="74" s="1"/>
  <c r="N35" i="74" s="1"/>
  <c r="N36" i="74" s="1"/>
  <c r="N37" i="74" s="1"/>
  <c r="N38" i="74" s="1"/>
  <c r="N39" i="74" s="1"/>
  <c r="N40" i="74" s="1"/>
  <c r="N41" i="74" s="1"/>
  <c r="N42" i="74" s="1"/>
  <c r="N43" i="74" s="1"/>
  <c r="N44" i="74" s="1"/>
  <c r="N45" i="74" s="1"/>
  <c r="N46" i="74" s="1"/>
  <c r="N47" i="74" s="1"/>
  <c r="N48" i="74" s="1"/>
  <c r="N49" i="74" s="1"/>
  <c r="N50" i="74" s="1"/>
  <c r="N51" i="74" s="1"/>
  <c r="N52" i="74" s="1"/>
  <c r="N53" i="74" s="1"/>
  <c r="N54" i="74" s="1"/>
  <c r="N55" i="74" s="1"/>
  <c r="N56" i="74" s="1"/>
  <c r="N57" i="74" s="1"/>
  <c r="N58" i="74" s="1"/>
  <c r="N59" i="74" s="1"/>
  <c r="N60" i="74" s="1"/>
  <c r="N61" i="74" s="1"/>
  <c r="N62" i="74" s="1"/>
  <c r="N63" i="74" s="1"/>
  <c r="N64" i="74" s="1"/>
  <c r="N65" i="74" s="1"/>
  <c r="N66" i="74" s="1"/>
  <c r="N67" i="74" s="1"/>
  <c r="N68" i="74" s="1"/>
  <c r="N69" i="74" s="1"/>
  <c r="N70" i="74" s="1"/>
  <c r="N71" i="74" s="1"/>
  <c r="N72" i="74" s="1"/>
  <c r="N73" i="74" s="1"/>
  <c r="N74" i="74" s="1"/>
  <c r="N75" i="74" s="1"/>
  <c r="N76" i="74" s="1"/>
  <c r="N77" i="74" s="1"/>
  <c r="N78" i="74" s="1"/>
  <c r="N79" i="74" s="1"/>
  <c r="N80" i="74" s="1"/>
  <c r="N81" i="74" s="1"/>
  <c r="N82" i="74" s="1"/>
  <c r="N83" i="74" s="1"/>
  <c r="N84" i="74" s="1"/>
  <c r="N85" i="74" s="1"/>
  <c r="N86" i="74" s="1"/>
  <c r="N87" i="74" s="1"/>
  <c r="N88" i="74" s="1"/>
  <c r="N89" i="74" s="1"/>
  <c r="N90" i="74" s="1"/>
  <c r="N91" i="74" s="1"/>
  <c r="N92" i="74" s="1"/>
  <c r="N93" i="74" s="1"/>
  <c r="N94" i="74" s="1"/>
  <c r="N95" i="74" s="1"/>
  <c r="N96" i="74" s="1"/>
  <c r="N97" i="74" s="1"/>
  <c r="N98" i="74" s="1"/>
  <c r="N99" i="74" s="1"/>
  <c r="N100" i="74" s="1"/>
  <c r="N101" i="74" s="1"/>
  <c r="N102" i="74" s="1"/>
  <c r="N103" i="74" s="1"/>
  <c r="N104" i="74" s="1"/>
  <c r="N105" i="74" s="1"/>
  <c r="N106" i="74" s="1"/>
  <c r="N107" i="74" s="1"/>
  <c r="N108" i="74" s="1"/>
  <c r="N109" i="74" s="1"/>
  <c r="N110" i="74" s="1"/>
  <c r="N111" i="74" s="1"/>
  <c r="N112" i="74" s="1"/>
  <c r="N113" i="74" s="1"/>
  <c r="N114" i="74" s="1"/>
  <c r="N115" i="74" s="1"/>
  <c r="N116" i="74" s="1"/>
  <c r="N117" i="74" s="1"/>
  <c r="N118" i="74" s="1"/>
  <c r="N119" i="74" s="1"/>
  <c r="N120" i="74" s="1"/>
  <c r="N121" i="74" s="1"/>
  <c r="N122" i="74" s="1"/>
  <c r="N123" i="74" s="1"/>
  <c r="N124" i="74" s="1"/>
  <c r="N125" i="74" s="1"/>
  <c r="N126" i="74" s="1"/>
  <c r="N127" i="74" s="1"/>
  <c r="N128" i="74" s="1"/>
  <c r="N129" i="74" s="1"/>
  <c r="N130" i="74" s="1"/>
  <c r="N131" i="74" s="1"/>
  <c r="N132" i="74" s="1"/>
  <c r="N133" i="74" s="1"/>
  <c r="N134" i="74" s="1"/>
  <c r="N135" i="74" s="1"/>
  <c r="N136" i="74" s="1"/>
  <c r="N137" i="74" s="1"/>
  <c r="N138" i="74" s="1"/>
  <c r="N139" i="74" s="1"/>
  <c r="N140" i="74" s="1"/>
  <c r="N141" i="74" s="1"/>
  <c r="N142" i="74" s="1"/>
  <c r="N143" i="74" s="1"/>
  <c r="N144" i="74" s="1"/>
  <c r="N145" i="74" s="1"/>
  <c r="N146" i="74" s="1"/>
  <c r="N147" i="74" s="1"/>
  <c r="N148" i="74" s="1"/>
  <c r="N149" i="74" s="1"/>
  <c r="N150" i="74" s="1"/>
  <c r="N151" i="74" s="1"/>
  <c r="N152" i="74" s="1"/>
  <c r="N153" i="74" s="1"/>
  <c r="N154" i="74" s="1"/>
  <c r="N155" i="74" s="1"/>
  <c r="N156" i="74" s="1"/>
  <c r="N157" i="74" s="1"/>
  <c r="N158" i="74" s="1"/>
  <c r="N159" i="74" s="1"/>
  <c r="N160" i="74" s="1"/>
  <c r="N161" i="74" s="1"/>
  <c r="N162" i="74" s="1"/>
  <c r="N163" i="74" s="1"/>
  <c r="N164" i="74" s="1"/>
  <c r="N165" i="74" s="1"/>
  <c r="N166" i="74" s="1"/>
  <c r="N167" i="74" s="1"/>
  <c r="N168" i="74" s="1"/>
  <c r="N169" i="74" s="1"/>
  <c r="N170" i="74" s="1"/>
  <c r="N171" i="74" s="1"/>
  <c r="N172" i="74" s="1"/>
  <c r="N173" i="74" s="1"/>
  <c r="N174" i="74" s="1"/>
  <c r="N175" i="74" s="1"/>
  <c r="N176" i="74" s="1"/>
  <c r="N177" i="74" s="1"/>
  <c r="N178" i="74" s="1"/>
  <c r="N179" i="74" s="1"/>
  <c r="N180" i="74" s="1"/>
  <c r="N181" i="74" s="1"/>
  <c r="N182" i="74" s="1"/>
  <c r="N183" i="74" s="1"/>
  <c r="N184" i="74" s="1"/>
  <c r="N185" i="74" s="1"/>
  <c r="N186" i="74" s="1"/>
  <c r="N187" i="74" s="1"/>
  <c r="N188" i="74" s="1"/>
  <c r="N189" i="74" s="1"/>
  <c r="N190" i="74" s="1"/>
  <c r="N191" i="74" s="1"/>
  <c r="N192" i="74" s="1"/>
  <c r="N193" i="74" s="1"/>
  <c r="N194" i="74" s="1"/>
  <c r="N195" i="74" s="1"/>
  <c r="N196" i="74" s="1"/>
  <c r="N197" i="74" s="1"/>
  <c r="N198" i="74" s="1"/>
  <c r="N199" i="74" s="1"/>
  <c r="N200" i="74" s="1"/>
  <c r="N201" i="74" s="1"/>
  <c r="N202" i="74" s="1"/>
  <c r="N203" i="74" s="1"/>
  <c r="N204" i="74" s="1"/>
  <c r="N205" i="74" s="1"/>
  <c r="N206" i="74" s="1"/>
  <c r="N207" i="74" s="1"/>
  <c r="N208" i="74" s="1"/>
  <c r="N209" i="74" s="1"/>
  <c r="N210" i="74" s="1"/>
  <c r="N211" i="74" s="1"/>
  <c r="N212" i="74" s="1"/>
  <c r="N213" i="74" s="1"/>
  <c r="N214" i="74" s="1"/>
  <c r="N215" i="74" s="1"/>
  <c r="N216" i="74" s="1"/>
  <c r="N217" i="74" s="1"/>
  <c r="N218" i="74" s="1"/>
  <c r="N219" i="74" s="1"/>
  <c r="N220" i="74" s="1"/>
  <c r="N221" i="74" s="1"/>
  <c r="N222" i="74" s="1"/>
  <c r="N223" i="74" s="1"/>
  <c r="N224" i="74" s="1"/>
  <c r="N225" i="74" s="1"/>
  <c r="N226" i="74" s="1"/>
  <c r="N227" i="74" s="1"/>
  <c r="N228" i="74" s="1"/>
  <c r="N229" i="74" s="1"/>
  <c r="N230" i="74" s="1"/>
  <c r="N231" i="74" s="1"/>
  <c r="N232" i="74" s="1"/>
  <c r="N233" i="74" s="1"/>
  <c r="N234" i="74" s="1"/>
  <c r="N235" i="74" s="1"/>
  <c r="N236" i="74" s="1"/>
  <c r="N237" i="74" s="1"/>
  <c r="N238" i="74" s="1"/>
  <c r="N239" i="74" s="1"/>
  <c r="N240" i="74" s="1"/>
  <c r="N241" i="74" s="1"/>
  <c r="N242" i="74" s="1"/>
  <c r="N243" i="74" s="1"/>
  <c r="N244" i="74" s="1"/>
  <c r="N245" i="74" s="1"/>
  <c r="N246" i="74" s="1"/>
  <c r="N247" i="74" s="1"/>
  <c r="N248" i="74" s="1"/>
  <c r="N249" i="74" s="1"/>
  <c r="N250" i="74" s="1"/>
  <c r="N251" i="74" s="1"/>
  <c r="N252" i="74" s="1"/>
  <c r="N253" i="74" s="1"/>
  <c r="N254" i="74" s="1"/>
  <c r="N255" i="74" s="1"/>
  <c r="N256" i="74" s="1"/>
  <c r="N257" i="74" s="1"/>
  <c r="N258" i="74" s="1"/>
  <c r="N259" i="74" s="1"/>
  <c r="N260" i="74" s="1"/>
  <c r="N261" i="74" s="1"/>
  <c r="N262" i="74" s="1"/>
  <c r="N263" i="74" s="1"/>
  <c r="N264" i="74" s="1"/>
  <c r="N265" i="74" s="1"/>
  <c r="N266" i="74" s="1"/>
  <c r="N267" i="74" s="1"/>
  <c r="N268" i="74" s="1"/>
  <c r="N269" i="74" s="1"/>
  <c r="N270" i="74" s="1"/>
  <c r="N271" i="74" s="1"/>
  <c r="N272" i="74" s="1"/>
  <c r="N273" i="74" s="1"/>
  <c r="N274" i="74" s="1"/>
  <c r="N275" i="74" s="1"/>
  <c r="N276" i="74" s="1"/>
  <c r="N277" i="74" s="1"/>
  <c r="N278" i="74" s="1"/>
  <c r="N279" i="74" s="1"/>
  <c r="N280" i="74" s="1"/>
  <c r="N281" i="74" s="1"/>
  <c r="N282" i="74" s="1"/>
  <c r="N283" i="74" s="1"/>
  <c r="N284" i="74" s="1"/>
  <c r="N285" i="74" s="1"/>
  <c r="N286" i="74" s="1"/>
  <c r="N287" i="74" s="1"/>
  <c r="N288" i="74" s="1"/>
  <c r="N289" i="74" s="1"/>
  <c r="N290" i="74" s="1"/>
  <c r="N291" i="74" s="1"/>
  <c r="N292" i="74" s="1"/>
  <c r="N293" i="74" s="1"/>
  <c r="N294" i="74" s="1"/>
  <c r="N295" i="74" s="1"/>
  <c r="N296" i="74" s="1"/>
  <c r="N297" i="74" s="1"/>
  <c r="N298" i="74" s="1"/>
  <c r="N299" i="74" s="1"/>
  <c r="N300" i="74" s="1"/>
  <c r="N301" i="74" s="1"/>
  <c r="L301" i="67"/>
  <c r="L304" i="67"/>
  <c r="N304" i="67" s="1"/>
  <c r="N5" i="67"/>
  <c r="N6" i="67" s="1"/>
  <c r="N7" i="67" s="1"/>
  <c r="N8" i="67" s="1"/>
  <c r="N9" i="67" s="1"/>
  <c r="N10" i="67" s="1"/>
  <c r="N11" i="67" s="1"/>
  <c r="N12" i="67" s="1"/>
  <c r="N13" i="67" s="1"/>
  <c r="N14" i="67" s="1"/>
  <c r="N15" i="67" s="1"/>
  <c r="N16" i="67" s="1"/>
  <c r="N17" i="67" s="1"/>
  <c r="N18" i="67" s="1"/>
  <c r="N19" i="67" s="1"/>
  <c r="N20" i="67" s="1"/>
  <c r="N21" i="67" s="1"/>
  <c r="N22" i="67" s="1"/>
  <c r="N23" i="67" s="1"/>
  <c r="N24" i="67" s="1"/>
  <c r="N25" i="67" s="1"/>
  <c r="N26" i="67" s="1"/>
  <c r="N27" i="67" s="1"/>
  <c r="N28" i="67" s="1"/>
  <c r="N29" i="67" s="1"/>
  <c r="N30" i="67" s="1"/>
  <c r="N31" i="67" s="1"/>
  <c r="N32" i="67" s="1"/>
  <c r="N33" i="67" s="1"/>
  <c r="N34" i="67" s="1"/>
  <c r="N35" i="67" s="1"/>
  <c r="N36" i="67" s="1"/>
  <c r="N37" i="67" s="1"/>
  <c r="N38" i="67" s="1"/>
  <c r="N39" i="67" s="1"/>
  <c r="N40" i="67" s="1"/>
  <c r="N41" i="67" s="1"/>
  <c r="N42" i="67" s="1"/>
  <c r="N43" i="67" s="1"/>
  <c r="N44" i="67" s="1"/>
  <c r="N45" i="67" s="1"/>
  <c r="N46" i="67" s="1"/>
  <c r="N47" i="67" s="1"/>
  <c r="N48" i="67" s="1"/>
  <c r="N49" i="67" s="1"/>
  <c r="N50" i="67" s="1"/>
  <c r="N51" i="67" s="1"/>
  <c r="N52" i="67" s="1"/>
  <c r="N53" i="67" s="1"/>
  <c r="N54" i="67" s="1"/>
  <c r="N55" i="67" s="1"/>
  <c r="N56" i="67" s="1"/>
  <c r="N57" i="67" s="1"/>
  <c r="N58" i="67" s="1"/>
  <c r="N59" i="67" s="1"/>
  <c r="N60" i="67" s="1"/>
  <c r="N61" i="67" s="1"/>
  <c r="N62" i="67" s="1"/>
  <c r="N63" i="67" s="1"/>
  <c r="N64" i="67" s="1"/>
  <c r="N65" i="67" s="1"/>
  <c r="N66" i="67" s="1"/>
  <c r="N67" i="67" s="1"/>
  <c r="N68" i="67" s="1"/>
  <c r="N69" i="67" s="1"/>
  <c r="N70" i="67" s="1"/>
  <c r="N71" i="67" s="1"/>
  <c r="N72" i="67" s="1"/>
  <c r="N73" i="67" s="1"/>
  <c r="N74" i="67" s="1"/>
  <c r="N75" i="67" s="1"/>
  <c r="N76" i="67" s="1"/>
  <c r="N77" i="67" s="1"/>
  <c r="N78" i="67" s="1"/>
  <c r="N79" i="67" s="1"/>
  <c r="N80" i="67" s="1"/>
  <c r="N81" i="67" s="1"/>
  <c r="N82" i="67" s="1"/>
  <c r="N83" i="67" s="1"/>
  <c r="N84" i="67" s="1"/>
  <c r="N85" i="67" s="1"/>
  <c r="N86" i="67" s="1"/>
  <c r="N87" i="67" s="1"/>
  <c r="N88" i="67" s="1"/>
  <c r="N89" i="67" s="1"/>
  <c r="N90" i="67" s="1"/>
  <c r="N91" i="67" s="1"/>
  <c r="N92" i="67" s="1"/>
  <c r="N93" i="67" s="1"/>
  <c r="N94" i="67" s="1"/>
  <c r="N95" i="67" s="1"/>
  <c r="N96" i="67" s="1"/>
  <c r="N97" i="67" s="1"/>
  <c r="N98" i="67" s="1"/>
  <c r="N99" i="67" s="1"/>
  <c r="N100" i="67" s="1"/>
  <c r="N101" i="67" s="1"/>
  <c r="N102" i="67" s="1"/>
  <c r="N103" i="67" s="1"/>
  <c r="N104" i="67" s="1"/>
  <c r="N105" i="67" s="1"/>
  <c r="N106" i="67" s="1"/>
  <c r="N107" i="67" s="1"/>
  <c r="N108" i="67" s="1"/>
  <c r="N109" i="67" s="1"/>
  <c r="N110" i="67" s="1"/>
  <c r="N111" i="67" s="1"/>
  <c r="N112" i="67" s="1"/>
  <c r="N113" i="67" s="1"/>
  <c r="N114" i="67" s="1"/>
  <c r="N115" i="67" s="1"/>
  <c r="N116" i="67" s="1"/>
  <c r="N117" i="67" s="1"/>
  <c r="N118" i="67" s="1"/>
  <c r="N119" i="67" s="1"/>
  <c r="N120" i="67" s="1"/>
  <c r="N121" i="67" s="1"/>
  <c r="N122" i="67" s="1"/>
  <c r="N123" i="67" s="1"/>
  <c r="N124" i="67" s="1"/>
  <c r="N125" i="67" s="1"/>
  <c r="N126" i="67" s="1"/>
  <c r="N127" i="67" s="1"/>
  <c r="N128" i="67" s="1"/>
  <c r="N129" i="67" s="1"/>
  <c r="N130" i="67" s="1"/>
  <c r="N131" i="67" s="1"/>
  <c r="N132" i="67" s="1"/>
  <c r="N133" i="67" s="1"/>
  <c r="N134" i="67" s="1"/>
  <c r="N135" i="67" s="1"/>
  <c r="N136" i="67" s="1"/>
  <c r="N137" i="67" s="1"/>
  <c r="N138" i="67" s="1"/>
  <c r="N139" i="67" s="1"/>
  <c r="N140" i="67" s="1"/>
  <c r="N141" i="67" s="1"/>
  <c r="N142" i="67" s="1"/>
  <c r="N143" i="67" s="1"/>
  <c r="N144" i="67" s="1"/>
  <c r="N145" i="67" s="1"/>
  <c r="N146" i="67" s="1"/>
  <c r="N147" i="67" s="1"/>
  <c r="N148" i="67" s="1"/>
  <c r="N149" i="67" s="1"/>
  <c r="N150" i="67" s="1"/>
  <c r="N151" i="67" s="1"/>
  <c r="N152" i="67" s="1"/>
  <c r="N153" i="67" s="1"/>
  <c r="N154" i="67" s="1"/>
  <c r="N155" i="67" s="1"/>
  <c r="N156" i="67" s="1"/>
  <c r="N157" i="67" s="1"/>
  <c r="N158" i="67" s="1"/>
  <c r="N159" i="67" s="1"/>
  <c r="N160" i="67" s="1"/>
  <c r="N161" i="67" s="1"/>
  <c r="N162" i="67" s="1"/>
  <c r="N163" i="67" s="1"/>
  <c r="N164" i="67" s="1"/>
  <c r="N165" i="67" s="1"/>
  <c r="N166" i="67" s="1"/>
  <c r="N167" i="67" s="1"/>
  <c r="N168" i="67" s="1"/>
  <c r="N169" i="67" s="1"/>
  <c r="N170" i="67" s="1"/>
  <c r="N171" i="67" s="1"/>
  <c r="N172" i="67" s="1"/>
  <c r="N173" i="67" s="1"/>
  <c r="N174" i="67" s="1"/>
  <c r="N175" i="67" s="1"/>
  <c r="N176" i="67" s="1"/>
  <c r="N177" i="67" s="1"/>
  <c r="N178" i="67" s="1"/>
  <c r="N179" i="67" s="1"/>
  <c r="N180" i="67" s="1"/>
  <c r="N181" i="67" s="1"/>
  <c r="N182" i="67" s="1"/>
  <c r="N183" i="67" s="1"/>
  <c r="N184" i="67" s="1"/>
  <c r="N185" i="67" s="1"/>
  <c r="N186" i="67" s="1"/>
  <c r="N187" i="67" s="1"/>
  <c r="N188" i="67" s="1"/>
  <c r="N189" i="67" s="1"/>
  <c r="N190" i="67" s="1"/>
  <c r="N191" i="67" s="1"/>
  <c r="N192" i="67" s="1"/>
  <c r="N193" i="67" s="1"/>
  <c r="N194" i="67" s="1"/>
  <c r="N195" i="67" s="1"/>
  <c r="N196" i="67" s="1"/>
  <c r="N197" i="67" s="1"/>
  <c r="N198" i="67" s="1"/>
  <c r="N199" i="67" s="1"/>
  <c r="N200" i="67" s="1"/>
  <c r="N201" i="67" s="1"/>
  <c r="N202" i="67" s="1"/>
  <c r="N203" i="67" s="1"/>
  <c r="N204" i="67" s="1"/>
  <c r="N205" i="67" s="1"/>
  <c r="N206" i="67" s="1"/>
  <c r="N207" i="67" s="1"/>
  <c r="N208" i="67" s="1"/>
  <c r="N209" i="67" s="1"/>
  <c r="N210" i="67" s="1"/>
  <c r="N211" i="67" s="1"/>
  <c r="N212" i="67" s="1"/>
  <c r="N213" i="67" s="1"/>
  <c r="N214" i="67" s="1"/>
  <c r="N215" i="67" s="1"/>
  <c r="N216" i="67" s="1"/>
  <c r="N217" i="67" s="1"/>
  <c r="N218" i="67" s="1"/>
  <c r="N219" i="67" s="1"/>
  <c r="N220" i="67" s="1"/>
  <c r="N221" i="67" s="1"/>
  <c r="N222" i="67" s="1"/>
  <c r="N223" i="67" s="1"/>
  <c r="N224" i="67" s="1"/>
  <c r="N225" i="67" s="1"/>
  <c r="N226" i="67" s="1"/>
  <c r="N227" i="67" s="1"/>
  <c r="N228" i="67" s="1"/>
  <c r="N229" i="67" s="1"/>
  <c r="N230" i="67" s="1"/>
  <c r="N231" i="67" s="1"/>
  <c r="N232" i="67" s="1"/>
  <c r="N233" i="67" s="1"/>
  <c r="N234" i="67" s="1"/>
  <c r="N235" i="67" s="1"/>
  <c r="N236" i="67" s="1"/>
  <c r="N237" i="67" s="1"/>
  <c r="N238" i="67" s="1"/>
  <c r="N239" i="67" s="1"/>
  <c r="N240" i="67" s="1"/>
  <c r="N241" i="67" s="1"/>
  <c r="N242" i="67" s="1"/>
  <c r="N243" i="67" s="1"/>
  <c r="N244" i="67" s="1"/>
  <c r="N245" i="67" s="1"/>
  <c r="N246" i="67" s="1"/>
  <c r="N247" i="67" s="1"/>
  <c r="N248" i="67" s="1"/>
  <c r="N249" i="67" s="1"/>
  <c r="N250" i="67" s="1"/>
  <c r="N251" i="67" s="1"/>
  <c r="N252" i="67" s="1"/>
  <c r="N253" i="67" s="1"/>
  <c r="N254" i="67" s="1"/>
  <c r="N255" i="67" s="1"/>
  <c r="N256" i="67" s="1"/>
  <c r="N257" i="67" s="1"/>
  <c r="N258" i="67" s="1"/>
  <c r="N259" i="67" s="1"/>
  <c r="N260" i="67" s="1"/>
  <c r="N261" i="67" s="1"/>
  <c r="N262" i="67" s="1"/>
  <c r="N263" i="67" s="1"/>
  <c r="N264" i="67" s="1"/>
  <c r="N265" i="67" s="1"/>
  <c r="N266" i="67" s="1"/>
  <c r="N267" i="67" s="1"/>
  <c r="N268" i="67" s="1"/>
  <c r="N269" i="67" s="1"/>
  <c r="N270" i="67" s="1"/>
  <c r="N271" i="67" s="1"/>
  <c r="N272" i="67" s="1"/>
  <c r="N273" i="67" s="1"/>
  <c r="N274" i="67" s="1"/>
  <c r="N275" i="67" s="1"/>
  <c r="N276" i="67" s="1"/>
  <c r="N277" i="67" s="1"/>
  <c r="N278" i="67" s="1"/>
  <c r="N279" i="67" s="1"/>
  <c r="N280" i="67" s="1"/>
  <c r="N281" i="67" s="1"/>
  <c r="N282" i="67" s="1"/>
  <c r="N283" i="67" s="1"/>
  <c r="N284" i="67" s="1"/>
  <c r="N285" i="67" s="1"/>
  <c r="N286" i="67" s="1"/>
  <c r="N287" i="67" s="1"/>
  <c r="N288" i="67" s="1"/>
  <c r="N289" i="67" s="1"/>
  <c r="N290" i="67" s="1"/>
  <c r="N291" i="67" s="1"/>
  <c r="N292" i="67" s="1"/>
  <c r="N293" i="67" s="1"/>
  <c r="N294" i="67" s="1"/>
  <c r="N295" i="67" s="1"/>
  <c r="N296" i="67" s="1"/>
  <c r="N297" i="67" s="1"/>
  <c r="N298" i="67" s="1"/>
  <c r="N299" i="67" s="1"/>
  <c r="N300" i="67" s="1"/>
  <c r="N301" i="67" s="1"/>
  <c r="L301" i="66"/>
  <c r="L304" i="66"/>
  <c r="N304" i="66" s="1"/>
  <c r="N5" i="66"/>
  <c r="N6" i="66" s="1"/>
  <c r="N7" i="66" s="1"/>
  <c r="N8" i="66" s="1"/>
  <c r="N9" i="66" s="1"/>
  <c r="N10" i="66" s="1"/>
  <c r="N11" i="66" s="1"/>
  <c r="N12" i="66" s="1"/>
  <c r="N13" i="66" s="1"/>
  <c r="N14" i="66" s="1"/>
  <c r="N15" i="66" s="1"/>
  <c r="N16" i="66" s="1"/>
  <c r="N17" i="66" s="1"/>
  <c r="N18" i="66" s="1"/>
  <c r="N19" i="66" s="1"/>
  <c r="N20" i="66" s="1"/>
  <c r="N21" i="66" s="1"/>
  <c r="N22" i="66" s="1"/>
  <c r="N23" i="66" s="1"/>
  <c r="N24" i="66" s="1"/>
  <c r="N25" i="66" s="1"/>
  <c r="N26" i="66" s="1"/>
  <c r="N27" i="66" s="1"/>
  <c r="N28" i="66" s="1"/>
  <c r="N29" i="66" s="1"/>
  <c r="N30" i="66" s="1"/>
  <c r="N31" i="66" s="1"/>
  <c r="N32" i="66" s="1"/>
  <c r="N33" i="66" s="1"/>
  <c r="N34" i="66" s="1"/>
  <c r="N35" i="66" s="1"/>
  <c r="N36" i="66" s="1"/>
  <c r="N37" i="66" s="1"/>
  <c r="N38" i="66" s="1"/>
  <c r="N39" i="66" s="1"/>
  <c r="N40" i="66" s="1"/>
  <c r="N41" i="66" s="1"/>
  <c r="N42" i="66" s="1"/>
  <c r="N43" i="66" s="1"/>
  <c r="N44" i="66" s="1"/>
  <c r="N45" i="66" s="1"/>
  <c r="N46" i="66" s="1"/>
  <c r="N47" i="66" s="1"/>
  <c r="N48" i="66" s="1"/>
  <c r="N49" i="66" s="1"/>
  <c r="N50" i="66" s="1"/>
  <c r="N51" i="66" s="1"/>
  <c r="N52" i="66" s="1"/>
  <c r="N53" i="66" s="1"/>
  <c r="N54" i="66" s="1"/>
  <c r="N55" i="66" s="1"/>
  <c r="N56" i="66" s="1"/>
  <c r="N57" i="66" s="1"/>
  <c r="N58" i="66" s="1"/>
  <c r="N59" i="66" s="1"/>
  <c r="N60" i="66" s="1"/>
  <c r="N61" i="66" s="1"/>
  <c r="N62" i="66" s="1"/>
  <c r="N63" i="66" s="1"/>
  <c r="N64" i="66" s="1"/>
  <c r="N65" i="66" s="1"/>
  <c r="N66" i="66" s="1"/>
  <c r="N67" i="66" s="1"/>
  <c r="N68" i="66" s="1"/>
  <c r="N69" i="66" s="1"/>
  <c r="N70" i="66" s="1"/>
  <c r="N71" i="66" s="1"/>
  <c r="N72" i="66" s="1"/>
  <c r="N73" i="66" s="1"/>
  <c r="N74" i="66" s="1"/>
  <c r="N75" i="66" s="1"/>
  <c r="N76" i="66" s="1"/>
  <c r="N77" i="66" s="1"/>
  <c r="N78" i="66" s="1"/>
  <c r="N79" i="66" s="1"/>
  <c r="N80" i="66" s="1"/>
  <c r="N81" i="66" s="1"/>
  <c r="N82" i="66" s="1"/>
  <c r="N83" i="66" s="1"/>
  <c r="N84" i="66" s="1"/>
  <c r="N85" i="66" s="1"/>
  <c r="N86" i="66" s="1"/>
  <c r="N87" i="66" s="1"/>
  <c r="N88" i="66" s="1"/>
  <c r="N89" i="66" s="1"/>
  <c r="N90" i="66" s="1"/>
  <c r="N91" i="66" s="1"/>
  <c r="N92" i="66" s="1"/>
  <c r="N93" i="66" s="1"/>
  <c r="N94" i="66" s="1"/>
  <c r="N95" i="66" s="1"/>
  <c r="N96" i="66" s="1"/>
  <c r="N97" i="66" s="1"/>
  <c r="N98" i="66" s="1"/>
  <c r="N99" i="66" s="1"/>
  <c r="N100" i="66" s="1"/>
  <c r="N101" i="66" s="1"/>
  <c r="N102" i="66" s="1"/>
  <c r="N103" i="66" s="1"/>
  <c r="N104" i="66" s="1"/>
  <c r="N105" i="66" s="1"/>
  <c r="N106" i="66" s="1"/>
  <c r="N107" i="66" s="1"/>
  <c r="N108" i="66" s="1"/>
  <c r="N109" i="66" s="1"/>
  <c r="N110" i="66" s="1"/>
  <c r="N111" i="66" s="1"/>
  <c r="N112" i="66" s="1"/>
  <c r="N113" i="66" s="1"/>
  <c r="N114" i="66" s="1"/>
  <c r="N115" i="66" s="1"/>
  <c r="N116" i="66" s="1"/>
  <c r="N117" i="66" s="1"/>
  <c r="N118" i="66" s="1"/>
  <c r="N119" i="66" s="1"/>
  <c r="N120" i="66" s="1"/>
  <c r="N121" i="66" s="1"/>
  <c r="N122" i="66" s="1"/>
  <c r="N123" i="66" s="1"/>
  <c r="N124" i="66" s="1"/>
  <c r="N125" i="66" s="1"/>
  <c r="N126" i="66" s="1"/>
  <c r="N127" i="66" s="1"/>
  <c r="N128" i="66" s="1"/>
  <c r="N129" i="66" s="1"/>
  <c r="N130" i="66" s="1"/>
  <c r="N131" i="66" s="1"/>
  <c r="N132" i="66" s="1"/>
  <c r="N133" i="66" s="1"/>
  <c r="N134" i="66" s="1"/>
  <c r="N135" i="66" s="1"/>
  <c r="N136" i="66" s="1"/>
  <c r="N137" i="66" s="1"/>
  <c r="N138" i="66" s="1"/>
  <c r="N139" i="66" s="1"/>
  <c r="N140" i="66" s="1"/>
  <c r="N141" i="66" s="1"/>
  <c r="N142" i="66" s="1"/>
  <c r="N143" i="66" s="1"/>
  <c r="N144" i="66" s="1"/>
  <c r="N145" i="66" s="1"/>
  <c r="N146" i="66" s="1"/>
  <c r="N147" i="66" s="1"/>
  <c r="N148" i="66" s="1"/>
  <c r="N149" i="66" s="1"/>
  <c r="N150" i="66" s="1"/>
  <c r="N151" i="66" s="1"/>
  <c r="N152" i="66" s="1"/>
  <c r="N153" i="66" s="1"/>
  <c r="N154" i="66" s="1"/>
  <c r="N155" i="66" s="1"/>
  <c r="N156" i="66" s="1"/>
  <c r="N157" i="66" s="1"/>
  <c r="N158" i="66" s="1"/>
  <c r="N159" i="66" s="1"/>
  <c r="N160" i="66" s="1"/>
  <c r="N161" i="66" s="1"/>
  <c r="N162" i="66" s="1"/>
  <c r="N163" i="66" s="1"/>
  <c r="N164" i="66" s="1"/>
  <c r="N165" i="66" s="1"/>
  <c r="N166" i="66" s="1"/>
  <c r="N167" i="66" s="1"/>
  <c r="N168" i="66" s="1"/>
  <c r="N169" i="66" s="1"/>
  <c r="N170" i="66" s="1"/>
  <c r="N171" i="66" s="1"/>
  <c r="N172" i="66" s="1"/>
  <c r="N173" i="66" s="1"/>
  <c r="N174" i="66" s="1"/>
  <c r="N175" i="66" s="1"/>
  <c r="N176" i="66" s="1"/>
  <c r="N177" i="66" s="1"/>
  <c r="N178" i="66" s="1"/>
  <c r="N179" i="66" s="1"/>
  <c r="N180" i="66" s="1"/>
  <c r="N181" i="66" s="1"/>
  <c r="N182" i="66" s="1"/>
  <c r="N183" i="66" s="1"/>
  <c r="N184" i="66" s="1"/>
  <c r="N185" i="66" s="1"/>
  <c r="N186" i="66" s="1"/>
  <c r="N187" i="66" s="1"/>
  <c r="N188" i="66" s="1"/>
  <c r="N189" i="66" s="1"/>
  <c r="N190" i="66" s="1"/>
  <c r="N191" i="66" s="1"/>
  <c r="N192" i="66" s="1"/>
  <c r="N193" i="66" s="1"/>
  <c r="N194" i="66" s="1"/>
  <c r="N195" i="66" s="1"/>
  <c r="N196" i="66" s="1"/>
  <c r="N197" i="66" s="1"/>
  <c r="N198" i="66" s="1"/>
  <c r="N199" i="66" s="1"/>
  <c r="N200" i="66" s="1"/>
  <c r="N201" i="66" s="1"/>
  <c r="N202" i="66" s="1"/>
  <c r="N203" i="66" s="1"/>
  <c r="N204" i="66" s="1"/>
  <c r="N205" i="66" s="1"/>
  <c r="N206" i="66" s="1"/>
  <c r="N207" i="66" s="1"/>
  <c r="N208" i="66" s="1"/>
  <c r="N209" i="66" s="1"/>
  <c r="N210" i="66" s="1"/>
  <c r="N211" i="66" s="1"/>
  <c r="N212" i="66" s="1"/>
  <c r="N213" i="66" s="1"/>
  <c r="N214" i="66" s="1"/>
  <c r="N215" i="66" s="1"/>
  <c r="N216" i="66" s="1"/>
  <c r="N217" i="66" s="1"/>
  <c r="N218" i="66" s="1"/>
  <c r="N219" i="66" s="1"/>
  <c r="N220" i="66" s="1"/>
  <c r="N221" i="66" s="1"/>
  <c r="N222" i="66" s="1"/>
  <c r="N223" i="66" s="1"/>
  <c r="N224" i="66" s="1"/>
  <c r="N225" i="66" s="1"/>
  <c r="N226" i="66" s="1"/>
  <c r="N227" i="66" s="1"/>
  <c r="N228" i="66" s="1"/>
  <c r="N229" i="66" s="1"/>
  <c r="N230" i="66" s="1"/>
  <c r="N231" i="66" s="1"/>
  <c r="N232" i="66" s="1"/>
  <c r="N233" i="66" s="1"/>
  <c r="N234" i="66" s="1"/>
  <c r="N235" i="66" s="1"/>
  <c r="N236" i="66" s="1"/>
  <c r="N237" i="66" s="1"/>
  <c r="N238" i="66" s="1"/>
  <c r="N239" i="66" s="1"/>
  <c r="N240" i="66" s="1"/>
  <c r="N241" i="66" s="1"/>
  <c r="N242" i="66" s="1"/>
  <c r="N243" i="66" s="1"/>
  <c r="N244" i="66" s="1"/>
  <c r="N245" i="66" s="1"/>
  <c r="N246" i="66" s="1"/>
  <c r="N247" i="66" s="1"/>
  <c r="N248" i="66" s="1"/>
  <c r="N249" i="66" s="1"/>
  <c r="N250" i="66" s="1"/>
  <c r="N251" i="66" s="1"/>
  <c r="N252" i="66" s="1"/>
  <c r="N253" i="66" s="1"/>
  <c r="N254" i="66" s="1"/>
  <c r="N255" i="66" s="1"/>
  <c r="N256" i="66" s="1"/>
  <c r="N257" i="66" s="1"/>
  <c r="N258" i="66" s="1"/>
  <c r="N259" i="66" s="1"/>
  <c r="N260" i="66" s="1"/>
  <c r="N261" i="66" s="1"/>
  <c r="N262" i="66" s="1"/>
  <c r="N263" i="66" s="1"/>
  <c r="N264" i="66" s="1"/>
  <c r="N265" i="66" s="1"/>
  <c r="N266" i="66" s="1"/>
  <c r="N267" i="66" s="1"/>
  <c r="N268" i="66" s="1"/>
  <c r="N269" i="66" s="1"/>
  <c r="N270" i="66" s="1"/>
  <c r="N271" i="66" s="1"/>
  <c r="N272" i="66" s="1"/>
  <c r="N273" i="66" s="1"/>
  <c r="N274" i="66" s="1"/>
  <c r="N275" i="66" s="1"/>
  <c r="N276" i="66" s="1"/>
  <c r="N277" i="66" s="1"/>
  <c r="N278" i="66" s="1"/>
  <c r="N279" i="66" s="1"/>
  <c r="N280" i="66" s="1"/>
  <c r="N281" i="66" s="1"/>
  <c r="N282" i="66" s="1"/>
  <c r="N283" i="66" s="1"/>
  <c r="N284" i="66" s="1"/>
  <c r="N285" i="66" s="1"/>
  <c r="N286" i="66" s="1"/>
  <c r="N287" i="66" s="1"/>
  <c r="N288" i="66" s="1"/>
  <c r="N289" i="66" s="1"/>
  <c r="N290" i="66" s="1"/>
  <c r="N291" i="66" s="1"/>
  <c r="N292" i="66" s="1"/>
  <c r="N293" i="66" s="1"/>
  <c r="N294" i="66" s="1"/>
  <c r="N295" i="66" s="1"/>
  <c r="N296" i="66" s="1"/>
  <c r="N297" i="66" s="1"/>
  <c r="N298" i="66" s="1"/>
  <c r="N299" i="66" s="1"/>
  <c r="N300" i="66" s="1"/>
  <c r="N301" i="66" s="1"/>
  <c r="L301" i="64"/>
  <c r="L304" i="64"/>
  <c r="N304" i="64" s="1"/>
  <c r="N5" i="64"/>
  <c r="N6" i="64" s="1"/>
  <c r="N7" i="64" s="1"/>
  <c r="N8" i="64" s="1"/>
  <c r="N9" i="64" s="1"/>
  <c r="N10" i="64" s="1"/>
  <c r="N11" i="64" s="1"/>
  <c r="N12" i="64" s="1"/>
  <c r="N13" i="64" s="1"/>
  <c r="N14" i="64" s="1"/>
  <c r="N15" i="64" s="1"/>
  <c r="N16" i="64" s="1"/>
  <c r="N17" i="64" s="1"/>
  <c r="N18" i="64" s="1"/>
  <c r="N19" i="64" s="1"/>
  <c r="N20" i="64" s="1"/>
  <c r="N21" i="64" s="1"/>
  <c r="N22" i="64" s="1"/>
  <c r="N23" i="64" s="1"/>
  <c r="N24" i="64" s="1"/>
  <c r="N25" i="64" s="1"/>
  <c r="N26" i="64" s="1"/>
  <c r="N27" i="64" s="1"/>
  <c r="N28" i="64" s="1"/>
  <c r="N29" i="64" s="1"/>
  <c r="N30" i="64" s="1"/>
  <c r="N31" i="64" s="1"/>
  <c r="N32" i="64" s="1"/>
  <c r="N33" i="64" s="1"/>
  <c r="N34" i="64" s="1"/>
  <c r="N35" i="64" s="1"/>
  <c r="N36" i="64" s="1"/>
  <c r="N37" i="64" s="1"/>
  <c r="N38" i="64" s="1"/>
  <c r="N39" i="64" s="1"/>
  <c r="N40" i="64" s="1"/>
  <c r="N41" i="64" s="1"/>
  <c r="N42" i="64" s="1"/>
  <c r="N43" i="64" s="1"/>
  <c r="N44" i="64" s="1"/>
  <c r="N45" i="64" s="1"/>
  <c r="N46" i="64" s="1"/>
  <c r="N47" i="64" s="1"/>
  <c r="N48" i="64" s="1"/>
  <c r="N49" i="64" s="1"/>
  <c r="N50" i="64" s="1"/>
  <c r="N51" i="64" s="1"/>
  <c r="N52" i="64" s="1"/>
  <c r="N53" i="64" s="1"/>
  <c r="N54" i="64" s="1"/>
  <c r="N55" i="64" s="1"/>
  <c r="N56" i="64" s="1"/>
  <c r="N57" i="64" s="1"/>
  <c r="N58" i="64" s="1"/>
  <c r="N59" i="64" s="1"/>
  <c r="N60" i="64" s="1"/>
  <c r="N61" i="64" s="1"/>
  <c r="N62" i="64" s="1"/>
  <c r="N63" i="64" s="1"/>
  <c r="N64" i="64" s="1"/>
  <c r="N65" i="64" s="1"/>
  <c r="N66" i="64" s="1"/>
  <c r="N67" i="64" s="1"/>
  <c r="N68" i="64" s="1"/>
  <c r="N69" i="64" s="1"/>
  <c r="N70" i="64" s="1"/>
  <c r="N71" i="64" s="1"/>
  <c r="N72" i="64" s="1"/>
  <c r="N73" i="64" s="1"/>
  <c r="N74" i="64" s="1"/>
  <c r="N75" i="64" s="1"/>
  <c r="N76" i="64" s="1"/>
  <c r="N77" i="64" s="1"/>
  <c r="N78" i="64" s="1"/>
  <c r="N79" i="64" s="1"/>
  <c r="N80" i="64" s="1"/>
  <c r="N81" i="64" s="1"/>
  <c r="N82" i="64" s="1"/>
  <c r="N83" i="64" s="1"/>
  <c r="N84" i="64" s="1"/>
  <c r="N85" i="64" s="1"/>
  <c r="N86" i="64" s="1"/>
  <c r="N87" i="64" s="1"/>
  <c r="N88" i="64" s="1"/>
  <c r="N89" i="64" s="1"/>
  <c r="N90" i="64" s="1"/>
  <c r="N91" i="64" s="1"/>
  <c r="N92" i="64" s="1"/>
  <c r="N93" i="64" s="1"/>
  <c r="N94" i="64" s="1"/>
  <c r="N95" i="64" s="1"/>
  <c r="N96" i="64" s="1"/>
  <c r="N97" i="64" s="1"/>
  <c r="N98" i="64" s="1"/>
  <c r="N99" i="64" s="1"/>
  <c r="N100" i="64" s="1"/>
  <c r="N101" i="64" s="1"/>
  <c r="N102" i="64" s="1"/>
  <c r="N103" i="64" s="1"/>
  <c r="N104" i="64" s="1"/>
  <c r="N105" i="64" s="1"/>
  <c r="N106" i="64" s="1"/>
  <c r="N107" i="64" s="1"/>
  <c r="N108" i="64" s="1"/>
  <c r="N109" i="64" s="1"/>
  <c r="N110" i="64" s="1"/>
  <c r="N111" i="64" s="1"/>
  <c r="N112" i="64" s="1"/>
  <c r="N113" i="64" s="1"/>
  <c r="N114" i="64" s="1"/>
  <c r="N115" i="64" s="1"/>
  <c r="N116" i="64" s="1"/>
  <c r="N117" i="64" s="1"/>
  <c r="N118" i="64" s="1"/>
  <c r="N119" i="64" s="1"/>
  <c r="N120" i="64" s="1"/>
  <c r="N121" i="64" s="1"/>
  <c r="N122" i="64" s="1"/>
  <c r="N123" i="64" s="1"/>
  <c r="N124" i="64" s="1"/>
  <c r="N125" i="64" s="1"/>
  <c r="N126" i="64" s="1"/>
  <c r="N127" i="64" s="1"/>
  <c r="N128" i="64" s="1"/>
  <c r="N129" i="64" s="1"/>
  <c r="N130" i="64" s="1"/>
  <c r="N131" i="64" s="1"/>
  <c r="N132" i="64" s="1"/>
  <c r="N133" i="64" s="1"/>
  <c r="N134" i="64" s="1"/>
  <c r="N135" i="64" s="1"/>
  <c r="N136" i="64" s="1"/>
  <c r="N137" i="64" s="1"/>
  <c r="N138" i="64" s="1"/>
  <c r="N139" i="64" s="1"/>
  <c r="N140" i="64" s="1"/>
  <c r="N141" i="64" s="1"/>
  <c r="N142" i="64" s="1"/>
  <c r="N143" i="64" s="1"/>
  <c r="N144" i="64" s="1"/>
  <c r="N145" i="64" s="1"/>
  <c r="N146" i="64" s="1"/>
  <c r="N147" i="64" s="1"/>
  <c r="N148" i="64" s="1"/>
  <c r="N149" i="64" s="1"/>
  <c r="N150" i="64" s="1"/>
  <c r="N151" i="64" s="1"/>
  <c r="N152" i="64" s="1"/>
  <c r="N153" i="64" s="1"/>
  <c r="N154" i="64" s="1"/>
  <c r="N155" i="64" s="1"/>
  <c r="N156" i="64" s="1"/>
  <c r="N157" i="64" s="1"/>
  <c r="N158" i="64" s="1"/>
  <c r="N159" i="64" s="1"/>
  <c r="N160" i="64" s="1"/>
  <c r="N161" i="64" s="1"/>
  <c r="N162" i="64" s="1"/>
  <c r="N163" i="64" s="1"/>
  <c r="N164" i="64" s="1"/>
  <c r="N165" i="64" s="1"/>
  <c r="N166" i="64" s="1"/>
  <c r="N167" i="64" s="1"/>
  <c r="N168" i="64" s="1"/>
  <c r="N169" i="64" s="1"/>
  <c r="N170" i="64" s="1"/>
  <c r="N171" i="64" s="1"/>
  <c r="N172" i="64" s="1"/>
  <c r="N173" i="64" s="1"/>
  <c r="N174" i="64" s="1"/>
  <c r="N175" i="64" s="1"/>
  <c r="N176" i="64" s="1"/>
  <c r="N177" i="64" s="1"/>
  <c r="N178" i="64" s="1"/>
  <c r="N179" i="64" s="1"/>
  <c r="N180" i="64" s="1"/>
  <c r="N181" i="64" s="1"/>
  <c r="N182" i="64" s="1"/>
  <c r="N183" i="64" s="1"/>
  <c r="N184" i="64" s="1"/>
  <c r="N185" i="64" s="1"/>
  <c r="N186" i="64" s="1"/>
  <c r="N187" i="64" s="1"/>
  <c r="N188" i="64" s="1"/>
  <c r="N189" i="64" s="1"/>
  <c r="N190" i="64" s="1"/>
  <c r="N191" i="64" s="1"/>
  <c r="N192" i="64" s="1"/>
  <c r="N193" i="64" s="1"/>
  <c r="N194" i="64" s="1"/>
  <c r="N195" i="64" s="1"/>
  <c r="N196" i="64" s="1"/>
  <c r="N197" i="64" s="1"/>
  <c r="N198" i="64" s="1"/>
  <c r="N199" i="64" s="1"/>
  <c r="N200" i="64" s="1"/>
  <c r="N201" i="64" s="1"/>
  <c r="N202" i="64" s="1"/>
  <c r="N203" i="64" s="1"/>
  <c r="N204" i="64" s="1"/>
  <c r="N205" i="64" s="1"/>
  <c r="N206" i="64" s="1"/>
  <c r="N207" i="64" s="1"/>
  <c r="N208" i="64" s="1"/>
  <c r="N209" i="64" s="1"/>
  <c r="N210" i="64" s="1"/>
  <c r="N211" i="64" s="1"/>
  <c r="N212" i="64" s="1"/>
  <c r="N213" i="64" s="1"/>
  <c r="N214" i="64" s="1"/>
  <c r="N215" i="64" s="1"/>
  <c r="N216" i="64" s="1"/>
  <c r="N217" i="64" s="1"/>
  <c r="N218" i="64" s="1"/>
  <c r="N219" i="64" s="1"/>
  <c r="N220" i="64" s="1"/>
  <c r="N221" i="64" s="1"/>
  <c r="N222" i="64" s="1"/>
  <c r="N223" i="64" s="1"/>
  <c r="N224" i="64" s="1"/>
  <c r="N225" i="64" s="1"/>
  <c r="N226" i="64" s="1"/>
  <c r="N227" i="64" s="1"/>
  <c r="N228" i="64" s="1"/>
  <c r="N229" i="64" s="1"/>
  <c r="N230" i="64" s="1"/>
  <c r="N231" i="64" s="1"/>
  <c r="N232" i="64" s="1"/>
  <c r="N233" i="64" s="1"/>
  <c r="N234" i="64" s="1"/>
  <c r="N235" i="64" s="1"/>
  <c r="N236" i="64" s="1"/>
  <c r="N237" i="64" s="1"/>
  <c r="N238" i="64" s="1"/>
  <c r="N239" i="64" s="1"/>
  <c r="N240" i="64" s="1"/>
  <c r="N241" i="64" s="1"/>
  <c r="N242" i="64" s="1"/>
  <c r="N243" i="64" s="1"/>
  <c r="N244" i="64" s="1"/>
  <c r="N245" i="64" s="1"/>
  <c r="N246" i="64" s="1"/>
  <c r="N247" i="64" s="1"/>
  <c r="N248" i="64" s="1"/>
  <c r="N249" i="64" s="1"/>
  <c r="N250" i="64" s="1"/>
  <c r="N251" i="64" s="1"/>
  <c r="N252" i="64" s="1"/>
  <c r="N253" i="64" s="1"/>
  <c r="N254" i="64" s="1"/>
  <c r="N255" i="64" s="1"/>
  <c r="N256" i="64" s="1"/>
  <c r="N257" i="64" s="1"/>
  <c r="N258" i="64" s="1"/>
  <c r="N259" i="64" s="1"/>
  <c r="N260" i="64" s="1"/>
  <c r="N261" i="64" s="1"/>
  <c r="N262" i="64" s="1"/>
  <c r="N263" i="64" s="1"/>
  <c r="N264" i="64" s="1"/>
  <c r="N265" i="64" s="1"/>
  <c r="N266" i="64" s="1"/>
  <c r="N267" i="64" s="1"/>
  <c r="N268" i="64" s="1"/>
  <c r="N269" i="64" s="1"/>
  <c r="N270" i="64" s="1"/>
  <c r="N271" i="64" s="1"/>
  <c r="N272" i="64" s="1"/>
  <c r="N273" i="64" s="1"/>
  <c r="N274" i="64" s="1"/>
  <c r="N275" i="64" s="1"/>
  <c r="N276" i="64" s="1"/>
  <c r="N277" i="64" s="1"/>
  <c r="N278" i="64" s="1"/>
  <c r="N279" i="64" s="1"/>
  <c r="N280" i="64" s="1"/>
  <c r="N281" i="64" s="1"/>
  <c r="N282" i="64" s="1"/>
  <c r="N283" i="64" s="1"/>
  <c r="N284" i="64" s="1"/>
  <c r="N285" i="64" s="1"/>
  <c r="N286" i="64" s="1"/>
  <c r="N287" i="64" s="1"/>
  <c r="N288" i="64" s="1"/>
  <c r="N289" i="64" s="1"/>
  <c r="N290" i="64" s="1"/>
  <c r="N291" i="64" s="1"/>
  <c r="N292" i="64" s="1"/>
  <c r="N293" i="64" s="1"/>
  <c r="N294" i="64" s="1"/>
  <c r="N295" i="64" s="1"/>
  <c r="N296" i="64" s="1"/>
  <c r="N297" i="64" s="1"/>
  <c r="N298" i="64" s="1"/>
  <c r="N299" i="64" s="1"/>
  <c r="N300" i="64" s="1"/>
  <c r="N301" i="64" s="1"/>
  <c r="L301" i="61"/>
  <c r="L304" i="61"/>
  <c r="N304" i="61" s="1"/>
  <c r="N5" i="61"/>
  <c r="N6" i="61" s="1"/>
  <c r="N7" i="61" s="1"/>
  <c r="N8" i="61" s="1"/>
  <c r="N9" i="61" s="1"/>
  <c r="N10" i="61" s="1"/>
  <c r="N11" i="61" s="1"/>
  <c r="N12" i="61" s="1"/>
  <c r="N13" i="61" s="1"/>
  <c r="N14" i="61" s="1"/>
  <c r="N15" i="61" s="1"/>
  <c r="N16" i="61" s="1"/>
  <c r="N17" i="61" s="1"/>
  <c r="N18" i="61" s="1"/>
  <c r="N19" i="61" s="1"/>
  <c r="N20" i="61" s="1"/>
  <c r="N21" i="61" s="1"/>
  <c r="N22" i="61" s="1"/>
  <c r="N23" i="61" s="1"/>
  <c r="N24" i="61" s="1"/>
  <c r="N25" i="61" s="1"/>
  <c r="N26" i="61" s="1"/>
  <c r="N27" i="61" s="1"/>
  <c r="N28" i="61" s="1"/>
  <c r="N29" i="61" s="1"/>
  <c r="N30" i="61" s="1"/>
  <c r="N31" i="61" s="1"/>
  <c r="N32" i="61" s="1"/>
  <c r="N33" i="61" s="1"/>
  <c r="N34" i="61" s="1"/>
  <c r="N35" i="61" s="1"/>
  <c r="N36" i="61" s="1"/>
  <c r="N37" i="61" s="1"/>
  <c r="N38" i="61" s="1"/>
  <c r="N39" i="61" s="1"/>
  <c r="N40" i="61" s="1"/>
  <c r="N41" i="61" s="1"/>
  <c r="N42" i="61" s="1"/>
  <c r="N43" i="61" s="1"/>
  <c r="N44" i="61" s="1"/>
  <c r="N45" i="61" s="1"/>
  <c r="N46" i="61" s="1"/>
  <c r="N47" i="61" s="1"/>
  <c r="N48" i="61" s="1"/>
  <c r="N49" i="61" s="1"/>
  <c r="N50" i="61" s="1"/>
  <c r="N51" i="61" s="1"/>
  <c r="N52" i="61" s="1"/>
  <c r="N53" i="61" s="1"/>
  <c r="N54" i="61" s="1"/>
  <c r="N55" i="61" s="1"/>
  <c r="N56" i="61" s="1"/>
  <c r="N57" i="61" s="1"/>
  <c r="N58" i="61" s="1"/>
  <c r="N59" i="61" s="1"/>
  <c r="N60" i="61" s="1"/>
  <c r="N61" i="61" s="1"/>
  <c r="N62" i="61" s="1"/>
  <c r="N63" i="61" s="1"/>
  <c r="N64" i="61" s="1"/>
  <c r="N65" i="61" s="1"/>
  <c r="N66" i="61" s="1"/>
  <c r="N67" i="61" s="1"/>
  <c r="N68" i="61" s="1"/>
  <c r="N69" i="61" s="1"/>
  <c r="N70" i="61" s="1"/>
  <c r="N71" i="61" s="1"/>
  <c r="N72" i="61" s="1"/>
  <c r="N73" i="61" s="1"/>
  <c r="N74" i="61" s="1"/>
  <c r="N75" i="61" s="1"/>
  <c r="N76" i="61" s="1"/>
  <c r="N77" i="61" s="1"/>
  <c r="N78" i="61" s="1"/>
  <c r="N79" i="61" s="1"/>
  <c r="N80" i="61" s="1"/>
  <c r="N81" i="61" s="1"/>
  <c r="N82" i="61" s="1"/>
  <c r="N83" i="61" s="1"/>
  <c r="N84" i="61" s="1"/>
  <c r="N85" i="61" s="1"/>
  <c r="N86" i="61" s="1"/>
  <c r="N87" i="61" s="1"/>
  <c r="N88" i="61" s="1"/>
  <c r="N89" i="61" s="1"/>
  <c r="N90" i="61" s="1"/>
  <c r="N91" i="61" s="1"/>
  <c r="N92" i="61" s="1"/>
  <c r="N93" i="61" s="1"/>
  <c r="N94" i="61" s="1"/>
  <c r="N95" i="61" s="1"/>
  <c r="N96" i="61" s="1"/>
  <c r="N97" i="61" s="1"/>
  <c r="N98" i="61" s="1"/>
  <c r="N99" i="61" s="1"/>
  <c r="N100" i="61" s="1"/>
  <c r="N101" i="61" s="1"/>
  <c r="N102" i="61" s="1"/>
  <c r="N103" i="61" s="1"/>
  <c r="N104" i="61" s="1"/>
  <c r="N105" i="61" s="1"/>
  <c r="N106" i="61" s="1"/>
  <c r="N107" i="61" s="1"/>
  <c r="N108" i="61" s="1"/>
  <c r="N109" i="61" s="1"/>
  <c r="N110" i="61" s="1"/>
  <c r="N111" i="61" s="1"/>
  <c r="N112" i="61" s="1"/>
  <c r="N113" i="61" s="1"/>
  <c r="N114" i="61" s="1"/>
  <c r="N115" i="61" s="1"/>
  <c r="N116" i="61" s="1"/>
  <c r="N117" i="61" s="1"/>
  <c r="N118" i="61" s="1"/>
  <c r="N119" i="61" s="1"/>
  <c r="N120" i="61" s="1"/>
  <c r="N121" i="61" s="1"/>
  <c r="N122" i="61" s="1"/>
  <c r="N123" i="61" s="1"/>
  <c r="N124" i="61" s="1"/>
  <c r="N125" i="61" s="1"/>
  <c r="N126" i="61" s="1"/>
  <c r="N127" i="61" s="1"/>
  <c r="N128" i="61" s="1"/>
  <c r="N129" i="61" s="1"/>
  <c r="N130" i="61" s="1"/>
  <c r="N131" i="61" s="1"/>
  <c r="N132" i="61" s="1"/>
  <c r="N133" i="61" s="1"/>
  <c r="N134" i="61" s="1"/>
  <c r="N135" i="61" s="1"/>
  <c r="N136" i="61" s="1"/>
  <c r="N137" i="61" s="1"/>
  <c r="N138" i="61" s="1"/>
  <c r="N139" i="61" s="1"/>
  <c r="N140" i="61" s="1"/>
  <c r="N141" i="61" s="1"/>
  <c r="N142" i="61" s="1"/>
  <c r="N143" i="61" s="1"/>
  <c r="N144" i="61" s="1"/>
  <c r="N145" i="61" s="1"/>
  <c r="N146" i="61" s="1"/>
  <c r="N147" i="61" s="1"/>
  <c r="N148" i="61" s="1"/>
  <c r="N149" i="61" s="1"/>
  <c r="N150" i="61" s="1"/>
  <c r="N151" i="61" s="1"/>
  <c r="N152" i="61" s="1"/>
  <c r="N153" i="61" s="1"/>
  <c r="N154" i="61" s="1"/>
  <c r="N155" i="61" s="1"/>
  <c r="N156" i="61" s="1"/>
  <c r="N157" i="61" s="1"/>
  <c r="N158" i="61" s="1"/>
  <c r="N159" i="61" s="1"/>
  <c r="N160" i="61" s="1"/>
  <c r="N161" i="61" s="1"/>
  <c r="N162" i="61" s="1"/>
  <c r="N163" i="61" s="1"/>
  <c r="N164" i="61" s="1"/>
  <c r="N165" i="61" s="1"/>
  <c r="N166" i="61" s="1"/>
  <c r="N167" i="61" s="1"/>
  <c r="N168" i="61" s="1"/>
  <c r="N169" i="61" s="1"/>
  <c r="N170" i="61" s="1"/>
  <c r="N171" i="61" s="1"/>
  <c r="N172" i="61" s="1"/>
  <c r="N173" i="61" s="1"/>
  <c r="N174" i="61" s="1"/>
  <c r="N175" i="61" s="1"/>
  <c r="N176" i="61" s="1"/>
  <c r="N177" i="61" s="1"/>
  <c r="N178" i="61" s="1"/>
  <c r="N179" i="61" s="1"/>
  <c r="N180" i="61" s="1"/>
  <c r="N181" i="61" s="1"/>
  <c r="N182" i="61" s="1"/>
  <c r="N183" i="61" s="1"/>
  <c r="N184" i="61" s="1"/>
  <c r="N185" i="61" s="1"/>
  <c r="N186" i="61" s="1"/>
  <c r="N187" i="61" s="1"/>
  <c r="N188" i="61" s="1"/>
  <c r="N189" i="61" s="1"/>
  <c r="N190" i="61" s="1"/>
  <c r="N191" i="61" s="1"/>
  <c r="N192" i="61" s="1"/>
  <c r="N193" i="61" s="1"/>
  <c r="N194" i="61" s="1"/>
  <c r="N195" i="61" s="1"/>
  <c r="N196" i="61" s="1"/>
  <c r="N197" i="61" s="1"/>
  <c r="N198" i="61" s="1"/>
  <c r="N199" i="61" s="1"/>
  <c r="N200" i="61" s="1"/>
  <c r="N201" i="61" s="1"/>
  <c r="N202" i="61" s="1"/>
  <c r="N203" i="61" s="1"/>
  <c r="N204" i="61" s="1"/>
  <c r="N205" i="61" s="1"/>
  <c r="N206" i="61" s="1"/>
  <c r="N207" i="61" s="1"/>
  <c r="N208" i="61" s="1"/>
  <c r="N209" i="61" s="1"/>
  <c r="N210" i="61" s="1"/>
  <c r="N211" i="61" s="1"/>
  <c r="N212" i="61" s="1"/>
  <c r="N213" i="61" s="1"/>
  <c r="N214" i="61" s="1"/>
  <c r="N215" i="61" s="1"/>
  <c r="N216" i="61" s="1"/>
  <c r="N217" i="61" s="1"/>
  <c r="N218" i="61" s="1"/>
  <c r="N219" i="61" s="1"/>
  <c r="N220" i="61" s="1"/>
  <c r="N221" i="61" s="1"/>
  <c r="N222" i="61" s="1"/>
  <c r="N223" i="61" s="1"/>
  <c r="N224" i="61" s="1"/>
  <c r="N225" i="61" s="1"/>
  <c r="N226" i="61" s="1"/>
  <c r="N227" i="61" s="1"/>
  <c r="N228" i="61" s="1"/>
  <c r="N229" i="61" s="1"/>
  <c r="N230" i="61" s="1"/>
  <c r="N231" i="61" s="1"/>
  <c r="N232" i="61" s="1"/>
  <c r="N233" i="61" s="1"/>
  <c r="N234" i="61" s="1"/>
  <c r="N235" i="61" s="1"/>
  <c r="N236" i="61" s="1"/>
  <c r="N237" i="61" s="1"/>
  <c r="N238" i="61" s="1"/>
  <c r="N239" i="61" s="1"/>
  <c r="N240" i="61" s="1"/>
  <c r="N241" i="61" s="1"/>
  <c r="N242" i="61" s="1"/>
  <c r="N243" i="61" s="1"/>
  <c r="N244" i="61" s="1"/>
  <c r="N245" i="61" s="1"/>
  <c r="N246" i="61" s="1"/>
  <c r="N247" i="61" s="1"/>
  <c r="N248" i="61" s="1"/>
  <c r="N249" i="61" s="1"/>
  <c r="N250" i="61" s="1"/>
  <c r="N251" i="61" s="1"/>
  <c r="N252" i="61" s="1"/>
  <c r="N253" i="61" s="1"/>
  <c r="N254" i="61" s="1"/>
  <c r="N255" i="61" s="1"/>
  <c r="N256" i="61" s="1"/>
  <c r="N257" i="61" s="1"/>
  <c r="N258" i="61" s="1"/>
  <c r="N259" i="61" s="1"/>
  <c r="N260" i="61" s="1"/>
  <c r="N261" i="61" s="1"/>
  <c r="N262" i="61" s="1"/>
  <c r="N263" i="61" s="1"/>
  <c r="N264" i="61" s="1"/>
  <c r="N265" i="61" s="1"/>
  <c r="N266" i="61" s="1"/>
  <c r="N267" i="61" s="1"/>
  <c r="N268" i="61" s="1"/>
  <c r="N269" i="61" s="1"/>
  <c r="N270" i="61" s="1"/>
  <c r="N271" i="61" s="1"/>
  <c r="N272" i="61" s="1"/>
  <c r="N273" i="61" s="1"/>
  <c r="N274" i="61" s="1"/>
  <c r="N275" i="61" s="1"/>
  <c r="N276" i="61" s="1"/>
  <c r="N277" i="61" s="1"/>
  <c r="N278" i="61" s="1"/>
  <c r="N279" i="61" s="1"/>
  <c r="N280" i="61" s="1"/>
  <c r="N281" i="61" s="1"/>
  <c r="N282" i="61" s="1"/>
  <c r="N283" i="61" s="1"/>
  <c r="N284" i="61" s="1"/>
  <c r="N285" i="61" s="1"/>
  <c r="N286" i="61" s="1"/>
  <c r="N287" i="61" s="1"/>
  <c r="N288" i="61" s="1"/>
  <c r="N289" i="61" s="1"/>
  <c r="N290" i="61" s="1"/>
  <c r="N291" i="61" s="1"/>
  <c r="N292" i="61" s="1"/>
  <c r="N293" i="61" s="1"/>
  <c r="N294" i="61" s="1"/>
  <c r="N295" i="61" s="1"/>
  <c r="N296" i="61" s="1"/>
  <c r="N297" i="61" s="1"/>
  <c r="N298" i="61" s="1"/>
  <c r="N299" i="61" s="1"/>
  <c r="N300" i="61" s="1"/>
  <c r="N301" i="61" s="1"/>
  <c r="L301" i="40"/>
  <c r="L304" i="40"/>
  <c r="N304" i="40" s="1"/>
  <c r="N5" i="40"/>
  <c r="N6" i="40" s="1"/>
  <c r="N7" i="40" s="1"/>
  <c r="N8" i="40" s="1"/>
  <c r="N9" i="40" s="1"/>
  <c r="N10" i="40" s="1"/>
  <c r="N11" i="40" s="1"/>
  <c r="N12" i="40" s="1"/>
  <c r="N13" i="40" s="1"/>
  <c r="N14" i="40" s="1"/>
  <c r="N15" i="40" s="1"/>
  <c r="N16" i="40" s="1"/>
  <c r="N17" i="40" s="1"/>
  <c r="N18" i="40" s="1"/>
  <c r="N19" i="40" s="1"/>
  <c r="N20" i="40" s="1"/>
  <c r="N21" i="40" s="1"/>
  <c r="N22" i="40" s="1"/>
  <c r="N23" i="40" s="1"/>
  <c r="N24" i="40" s="1"/>
  <c r="N25" i="40" s="1"/>
  <c r="N26" i="40" s="1"/>
  <c r="N27" i="40" s="1"/>
  <c r="N28" i="40" s="1"/>
  <c r="N29" i="40" s="1"/>
  <c r="N30" i="40" s="1"/>
  <c r="N31" i="40" s="1"/>
  <c r="N32" i="40" s="1"/>
  <c r="N33" i="40" s="1"/>
  <c r="N34" i="40" s="1"/>
  <c r="N35" i="40" s="1"/>
  <c r="N36" i="40" s="1"/>
  <c r="N37" i="40" s="1"/>
  <c r="N38" i="40" s="1"/>
  <c r="N39" i="40" s="1"/>
  <c r="N40" i="40" s="1"/>
  <c r="N41" i="40" s="1"/>
  <c r="N42" i="40" s="1"/>
  <c r="N43" i="40" s="1"/>
  <c r="N44" i="40" s="1"/>
  <c r="N45" i="40" s="1"/>
  <c r="N46" i="40" s="1"/>
  <c r="N47" i="40" s="1"/>
  <c r="N48" i="40" s="1"/>
  <c r="N49" i="40" s="1"/>
  <c r="N50" i="40" s="1"/>
  <c r="N51" i="40" s="1"/>
  <c r="N52" i="40" s="1"/>
  <c r="N53" i="40" s="1"/>
  <c r="N54" i="40" s="1"/>
  <c r="N55" i="40" s="1"/>
  <c r="N56" i="40" s="1"/>
  <c r="N57" i="40" s="1"/>
  <c r="N58" i="40" s="1"/>
  <c r="N59" i="40" s="1"/>
  <c r="N60" i="40" s="1"/>
  <c r="N61" i="40" s="1"/>
  <c r="N62" i="40" s="1"/>
  <c r="N63" i="40" s="1"/>
  <c r="N64" i="40" s="1"/>
  <c r="N65" i="40" s="1"/>
  <c r="N66" i="40" s="1"/>
  <c r="N67" i="40" s="1"/>
  <c r="N68" i="40" s="1"/>
  <c r="N69" i="40" s="1"/>
  <c r="N70" i="40" s="1"/>
  <c r="N71" i="40" s="1"/>
  <c r="N72" i="40" s="1"/>
  <c r="N73" i="40" s="1"/>
  <c r="N74" i="40" s="1"/>
  <c r="N75" i="40" s="1"/>
  <c r="N76" i="40" s="1"/>
  <c r="N77" i="40" s="1"/>
  <c r="N78" i="40" s="1"/>
  <c r="N79" i="40" s="1"/>
  <c r="N80" i="40" s="1"/>
  <c r="N81" i="40" s="1"/>
  <c r="N82" i="40" s="1"/>
  <c r="N83" i="40" s="1"/>
  <c r="N84" i="40" s="1"/>
  <c r="N85" i="40" s="1"/>
  <c r="N86" i="40" s="1"/>
  <c r="N87" i="40" s="1"/>
  <c r="N88" i="40" s="1"/>
  <c r="N89" i="40" s="1"/>
  <c r="N90" i="40" s="1"/>
  <c r="N91" i="40" s="1"/>
  <c r="N92" i="40" s="1"/>
  <c r="N93" i="40" s="1"/>
  <c r="N94" i="40" s="1"/>
  <c r="N95" i="40" s="1"/>
  <c r="N96" i="40" s="1"/>
  <c r="N97" i="40" s="1"/>
  <c r="N98" i="40" s="1"/>
  <c r="N99" i="40" s="1"/>
  <c r="N100" i="40" s="1"/>
  <c r="N101" i="40" s="1"/>
  <c r="N102" i="40" s="1"/>
  <c r="N103" i="40" s="1"/>
  <c r="N104" i="40" s="1"/>
  <c r="N105" i="40" s="1"/>
  <c r="N106" i="40" s="1"/>
  <c r="N107" i="40" s="1"/>
  <c r="N108" i="40" s="1"/>
  <c r="N109" i="40" s="1"/>
  <c r="N110" i="40" s="1"/>
  <c r="N111" i="40" s="1"/>
  <c r="N112" i="40" s="1"/>
  <c r="N113" i="40" s="1"/>
  <c r="N114" i="40" s="1"/>
  <c r="N115" i="40" s="1"/>
  <c r="N116" i="40" s="1"/>
  <c r="N117" i="40" s="1"/>
  <c r="N118" i="40" s="1"/>
  <c r="N119" i="40" s="1"/>
  <c r="N120" i="40" s="1"/>
  <c r="N121" i="40" s="1"/>
  <c r="N122" i="40" s="1"/>
  <c r="N123" i="40" s="1"/>
  <c r="N124" i="40" s="1"/>
  <c r="N125" i="40" s="1"/>
  <c r="N126" i="40" s="1"/>
  <c r="N127" i="40" s="1"/>
  <c r="N128" i="40" s="1"/>
  <c r="N129" i="40" s="1"/>
  <c r="N130" i="40" s="1"/>
  <c r="N131" i="40" s="1"/>
  <c r="N132" i="40" s="1"/>
  <c r="N133" i="40" s="1"/>
  <c r="N134" i="40" s="1"/>
  <c r="N135" i="40" s="1"/>
  <c r="N136" i="40" s="1"/>
  <c r="N137" i="40" s="1"/>
  <c r="N138" i="40" s="1"/>
  <c r="N139" i="40" s="1"/>
  <c r="N140" i="40" s="1"/>
  <c r="N141" i="40" s="1"/>
  <c r="N142" i="40" s="1"/>
  <c r="N143" i="40" s="1"/>
  <c r="N144" i="40" s="1"/>
  <c r="N145" i="40" s="1"/>
  <c r="N146" i="40" s="1"/>
  <c r="N147" i="40" s="1"/>
  <c r="N148" i="40" s="1"/>
  <c r="N149" i="40" s="1"/>
  <c r="N150" i="40" s="1"/>
  <c r="N151" i="40" s="1"/>
  <c r="N152" i="40" s="1"/>
  <c r="N153" i="40" s="1"/>
  <c r="N154" i="40" s="1"/>
  <c r="N155" i="40" s="1"/>
  <c r="N156" i="40" s="1"/>
  <c r="N157" i="40" s="1"/>
  <c r="N158" i="40" s="1"/>
  <c r="N159" i="40" s="1"/>
  <c r="N160" i="40" s="1"/>
  <c r="N161" i="40" s="1"/>
  <c r="N162" i="40" s="1"/>
  <c r="N163" i="40" s="1"/>
  <c r="N164" i="40" s="1"/>
  <c r="N165" i="40" s="1"/>
  <c r="N166" i="40" s="1"/>
  <c r="N167" i="40" s="1"/>
  <c r="N168" i="40" s="1"/>
  <c r="N169" i="40" s="1"/>
  <c r="N170" i="40" s="1"/>
  <c r="N171" i="40" s="1"/>
  <c r="N172" i="40" s="1"/>
  <c r="N173" i="40" s="1"/>
  <c r="N174" i="40" s="1"/>
  <c r="N175" i="40" s="1"/>
  <c r="N176" i="40" s="1"/>
  <c r="N177" i="40" s="1"/>
  <c r="N178" i="40" s="1"/>
  <c r="N179" i="40" s="1"/>
  <c r="N180" i="40" s="1"/>
  <c r="N181" i="40" s="1"/>
  <c r="N182" i="40" s="1"/>
  <c r="N183" i="40" s="1"/>
  <c r="N184" i="40" s="1"/>
  <c r="N185" i="40" s="1"/>
  <c r="N186" i="40" s="1"/>
  <c r="N187" i="40" s="1"/>
  <c r="N188" i="40" s="1"/>
  <c r="N189" i="40" s="1"/>
  <c r="N190" i="40" s="1"/>
  <c r="N191" i="40" s="1"/>
  <c r="N192" i="40" s="1"/>
  <c r="N193" i="40" s="1"/>
  <c r="N194" i="40" s="1"/>
  <c r="N195" i="40" s="1"/>
  <c r="N196" i="40" s="1"/>
  <c r="N197" i="40" s="1"/>
  <c r="N198" i="40" s="1"/>
  <c r="N199" i="40" s="1"/>
  <c r="N200" i="40" s="1"/>
  <c r="N201" i="40" s="1"/>
  <c r="N202" i="40" s="1"/>
  <c r="N203" i="40" s="1"/>
  <c r="N204" i="40" s="1"/>
  <c r="N205" i="40" s="1"/>
  <c r="N206" i="40" s="1"/>
  <c r="N207" i="40" s="1"/>
  <c r="N208" i="40" s="1"/>
  <c r="N209" i="40" s="1"/>
  <c r="N210" i="40" s="1"/>
  <c r="N211" i="40" s="1"/>
  <c r="N212" i="40" s="1"/>
  <c r="N213" i="40" s="1"/>
  <c r="N214" i="40" s="1"/>
  <c r="N215" i="40" s="1"/>
  <c r="N216" i="40" s="1"/>
  <c r="N217" i="40" s="1"/>
  <c r="N218" i="40" s="1"/>
  <c r="N219" i="40" s="1"/>
  <c r="N220" i="40" s="1"/>
  <c r="N221" i="40" s="1"/>
  <c r="N222" i="40" s="1"/>
  <c r="N223" i="40" s="1"/>
  <c r="N224" i="40" s="1"/>
  <c r="N225" i="40" s="1"/>
  <c r="N226" i="40" s="1"/>
  <c r="N227" i="40" s="1"/>
  <c r="N228" i="40" s="1"/>
  <c r="N229" i="40" s="1"/>
  <c r="N230" i="40" s="1"/>
  <c r="N231" i="40" s="1"/>
  <c r="N232" i="40" s="1"/>
  <c r="N233" i="40" s="1"/>
  <c r="N234" i="40" s="1"/>
  <c r="N235" i="40" s="1"/>
  <c r="N236" i="40" s="1"/>
  <c r="N237" i="40" s="1"/>
  <c r="N238" i="40" s="1"/>
  <c r="N239" i="40" s="1"/>
  <c r="N240" i="40" s="1"/>
  <c r="N241" i="40" s="1"/>
  <c r="N242" i="40" s="1"/>
  <c r="N243" i="40" s="1"/>
  <c r="N244" i="40" s="1"/>
  <c r="N245" i="40" s="1"/>
  <c r="N246" i="40" s="1"/>
  <c r="N247" i="40" s="1"/>
  <c r="N248" i="40" s="1"/>
  <c r="N249" i="40" s="1"/>
  <c r="N250" i="40" s="1"/>
  <c r="N251" i="40" s="1"/>
  <c r="N252" i="40" s="1"/>
  <c r="N253" i="40" s="1"/>
  <c r="N254" i="40" s="1"/>
  <c r="N255" i="40" s="1"/>
  <c r="N256" i="40" s="1"/>
  <c r="N257" i="40" s="1"/>
  <c r="N258" i="40" s="1"/>
  <c r="N259" i="40" s="1"/>
  <c r="N260" i="40" s="1"/>
  <c r="N261" i="40" s="1"/>
  <c r="N262" i="40" s="1"/>
  <c r="N263" i="40" s="1"/>
  <c r="N264" i="40" s="1"/>
  <c r="N265" i="40" s="1"/>
  <c r="N266" i="40" s="1"/>
  <c r="N267" i="40" s="1"/>
  <c r="N268" i="40" s="1"/>
  <c r="N269" i="40" s="1"/>
  <c r="N270" i="40" s="1"/>
  <c r="N271" i="40" s="1"/>
  <c r="N272" i="40" s="1"/>
  <c r="N273" i="40" s="1"/>
  <c r="N274" i="40" s="1"/>
  <c r="N275" i="40" s="1"/>
  <c r="N276" i="40" s="1"/>
  <c r="N277" i="40" s="1"/>
  <c r="N278" i="40" s="1"/>
  <c r="N279" i="40" s="1"/>
  <c r="N280" i="40" s="1"/>
  <c r="N281" i="40" s="1"/>
  <c r="N282" i="40" s="1"/>
  <c r="N283" i="40" s="1"/>
  <c r="N284" i="40" s="1"/>
  <c r="N285" i="40" s="1"/>
  <c r="N286" i="40" s="1"/>
  <c r="N287" i="40" s="1"/>
  <c r="N288" i="40" s="1"/>
  <c r="N289" i="40" s="1"/>
  <c r="N290" i="40" s="1"/>
  <c r="N291" i="40" s="1"/>
  <c r="N292" i="40" s="1"/>
  <c r="N293" i="40" s="1"/>
  <c r="N294" i="40" s="1"/>
  <c r="N295" i="40" s="1"/>
  <c r="N296" i="40" s="1"/>
  <c r="N297" i="40" s="1"/>
  <c r="N298" i="40" s="1"/>
  <c r="N299" i="40" s="1"/>
  <c r="N300" i="40" s="1"/>
  <c r="N301" i="40" s="1"/>
  <c r="L301" i="11"/>
  <c r="L304" i="11"/>
  <c r="N304" i="11" s="1"/>
  <c r="N5" i="11"/>
  <c r="N6" i="11" s="1"/>
  <c r="N7" i="11" s="1"/>
  <c r="N8" i="11" s="1"/>
  <c r="N9" i="11" s="1"/>
  <c r="N10" i="11" s="1"/>
  <c r="N11" i="11" s="1"/>
  <c r="N12" i="11" s="1"/>
  <c r="N13" i="11" s="1"/>
  <c r="N14" i="11" s="1"/>
  <c r="N15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31" i="11" s="1"/>
  <c r="N32" i="11" s="1"/>
  <c r="N33" i="11" s="1"/>
  <c r="N34" i="11" s="1"/>
  <c r="N35" i="11" s="1"/>
  <c r="N36" i="11" s="1"/>
  <c r="N37" i="11" s="1"/>
  <c r="N38" i="11" s="1"/>
  <c r="N39" i="11" s="1"/>
  <c r="N40" i="11" s="1"/>
  <c r="N41" i="11" s="1"/>
  <c r="N42" i="11" s="1"/>
  <c r="N43" i="11" s="1"/>
  <c r="N44" i="11" s="1"/>
  <c r="N45" i="11" s="1"/>
  <c r="N46" i="11" s="1"/>
  <c r="N47" i="11" s="1"/>
  <c r="N48" i="11" s="1"/>
  <c r="N49" i="11" s="1"/>
  <c r="N50" i="11" s="1"/>
  <c r="N51" i="11" s="1"/>
  <c r="N52" i="11" s="1"/>
  <c r="N53" i="11" s="1"/>
  <c r="N54" i="11" s="1"/>
  <c r="N55" i="11" s="1"/>
  <c r="N56" i="11" s="1"/>
  <c r="N57" i="11" s="1"/>
  <c r="N58" i="11" s="1"/>
  <c r="N59" i="11" s="1"/>
  <c r="N60" i="11" s="1"/>
  <c r="N61" i="11" s="1"/>
  <c r="N62" i="11" s="1"/>
  <c r="N63" i="11" s="1"/>
  <c r="N64" i="11" s="1"/>
  <c r="N65" i="11" s="1"/>
  <c r="N66" i="11" s="1"/>
  <c r="N67" i="11" s="1"/>
  <c r="N68" i="11" s="1"/>
  <c r="N69" i="11" s="1"/>
  <c r="N70" i="11" s="1"/>
  <c r="N71" i="11" s="1"/>
  <c r="N72" i="11" s="1"/>
  <c r="N73" i="11" s="1"/>
  <c r="N74" i="11" s="1"/>
  <c r="N75" i="11" s="1"/>
  <c r="N76" i="11" s="1"/>
  <c r="N77" i="11" s="1"/>
  <c r="N78" i="11" s="1"/>
  <c r="N79" i="11" s="1"/>
  <c r="N80" i="11" s="1"/>
  <c r="N81" i="11" s="1"/>
  <c r="N82" i="11" s="1"/>
  <c r="N83" i="11" s="1"/>
  <c r="N84" i="11" s="1"/>
  <c r="N85" i="11" s="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N102" i="11" s="1"/>
  <c r="N103" i="11" s="1"/>
  <c r="N104" i="11" s="1"/>
  <c r="N105" i="11" s="1"/>
  <c r="N106" i="11" s="1"/>
  <c r="N107" i="11" s="1"/>
  <c r="N108" i="11" s="1"/>
  <c r="N109" i="11" s="1"/>
  <c r="N110" i="11" s="1"/>
  <c r="N111" i="11" s="1"/>
  <c r="N112" i="11" s="1"/>
  <c r="N113" i="11" s="1"/>
  <c r="N114" i="11" s="1"/>
  <c r="N115" i="11" s="1"/>
  <c r="N116" i="11" s="1"/>
  <c r="N117" i="11" s="1"/>
  <c r="N118" i="11" s="1"/>
  <c r="N119" i="11" s="1"/>
  <c r="N120" i="11" s="1"/>
  <c r="N121" i="11" s="1"/>
  <c r="N122" i="11" s="1"/>
  <c r="N123" i="11" s="1"/>
  <c r="N124" i="11" s="1"/>
  <c r="N125" i="11" s="1"/>
  <c r="N126" i="11" s="1"/>
  <c r="N127" i="11" s="1"/>
  <c r="N128" i="11" s="1"/>
  <c r="N129" i="11" s="1"/>
  <c r="N130" i="11" s="1"/>
  <c r="N131" i="11" s="1"/>
  <c r="N132" i="11" s="1"/>
  <c r="N133" i="11" s="1"/>
  <c r="N134" i="11" s="1"/>
  <c r="N135" i="11" s="1"/>
  <c r="N136" i="11" s="1"/>
  <c r="N137" i="11" s="1"/>
  <c r="N138" i="11" s="1"/>
  <c r="N139" i="11" s="1"/>
  <c r="N140" i="11" s="1"/>
  <c r="N141" i="11" s="1"/>
  <c r="N142" i="11" s="1"/>
  <c r="N143" i="11" s="1"/>
  <c r="N144" i="11" s="1"/>
  <c r="N145" i="11" s="1"/>
  <c r="N146" i="11" s="1"/>
  <c r="N147" i="11" s="1"/>
  <c r="N148" i="11" s="1"/>
  <c r="N149" i="11" s="1"/>
  <c r="N150" i="11" s="1"/>
  <c r="N151" i="11" s="1"/>
  <c r="N152" i="11" s="1"/>
  <c r="N153" i="11" s="1"/>
  <c r="N154" i="11" s="1"/>
  <c r="N155" i="11" s="1"/>
  <c r="N156" i="11" s="1"/>
  <c r="N157" i="11" s="1"/>
  <c r="N158" i="11" s="1"/>
  <c r="N159" i="11" s="1"/>
  <c r="N160" i="11" s="1"/>
  <c r="N161" i="11" s="1"/>
  <c r="N162" i="11" s="1"/>
  <c r="N163" i="11" s="1"/>
  <c r="N164" i="11" s="1"/>
  <c r="N165" i="11" s="1"/>
  <c r="N166" i="11" s="1"/>
  <c r="N167" i="11" s="1"/>
  <c r="N168" i="11" s="1"/>
  <c r="N169" i="11" s="1"/>
  <c r="N170" i="11" s="1"/>
  <c r="N171" i="11" s="1"/>
  <c r="N172" i="11" s="1"/>
  <c r="N173" i="11" s="1"/>
  <c r="N174" i="11" s="1"/>
  <c r="N175" i="11" s="1"/>
  <c r="N176" i="11" s="1"/>
  <c r="N177" i="11" s="1"/>
  <c r="N178" i="11" s="1"/>
  <c r="N179" i="11" s="1"/>
  <c r="N180" i="11" s="1"/>
  <c r="N181" i="11" s="1"/>
  <c r="N182" i="11" s="1"/>
  <c r="N183" i="11" s="1"/>
  <c r="N184" i="11" s="1"/>
  <c r="N185" i="11" s="1"/>
  <c r="N186" i="11" s="1"/>
  <c r="N187" i="11" s="1"/>
  <c r="N188" i="11" s="1"/>
  <c r="N189" i="11" s="1"/>
  <c r="N190" i="11" s="1"/>
  <c r="N191" i="11" s="1"/>
  <c r="N192" i="11" s="1"/>
  <c r="N193" i="11" s="1"/>
  <c r="N194" i="11" s="1"/>
  <c r="N195" i="11" s="1"/>
  <c r="N196" i="11" s="1"/>
  <c r="N197" i="11" s="1"/>
  <c r="N198" i="11" s="1"/>
  <c r="N199" i="11" s="1"/>
  <c r="N200" i="11" s="1"/>
  <c r="N201" i="11" s="1"/>
  <c r="N202" i="11" s="1"/>
  <c r="N203" i="11" s="1"/>
  <c r="N204" i="11" s="1"/>
  <c r="N205" i="11" s="1"/>
  <c r="N206" i="11" s="1"/>
  <c r="N207" i="11" s="1"/>
  <c r="N208" i="11" s="1"/>
  <c r="N209" i="11" s="1"/>
  <c r="N210" i="11" s="1"/>
  <c r="N211" i="11" s="1"/>
  <c r="N212" i="11" s="1"/>
  <c r="N213" i="11" s="1"/>
  <c r="N214" i="11" s="1"/>
  <c r="N215" i="11" s="1"/>
  <c r="N216" i="11" s="1"/>
  <c r="N217" i="11" s="1"/>
  <c r="N218" i="11" s="1"/>
  <c r="N219" i="11" s="1"/>
  <c r="N220" i="11" s="1"/>
  <c r="N221" i="11" s="1"/>
  <c r="N222" i="11" s="1"/>
  <c r="N223" i="11" s="1"/>
  <c r="N224" i="11" s="1"/>
  <c r="N225" i="11" s="1"/>
  <c r="N226" i="11" s="1"/>
  <c r="N227" i="11" s="1"/>
  <c r="N228" i="11" s="1"/>
  <c r="N229" i="11" s="1"/>
  <c r="N230" i="11" s="1"/>
  <c r="N231" i="11" s="1"/>
  <c r="N232" i="11" s="1"/>
  <c r="N233" i="11" s="1"/>
  <c r="N234" i="11" s="1"/>
  <c r="N235" i="11" s="1"/>
  <c r="N236" i="11" s="1"/>
  <c r="N237" i="11" s="1"/>
  <c r="N238" i="11" s="1"/>
  <c r="N239" i="11" s="1"/>
  <c r="N240" i="11" s="1"/>
  <c r="N241" i="11" s="1"/>
  <c r="N242" i="11" s="1"/>
  <c r="N243" i="11" s="1"/>
  <c r="N244" i="11" s="1"/>
  <c r="N245" i="11" s="1"/>
  <c r="N246" i="11" s="1"/>
  <c r="N247" i="11" s="1"/>
  <c r="N248" i="11" s="1"/>
  <c r="N249" i="11" s="1"/>
  <c r="N250" i="11" s="1"/>
  <c r="N251" i="11" s="1"/>
  <c r="N252" i="11" s="1"/>
  <c r="N253" i="11" s="1"/>
  <c r="N254" i="11" s="1"/>
  <c r="N255" i="11" s="1"/>
  <c r="N256" i="11" s="1"/>
  <c r="N257" i="11" s="1"/>
  <c r="N258" i="11" s="1"/>
  <c r="N259" i="11" s="1"/>
  <c r="N260" i="11" s="1"/>
  <c r="N261" i="11" s="1"/>
  <c r="N262" i="11" s="1"/>
  <c r="N263" i="11" s="1"/>
  <c r="N264" i="11" s="1"/>
  <c r="N265" i="11" s="1"/>
  <c r="N266" i="11" s="1"/>
  <c r="N267" i="11" s="1"/>
  <c r="N268" i="11" s="1"/>
  <c r="N269" i="11" s="1"/>
  <c r="N270" i="11" s="1"/>
  <c r="N271" i="11" s="1"/>
  <c r="N272" i="11" s="1"/>
  <c r="N273" i="11" s="1"/>
  <c r="N274" i="11" s="1"/>
  <c r="N275" i="11" s="1"/>
  <c r="N276" i="11" s="1"/>
  <c r="N277" i="11" s="1"/>
  <c r="N278" i="11" s="1"/>
  <c r="N279" i="11" s="1"/>
  <c r="N280" i="11" s="1"/>
  <c r="N281" i="11" s="1"/>
  <c r="N282" i="11" s="1"/>
  <c r="N283" i="11" s="1"/>
  <c r="N284" i="11" s="1"/>
  <c r="N285" i="11" s="1"/>
  <c r="N286" i="11" s="1"/>
  <c r="N287" i="11" s="1"/>
  <c r="N288" i="11" s="1"/>
  <c r="N289" i="11" s="1"/>
  <c r="N290" i="11" s="1"/>
  <c r="N291" i="11" s="1"/>
  <c r="N292" i="11" s="1"/>
  <c r="N293" i="11" s="1"/>
  <c r="N294" i="11" s="1"/>
  <c r="N295" i="11" s="1"/>
  <c r="N296" i="11" s="1"/>
  <c r="N297" i="11" s="1"/>
  <c r="N298" i="11" s="1"/>
  <c r="N299" i="11" s="1"/>
  <c r="N300" i="11" s="1"/>
  <c r="N301" i="11" s="1"/>
  <c r="F89" i="15"/>
  <c r="M3" i="15" s="1"/>
  <c r="E8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" i="15"/>
  <c r="G9" i="15"/>
  <c r="G7" i="15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J3" i="4"/>
  <c r="I3" i="4"/>
  <c r="O5" i="3" l="1"/>
  <c r="N6" i="3" s="1"/>
  <c r="M5" i="3"/>
  <c r="I1" i="76"/>
  <c r="I23" i="3" s="1"/>
  <c r="G89" i="15"/>
  <c r="K3" i="4"/>
  <c r="O6" i="3" l="1"/>
  <c r="N7" i="3" s="1"/>
  <c r="M6" i="3"/>
  <c r="J55" i="10"/>
  <c r="J34" i="10"/>
  <c r="Q6" i="3" l="1"/>
  <c r="O7" i="3"/>
  <c r="N8" i="3" s="1"/>
  <c r="M7" i="3"/>
  <c r="P7" i="3"/>
  <c r="Q7" i="3"/>
  <c r="G55" i="10"/>
  <c r="I55" i="10" s="1"/>
  <c r="G34" i="10"/>
  <c r="I34" i="10" s="1"/>
  <c r="K19" i="18"/>
  <c r="L19" i="18" s="1"/>
  <c r="O8" i="3" l="1"/>
  <c r="N9" i="3" s="1"/>
  <c r="M8" i="3"/>
  <c r="Q8" i="3"/>
  <c r="P8" i="3"/>
  <c r="B4" i="6"/>
  <c r="B5" i="6"/>
  <c r="B6" i="6"/>
  <c r="B7" i="6"/>
  <c r="O9" i="3" l="1"/>
  <c r="N10" i="3" s="1"/>
  <c r="M9" i="3"/>
  <c r="P9" i="3"/>
  <c r="Q9" i="3"/>
  <c r="E108" i="47"/>
  <c r="O10" i="3" l="1"/>
  <c r="N11" i="3" s="1"/>
  <c r="M10" i="3"/>
  <c r="P10" i="3"/>
  <c r="Q10" i="3"/>
  <c r="F1" i="47"/>
  <c r="Q5" i="3"/>
  <c r="D17" i="73"/>
  <c r="O11" i="3" l="1"/>
  <c r="N12" i="3" s="1"/>
  <c r="M11" i="3"/>
  <c r="P11" i="3"/>
  <c r="Q11" i="3"/>
  <c r="P4" i="3"/>
  <c r="P5" i="3"/>
  <c r="P6" i="3"/>
  <c r="O12" i="3" l="1"/>
  <c r="N13" i="3" s="1"/>
  <c r="M12" i="3"/>
  <c r="Q12" i="3"/>
  <c r="P12" i="3"/>
  <c r="K4" i="6"/>
  <c r="K5" i="6" s="1"/>
  <c r="K6" i="6" s="1"/>
  <c r="K7" i="6" s="1"/>
  <c r="K8" i="6" s="1"/>
  <c r="K9" i="6" s="1"/>
  <c r="K10" i="6" s="1"/>
  <c r="O13" i="3" l="1"/>
  <c r="N14" i="3" s="1"/>
  <c r="M13" i="3"/>
  <c r="P13" i="3"/>
  <c r="Q13" i="3"/>
  <c r="R13" i="3" s="1"/>
  <c r="R8" i="3"/>
  <c r="R12" i="3"/>
  <c r="R10" i="3"/>
  <c r="R6" i="3"/>
  <c r="R4" i="3"/>
  <c r="R11" i="3"/>
  <c r="R9" i="3"/>
  <c r="R7" i="3"/>
  <c r="R5" i="3"/>
  <c r="R3" i="3"/>
  <c r="O14" i="3" l="1"/>
  <c r="N15" i="3" s="1"/>
  <c r="M14" i="3"/>
  <c r="Q14" i="3" l="1"/>
  <c r="O15" i="3"/>
  <c r="N16" i="3" s="1"/>
  <c r="M15" i="3"/>
  <c r="P15" i="3"/>
  <c r="Q15" i="3"/>
  <c r="R15" i="3" s="1"/>
  <c r="P14" i="3"/>
  <c r="J22" i="10"/>
  <c r="O16" i="3" l="1"/>
  <c r="N17" i="3" s="1"/>
  <c r="M16" i="3"/>
  <c r="Q16" i="3"/>
  <c r="R16" i="3" s="1"/>
  <c r="P16" i="3"/>
  <c r="R14" i="3"/>
  <c r="G22" i="10"/>
  <c r="I22" i="10" s="1"/>
  <c r="J66" i="10"/>
  <c r="J60" i="10"/>
  <c r="J32" i="10"/>
  <c r="J33" i="10"/>
  <c r="J25" i="10"/>
  <c r="J24" i="10"/>
  <c r="J28" i="10"/>
  <c r="J27" i="10"/>
  <c r="O17" i="3" l="1"/>
  <c r="N18" i="3" s="1"/>
  <c r="M17" i="3"/>
  <c r="G25" i="10"/>
  <c r="I25" i="10" s="1"/>
  <c r="G60" i="10"/>
  <c r="I60" i="10" s="1"/>
  <c r="G24" i="10"/>
  <c r="I24" i="10" s="1"/>
  <c r="G27" i="10"/>
  <c r="I27" i="10" s="1"/>
  <c r="G66" i="10"/>
  <c r="I66" i="10" s="1"/>
  <c r="G28" i="10"/>
  <c r="I28" i="10" s="1"/>
  <c r="G23" i="10"/>
  <c r="I23" i="10" s="1"/>
  <c r="G29" i="10"/>
  <c r="I29" i="10" s="1"/>
  <c r="O18" i="3" l="1"/>
  <c r="N19" i="3" s="1"/>
  <c r="M18" i="3"/>
  <c r="Q18" i="3"/>
  <c r="P18" i="3"/>
  <c r="Q17" i="3"/>
  <c r="P17" i="3"/>
  <c r="G32" i="10"/>
  <c r="I32" i="10" s="1"/>
  <c r="G33" i="10"/>
  <c r="I33" i="10" s="1"/>
  <c r="R18" i="3" l="1"/>
  <c r="R17" i="3"/>
  <c r="O19" i="3"/>
  <c r="N20" i="3" s="1"/>
  <c r="M19" i="3"/>
  <c r="J40" i="10"/>
  <c r="J41" i="10"/>
  <c r="J43" i="10"/>
  <c r="J42" i="10"/>
  <c r="Q19" i="3" l="1"/>
  <c r="P19" i="3"/>
  <c r="O20" i="3"/>
  <c r="N21" i="3" s="1"/>
  <c r="M20" i="3"/>
  <c r="Q20" i="3"/>
  <c r="P20" i="3"/>
  <c r="J45" i="10"/>
  <c r="G40" i="10"/>
  <c r="I40" i="10" s="1"/>
  <c r="J44" i="10"/>
  <c r="G41" i="10"/>
  <c r="I41" i="10" s="1"/>
  <c r="G45" i="10"/>
  <c r="I45" i="10" s="1"/>
  <c r="G44" i="10"/>
  <c r="G43" i="10"/>
  <c r="I43" i="10" s="1"/>
  <c r="G42" i="10"/>
  <c r="I42" i="10" s="1"/>
  <c r="Q89" i="15"/>
  <c r="H28" i="15"/>
  <c r="I28" i="15" s="1"/>
  <c r="J28" i="15"/>
  <c r="L28" i="15"/>
  <c r="M28" i="15"/>
  <c r="H29" i="15"/>
  <c r="I29" i="15" s="1"/>
  <c r="J29" i="15"/>
  <c r="L29" i="15"/>
  <c r="M29" i="15"/>
  <c r="H30" i="15"/>
  <c r="I30" i="15" s="1"/>
  <c r="J30" i="15"/>
  <c r="L30" i="15"/>
  <c r="M30" i="15"/>
  <c r="H31" i="15"/>
  <c r="I31" i="15" s="1"/>
  <c r="J31" i="15"/>
  <c r="L31" i="15"/>
  <c r="M31" i="15"/>
  <c r="H32" i="15"/>
  <c r="I32" i="15" s="1"/>
  <c r="J32" i="15"/>
  <c r="L32" i="15"/>
  <c r="M32" i="15"/>
  <c r="H33" i="15"/>
  <c r="I33" i="15" s="1"/>
  <c r="J33" i="15"/>
  <c r="L33" i="15"/>
  <c r="M33" i="15"/>
  <c r="H34" i="15"/>
  <c r="I34" i="15" s="1"/>
  <c r="J34" i="15"/>
  <c r="L34" i="15"/>
  <c r="M34" i="15"/>
  <c r="H35" i="15"/>
  <c r="I35" i="15" s="1"/>
  <c r="J35" i="15"/>
  <c r="L35" i="15"/>
  <c r="M35" i="15"/>
  <c r="H36" i="15"/>
  <c r="I36" i="15" s="1"/>
  <c r="J36" i="15"/>
  <c r="L36" i="15"/>
  <c r="M36" i="15"/>
  <c r="H37" i="15"/>
  <c r="J37" i="15"/>
  <c r="L37" i="15"/>
  <c r="M37" i="15"/>
  <c r="H38" i="15"/>
  <c r="J38" i="15"/>
  <c r="L38" i="15"/>
  <c r="M38" i="15"/>
  <c r="H39" i="15"/>
  <c r="J39" i="15"/>
  <c r="L39" i="15"/>
  <c r="M39" i="15"/>
  <c r="H40" i="15"/>
  <c r="I40" i="15" s="1"/>
  <c r="J40" i="15"/>
  <c r="L40" i="15"/>
  <c r="M40" i="15"/>
  <c r="H41" i="15"/>
  <c r="I41" i="15" s="1"/>
  <c r="J41" i="15"/>
  <c r="L41" i="15"/>
  <c r="M41" i="15"/>
  <c r="H42" i="15"/>
  <c r="I42" i="15" s="1"/>
  <c r="J42" i="15"/>
  <c r="L42" i="15"/>
  <c r="M42" i="15"/>
  <c r="H43" i="15"/>
  <c r="I43" i="15" s="1"/>
  <c r="J43" i="15"/>
  <c r="L43" i="15"/>
  <c r="M43" i="15"/>
  <c r="H44" i="15"/>
  <c r="I44" i="15" s="1"/>
  <c r="J44" i="15"/>
  <c r="L44" i="15"/>
  <c r="M44" i="15"/>
  <c r="H45" i="15"/>
  <c r="J45" i="15"/>
  <c r="L45" i="15"/>
  <c r="M45" i="15"/>
  <c r="H46" i="15"/>
  <c r="J46" i="15"/>
  <c r="L46" i="15"/>
  <c r="M46" i="15"/>
  <c r="H47" i="15"/>
  <c r="J47" i="15"/>
  <c r="L47" i="15"/>
  <c r="M47" i="15"/>
  <c r="H48" i="15"/>
  <c r="I48" i="15" s="1"/>
  <c r="J48" i="15"/>
  <c r="L48" i="15"/>
  <c r="M48" i="15"/>
  <c r="H49" i="15"/>
  <c r="J49" i="15"/>
  <c r="L49" i="15"/>
  <c r="M49" i="15"/>
  <c r="H50" i="15"/>
  <c r="J50" i="15"/>
  <c r="L50" i="15"/>
  <c r="M50" i="15"/>
  <c r="H51" i="15"/>
  <c r="J51" i="15"/>
  <c r="L51" i="15"/>
  <c r="M51" i="15"/>
  <c r="H52" i="15"/>
  <c r="I52" i="15" s="1"/>
  <c r="J52" i="15"/>
  <c r="L52" i="15"/>
  <c r="M52" i="15"/>
  <c r="H53" i="15"/>
  <c r="I53" i="15" s="1"/>
  <c r="J53" i="15"/>
  <c r="L53" i="15"/>
  <c r="M53" i="15"/>
  <c r="H54" i="15"/>
  <c r="I54" i="15" s="1"/>
  <c r="J54" i="15"/>
  <c r="L54" i="15"/>
  <c r="M54" i="15"/>
  <c r="H55" i="15"/>
  <c r="I55" i="15" s="1"/>
  <c r="J55" i="15"/>
  <c r="L55" i="15"/>
  <c r="M55" i="15"/>
  <c r="H56" i="15"/>
  <c r="I56" i="15" s="1"/>
  <c r="J56" i="15"/>
  <c r="L56" i="15"/>
  <c r="M56" i="15"/>
  <c r="H57" i="15"/>
  <c r="I57" i="15" s="1"/>
  <c r="J57" i="15"/>
  <c r="L57" i="15"/>
  <c r="M57" i="15"/>
  <c r="H58" i="15"/>
  <c r="I58" i="15" s="1"/>
  <c r="J58" i="15"/>
  <c r="L58" i="15"/>
  <c r="M58" i="15"/>
  <c r="H59" i="15"/>
  <c r="I59" i="15" s="1"/>
  <c r="J59" i="15"/>
  <c r="L59" i="15"/>
  <c r="M59" i="15"/>
  <c r="H60" i="15"/>
  <c r="I60" i="15" s="1"/>
  <c r="J60" i="15"/>
  <c r="L60" i="15"/>
  <c r="M60" i="15"/>
  <c r="H61" i="15"/>
  <c r="I61" i="15" s="1"/>
  <c r="J61" i="15"/>
  <c r="L61" i="15"/>
  <c r="M61" i="15"/>
  <c r="H62" i="15"/>
  <c r="I62" i="15" s="1"/>
  <c r="J62" i="15"/>
  <c r="L62" i="15"/>
  <c r="M62" i="15"/>
  <c r="H63" i="15"/>
  <c r="J63" i="15"/>
  <c r="L63" i="15"/>
  <c r="M63" i="15"/>
  <c r="H64" i="15"/>
  <c r="I64" i="15" s="1"/>
  <c r="J64" i="15"/>
  <c r="L64" i="15"/>
  <c r="M64" i="15"/>
  <c r="H65" i="15"/>
  <c r="J65" i="15"/>
  <c r="L65" i="15"/>
  <c r="M65" i="15"/>
  <c r="H66" i="15"/>
  <c r="J66" i="15"/>
  <c r="L66" i="15"/>
  <c r="M66" i="15"/>
  <c r="H67" i="15"/>
  <c r="J67" i="15"/>
  <c r="L67" i="15"/>
  <c r="M67" i="15"/>
  <c r="H68" i="15"/>
  <c r="I68" i="15" s="1"/>
  <c r="J68" i="15"/>
  <c r="L68" i="15"/>
  <c r="M68" i="15"/>
  <c r="H69" i="15"/>
  <c r="J69" i="15"/>
  <c r="L69" i="15"/>
  <c r="M69" i="15"/>
  <c r="H70" i="15"/>
  <c r="J70" i="15"/>
  <c r="L70" i="15"/>
  <c r="M70" i="15"/>
  <c r="H71" i="15"/>
  <c r="J71" i="15"/>
  <c r="L71" i="15"/>
  <c r="M71" i="15"/>
  <c r="H72" i="15"/>
  <c r="I72" i="15" s="1"/>
  <c r="J72" i="15"/>
  <c r="L72" i="15"/>
  <c r="M72" i="15"/>
  <c r="H73" i="15"/>
  <c r="I73" i="15" s="1"/>
  <c r="J73" i="15"/>
  <c r="L73" i="15"/>
  <c r="M73" i="15"/>
  <c r="H74" i="15"/>
  <c r="I74" i="15" s="1"/>
  <c r="J74" i="15"/>
  <c r="L74" i="15"/>
  <c r="M74" i="15"/>
  <c r="H75" i="15"/>
  <c r="I75" i="15" s="1"/>
  <c r="J75" i="15"/>
  <c r="L75" i="15"/>
  <c r="M75" i="15"/>
  <c r="H76" i="15"/>
  <c r="I76" i="15" s="1"/>
  <c r="J76" i="15"/>
  <c r="L76" i="15"/>
  <c r="M76" i="15"/>
  <c r="H77" i="15"/>
  <c r="I77" i="15" s="1"/>
  <c r="J77" i="15"/>
  <c r="L77" i="15"/>
  <c r="M77" i="15"/>
  <c r="H78" i="15"/>
  <c r="I78" i="15" s="1"/>
  <c r="J78" i="15"/>
  <c r="L78" i="15"/>
  <c r="M78" i="15"/>
  <c r="H79" i="15"/>
  <c r="I79" i="15" s="1"/>
  <c r="J79" i="15"/>
  <c r="L79" i="15"/>
  <c r="M79" i="15"/>
  <c r="H80" i="15"/>
  <c r="I80" i="15" s="1"/>
  <c r="J80" i="15"/>
  <c r="L80" i="15"/>
  <c r="M80" i="15"/>
  <c r="H81" i="15"/>
  <c r="J81" i="15"/>
  <c r="L81" i="15"/>
  <c r="M81" i="15"/>
  <c r="H82" i="15"/>
  <c r="I82" i="15" s="1"/>
  <c r="J82" i="15"/>
  <c r="L82" i="15"/>
  <c r="M82" i="15"/>
  <c r="H83" i="15"/>
  <c r="J83" i="15"/>
  <c r="L83" i="15"/>
  <c r="M83" i="15"/>
  <c r="H84" i="15"/>
  <c r="I84" i="15" s="1"/>
  <c r="J84" i="15"/>
  <c r="L84" i="15"/>
  <c r="M84" i="15"/>
  <c r="H85" i="15"/>
  <c r="J85" i="15"/>
  <c r="L85" i="15"/>
  <c r="M85" i="15"/>
  <c r="H86" i="15"/>
  <c r="I86" i="15" s="1"/>
  <c r="J86" i="15"/>
  <c r="L86" i="15"/>
  <c r="M86" i="15"/>
  <c r="H87" i="15"/>
  <c r="J87" i="15"/>
  <c r="L87" i="15"/>
  <c r="M87" i="15"/>
  <c r="H88" i="15"/>
  <c r="I88" i="15" s="1"/>
  <c r="J88" i="15"/>
  <c r="L88" i="15"/>
  <c r="M88" i="15"/>
  <c r="H8" i="15"/>
  <c r="I8" i="15" s="1"/>
  <c r="J8" i="15"/>
  <c r="L8" i="15"/>
  <c r="M8" i="15"/>
  <c r="H9" i="15"/>
  <c r="I9" i="15" s="1"/>
  <c r="J9" i="15"/>
  <c r="L9" i="15"/>
  <c r="M9" i="15"/>
  <c r="H10" i="15"/>
  <c r="I10" i="15" s="1"/>
  <c r="J10" i="15"/>
  <c r="L10" i="15"/>
  <c r="M10" i="15"/>
  <c r="H11" i="15"/>
  <c r="I11" i="15" s="1"/>
  <c r="J11" i="15"/>
  <c r="L11" i="15"/>
  <c r="M11" i="15"/>
  <c r="H12" i="15"/>
  <c r="I12" i="15" s="1"/>
  <c r="J12" i="15"/>
  <c r="L12" i="15"/>
  <c r="M12" i="15"/>
  <c r="H13" i="15"/>
  <c r="I13" i="15" s="1"/>
  <c r="J13" i="15"/>
  <c r="L13" i="15"/>
  <c r="M13" i="15"/>
  <c r="H14" i="15"/>
  <c r="J14" i="15"/>
  <c r="L14" i="15"/>
  <c r="M14" i="15"/>
  <c r="H15" i="15"/>
  <c r="J15" i="15"/>
  <c r="L15" i="15"/>
  <c r="M15" i="15"/>
  <c r="H16" i="15"/>
  <c r="I16" i="15" s="1"/>
  <c r="J16" i="15"/>
  <c r="L16" i="15"/>
  <c r="M16" i="15"/>
  <c r="H17" i="15"/>
  <c r="I17" i="15" s="1"/>
  <c r="J17" i="15"/>
  <c r="L17" i="15"/>
  <c r="M17" i="15"/>
  <c r="H18" i="15"/>
  <c r="I18" i="15" s="1"/>
  <c r="J18" i="15"/>
  <c r="L18" i="15"/>
  <c r="M18" i="15"/>
  <c r="H19" i="15"/>
  <c r="J19" i="15"/>
  <c r="L19" i="15"/>
  <c r="M19" i="15"/>
  <c r="H20" i="15"/>
  <c r="I20" i="15" s="1"/>
  <c r="J20" i="15"/>
  <c r="L20" i="15"/>
  <c r="M20" i="15"/>
  <c r="H21" i="15"/>
  <c r="J21" i="15"/>
  <c r="L21" i="15"/>
  <c r="M21" i="15"/>
  <c r="H22" i="15"/>
  <c r="I22" i="15" s="1"/>
  <c r="J22" i="15"/>
  <c r="L22" i="15"/>
  <c r="M22" i="15"/>
  <c r="H23" i="15"/>
  <c r="I23" i="15" s="1"/>
  <c r="J23" i="15"/>
  <c r="L23" i="15"/>
  <c r="M23" i="15"/>
  <c r="H24" i="15"/>
  <c r="I24" i="15" s="1"/>
  <c r="J24" i="15"/>
  <c r="L24" i="15"/>
  <c r="M24" i="15"/>
  <c r="H25" i="15"/>
  <c r="J25" i="15"/>
  <c r="L25" i="15"/>
  <c r="M25" i="15"/>
  <c r="H26" i="15"/>
  <c r="J26" i="15"/>
  <c r="L26" i="15"/>
  <c r="M26" i="15"/>
  <c r="H27" i="15"/>
  <c r="I27" i="15" s="1"/>
  <c r="J27" i="15"/>
  <c r="L27" i="15"/>
  <c r="M27" i="15"/>
  <c r="L7" i="15"/>
  <c r="H7" i="15"/>
  <c r="I7" i="15" s="1"/>
  <c r="J18" i="10"/>
  <c r="J17" i="10"/>
  <c r="J30" i="10"/>
  <c r="J59" i="10"/>
  <c r="J58" i="10"/>
  <c r="J31" i="10"/>
  <c r="O21" i="3" l="1"/>
  <c r="N22" i="3" s="1"/>
  <c r="M21" i="3"/>
  <c r="P21" i="3"/>
  <c r="Q21" i="3"/>
  <c r="R21" i="3" s="1"/>
  <c r="R20" i="3"/>
  <c r="R19" i="3"/>
  <c r="C23" i="3"/>
  <c r="N36" i="15"/>
  <c r="N24" i="15"/>
  <c r="N12" i="15"/>
  <c r="N11" i="15"/>
  <c r="N10" i="15"/>
  <c r="N9" i="15"/>
  <c r="N80" i="15"/>
  <c r="N32" i="15"/>
  <c r="N28" i="15"/>
  <c r="N13" i="15"/>
  <c r="N78" i="15"/>
  <c r="N76" i="15"/>
  <c r="N74" i="15"/>
  <c r="N48" i="15"/>
  <c r="N44" i="15"/>
  <c r="G58" i="10"/>
  <c r="I58" i="10" s="1"/>
  <c r="N56" i="15"/>
  <c r="N55" i="15"/>
  <c r="N60" i="15"/>
  <c r="I87" i="15"/>
  <c r="N87" i="15" s="1"/>
  <c r="I83" i="15"/>
  <c r="N83" i="15" s="1"/>
  <c r="I81" i="15"/>
  <c r="N81" i="15" s="1"/>
  <c r="N86" i="15"/>
  <c r="I26" i="15"/>
  <c r="N26" i="15" s="1"/>
  <c r="I25" i="15"/>
  <c r="N25" i="15" s="1"/>
  <c r="N23" i="15"/>
  <c r="N22" i="15"/>
  <c r="I71" i="15"/>
  <c r="N71" i="15" s="1"/>
  <c r="I70" i="15"/>
  <c r="N70" i="15" s="1"/>
  <c r="I69" i="15"/>
  <c r="N69" i="15" s="1"/>
  <c r="I67" i="15"/>
  <c r="N67" i="15" s="1"/>
  <c r="I66" i="15"/>
  <c r="N66" i="15" s="1"/>
  <c r="I65" i="15"/>
  <c r="N65" i="15" s="1"/>
  <c r="I63" i="15"/>
  <c r="N63" i="15" s="1"/>
  <c r="N62" i="15"/>
  <c r="N59" i="15"/>
  <c r="N58" i="15"/>
  <c r="N54" i="15"/>
  <c r="N84" i="15"/>
  <c r="N72" i="15"/>
  <c r="N40" i="15"/>
  <c r="I85" i="15"/>
  <c r="N85" i="15" s="1"/>
  <c r="G17" i="10"/>
  <c r="I17" i="10" s="1"/>
  <c r="G18" i="10"/>
  <c r="I18" i="10" s="1"/>
  <c r="I21" i="15"/>
  <c r="N21" i="15" s="1"/>
  <c r="I19" i="15"/>
  <c r="N19" i="15" s="1"/>
  <c r="N18" i="15"/>
  <c r="I51" i="15"/>
  <c r="N51" i="15" s="1"/>
  <c r="I50" i="15"/>
  <c r="N50" i="15" s="1"/>
  <c r="I49" i="15"/>
  <c r="N49" i="15" s="1"/>
  <c r="I47" i="15"/>
  <c r="N47" i="15" s="1"/>
  <c r="I46" i="15"/>
  <c r="N46" i="15" s="1"/>
  <c r="I45" i="15"/>
  <c r="N45" i="15" s="1"/>
  <c r="N42" i="15"/>
  <c r="N82" i="15"/>
  <c r="N68" i="15"/>
  <c r="N52" i="15"/>
  <c r="N20" i="15"/>
  <c r="I15" i="15"/>
  <c r="N15" i="15" s="1"/>
  <c r="I14" i="15"/>
  <c r="N14" i="15" s="1"/>
  <c r="I39" i="15"/>
  <c r="N39" i="15" s="1"/>
  <c r="I38" i="15"/>
  <c r="N38" i="15" s="1"/>
  <c r="I37" i="15"/>
  <c r="N37" i="15" s="1"/>
  <c r="N35" i="15"/>
  <c r="N34" i="15"/>
  <c r="N31" i="15"/>
  <c r="N30" i="15"/>
  <c r="N88" i="15"/>
  <c r="N64" i="15"/>
  <c r="N16" i="15"/>
  <c r="N79" i="15"/>
  <c r="N75" i="15"/>
  <c r="N43" i="15"/>
  <c r="N27" i="15"/>
  <c r="N8" i="15"/>
  <c r="N77" i="15"/>
  <c r="N73" i="15"/>
  <c r="N61" i="15"/>
  <c r="N57" i="15"/>
  <c r="N53" i="15"/>
  <c r="N41" i="15"/>
  <c r="N33" i="15"/>
  <c r="N29" i="15"/>
  <c r="N17" i="15"/>
  <c r="I44" i="10"/>
  <c r="G59" i="10"/>
  <c r="I59" i="10" s="1"/>
  <c r="J37" i="10"/>
  <c r="J46" i="10"/>
  <c r="O22" i="3" l="1"/>
  <c r="N23" i="3" s="1"/>
  <c r="M22" i="3"/>
  <c r="P22" i="3"/>
  <c r="Q22" i="3"/>
  <c r="R22" i="3" s="1"/>
  <c r="G46" i="10"/>
  <c r="I46" i="10" s="1"/>
  <c r="G37" i="10"/>
  <c r="I37" i="10" s="1"/>
  <c r="O23" i="3" l="1"/>
  <c r="N24" i="3" s="1"/>
  <c r="M23" i="3"/>
  <c r="P23" i="3"/>
  <c r="Q23" i="3"/>
  <c r="R23" i="3" s="1"/>
  <c r="L8" i="47"/>
  <c r="O24" i="3" l="1"/>
  <c r="N25" i="3" s="1"/>
  <c r="M24" i="3"/>
  <c r="Q24" i="3"/>
  <c r="P24" i="3"/>
  <c r="L9" i="47"/>
  <c r="R24" i="3" l="1"/>
  <c r="O25" i="3"/>
  <c r="N26" i="3" s="1"/>
  <c r="M25" i="3"/>
  <c r="P25" i="3"/>
  <c r="J7" i="15"/>
  <c r="N7" i="15" s="1"/>
  <c r="O26" i="3" l="1"/>
  <c r="N27" i="3" s="1"/>
  <c r="M26" i="3"/>
  <c r="P26" i="3"/>
  <c r="Q26" i="3"/>
  <c r="R26" i="3" s="1"/>
  <c r="Q25" i="3"/>
  <c r="R25" i="3" s="1"/>
  <c r="H17" i="48"/>
  <c r="O27" i="3" l="1"/>
  <c r="N28" i="3" s="1"/>
  <c r="M27" i="3"/>
  <c r="P27" i="3"/>
  <c r="Q27" i="3"/>
  <c r="R27" i="3" s="1"/>
  <c r="H15" i="48"/>
  <c r="O28" i="3" l="1"/>
  <c r="N29" i="3" s="1"/>
  <c r="M28" i="3"/>
  <c r="Q28" i="3"/>
  <c r="R28" i="3" s="1"/>
  <c r="P28" i="3"/>
  <c r="H14" i="48"/>
  <c r="O29" i="3" l="1"/>
  <c r="N30" i="3" s="1"/>
  <c r="M29" i="3"/>
  <c r="P29" i="3"/>
  <c r="Q29" i="3"/>
  <c r="R29" i="3" s="1"/>
  <c r="H12" i="48"/>
  <c r="O30" i="3" l="1"/>
  <c r="N31" i="3" s="1"/>
  <c r="M30" i="3"/>
  <c r="P30" i="3"/>
  <c r="Q30" i="3"/>
  <c r="R30" i="3" s="1"/>
  <c r="H6" i="48"/>
  <c r="H7" i="48"/>
  <c r="H8" i="48"/>
  <c r="H9" i="48"/>
  <c r="H10" i="48"/>
  <c r="H11" i="48"/>
  <c r="H5" i="48"/>
  <c r="J5" i="48" s="1"/>
  <c r="I23" i="48"/>
  <c r="G23" i="48"/>
  <c r="F23" i="48"/>
  <c r="H22" i="48"/>
  <c r="H21" i="48"/>
  <c r="H19" i="48"/>
  <c r="H18" i="48"/>
  <c r="H16" i="48"/>
  <c r="H13" i="48"/>
  <c r="O31" i="3" l="1"/>
  <c r="N32" i="3" s="1"/>
  <c r="M31" i="3"/>
  <c r="P31" i="3"/>
  <c r="Q31" i="3"/>
  <c r="R31" i="3" s="1"/>
  <c r="J6" i="48"/>
  <c r="J7" i="48" s="1"/>
  <c r="J8" i="48" s="1"/>
  <c r="J9" i="48" s="1"/>
  <c r="J10" i="48" s="1"/>
  <c r="J11" i="48" s="1"/>
  <c r="J12" i="48" s="1"/>
  <c r="J13" i="48" s="1"/>
  <c r="H23" i="48"/>
  <c r="O32" i="3" l="1"/>
  <c r="N33" i="3" s="1"/>
  <c r="M32" i="3"/>
  <c r="Q32" i="3"/>
  <c r="R32" i="3" s="1"/>
  <c r="P32" i="3"/>
  <c r="J14" i="48"/>
  <c r="J15" i="48" s="1"/>
  <c r="J16" i="48" s="1"/>
  <c r="O33" i="3" l="1"/>
  <c r="N34" i="3" s="1"/>
  <c r="M33" i="3"/>
  <c r="P33" i="3"/>
  <c r="Q33" i="3"/>
  <c r="R33" i="3" s="1"/>
  <c r="J17" i="48"/>
  <c r="J18" i="48" s="1"/>
  <c r="J19" i="48" s="1"/>
  <c r="J20" i="48" s="1"/>
  <c r="J21" i="48" s="1"/>
  <c r="J22" i="48" s="1"/>
  <c r="J23" i="48" s="1"/>
  <c r="O34" i="3" l="1"/>
  <c r="N35" i="3" s="1"/>
  <c r="M34" i="3"/>
  <c r="Q34" i="3"/>
  <c r="P34" i="3"/>
  <c r="L34" i="47"/>
  <c r="F105" i="47"/>
  <c r="E105" i="47"/>
  <c r="E102" i="47"/>
  <c r="F102" i="47"/>
  <c r="M34" i="47"/>
  <c r="G3" i="47"/>
  <c r="G4" i="47" s="1"/>
  <c r="G5" i="47" s="1"/>
  <c r="G6" i="47" s="1"/>
  <c r="G7" i="47" s="1"/>
  <c r="G8" i="47" s="1"/>
  <c r="G9" i="47" s="1"/>
  <c r="G10" i="47" s="1"/>
  <c r="G11" i="47" s="1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33" i="47" s="1"/>
  <c r="G34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G86" i="47" s="1"/>
  <c r="G87" i="47" s="1"/>
  <c r="G88" i="47" s="1"/>
  <c r="G89" i="47" s="1"/>
  <c r="G90" i="47" s="1"/>
  <c r="G91" i="47" s="1"/>
  <c r="G92" i="47" s="1"/>
  <c r="G93" i="47" s="1"/>
  <c r="G94" i="47" s="1"/>
  <c r="G95" i="47" s="1"/>
  <c r="G96" i="47" s="1"/>
  <c r="G97" i="47" s="1"/>
  <c r="G98" i="47" s="1"/>
  <c r="G99" i="47" s="1"/>
  <c r="G100" i="47" s="1"/>
  <c r="G101" i="47" s="1"/>
  <c r="R34" i="3" l="1"/>
  <c r="O35" i="3"/>
  <c r="N36" i="3" s="1"/>
  <c r="M35" i="3"/>
  <c r="G102" i="47"/>
  <c r="E109" i="47" s="1"/>
  <c r="G1" i="47" s="1"/>
  <c r="G105" i="47"/>
  <c r="N34" i="47"/>
  <c r="O36" i="3" l="1"/>
  <c r="N37" i="3" s="1"/>
  <c r="M36" i="3"/>
  <c r="Q36" i="3"/>
  <c r="P36" i="3"/>
  <c r="P35" i="3"/>
  <c r="Q35" i="3"/>
  <c r="R35" i="3" s="1"/>
  <c r="E107" i="47"/>
  <c r="L35" i="47"/>
  <c r="I29" i="3"/>
  <c r="R36" i="3" l="1"/>
  <c r="O37" i="3"/>
  <c r="N38" i="3" s="1"/>
  <c r="M37" i="3"/>
  <c r="P37" i="3"/>
  <c r="E1" i="47"/>
  <c r="M89" i="15"/>
  <c r="E15" i="10" s="1"/>
  <c r="M4" i="15"/>
  <c r="N1" i="15" s="1"/>
  <c r="O38" i="3" l="1"/>
  <c r="N39" i="3" s="1"/>
  <c r="M38" i="3"/>
  <c r="P38" i="3"/>
  <c r="Q38" i="3"/>
  <c r="R38" i="3" s="1"/>
  <c r="Q37" i="3"/>
  <c r="R37" i="3" s="1"/>
  <c r="G5" i="15"/>
  <c r="H15" i="10"/>
  <c r="J15" i="10" s="1"/>
  <c r="O4" i="15"/>
  <c r="H18" i="3" s="1"/>
  <c r="C8" i="3"/>
  <c r="F15" i="3" s="1"/>
  <c r="J89" i="15"/>
  <c r="J5" i="15" s="1"/>
  <c r="K89" i="15"/>
  <c r="H89" i="15"/>
  <c r="H5" i="15" s="1"/>
  <c r="O39" i="3" l="1"/>
  <c r="M39" i="3"/>
  <c r="P39" i="3"/>
  <c r="P40" i="3" s="1"/>
  <c r="Q39" i="3"/>
  <c r="I31" i="3"/>
  <c r="L89" i="15"/>
  <c r="N89" i="15"/>
  <c r="N5" i="15" s="1"/>
  <c r="R7" i="15"/>
  <c r="R8" i="15" s="1"/>
  <c r="R9" i="15" s="1"/>
  <c r="R10" i="15" s="1"/>
  <c r="R11" i="15" s="1"/>
  <c r="R12" i="15" s="1"/>
  <c r="R13" i="15" s="1"/>
  <c r="R14" i="15" s="1"/>
  <c r="R15" i="15" s="1"/>
  <c r="R16" i="15" s="1"/>
  <c r="R17" i="15" s="1"/>
  <c r="R18" i="15" s="1"/>
  <c r="R19" i="15" s="1"/>
  <c r="R20" i="15" s="1"/>
  <c r="R21" i="15" s="1"/>
  <c r="R22" i="15" s="1"/>
  <c r="R23" i="15" s="1"/>
  <c r="R24" i="15" s="1"/>
  <c r="R25" i="15" s="1"/>
  <c r="R26" i="15" s="1"/>
  <c r="R27" i="15" s="1"/>
  <c r="R28" i="15" s="1"/>
  <c r="R29" i="15" s="1"/>
  <c r="R30" i="15" s="1"/>
  <c r="R31" i="15" s="1"/>
  <c r="R32" i="15" s="1"/>
  <c r="R33" i="15" s="1"/>
  <c r="R34" i="15" s="1"/>
  <c r="R35" i="15" s="1"/>
  <c r="R36" i="15" s="1"/>
  <c r="R37" i="15" s="1"/>
  <c r="R38" i="15" s="1"/>
  <c r="R39" i="15" s="1"/>
  <c r="R40" i="15" s="1"/>
  <c r="R41" i="15" s="1"/>
  <c r="R42" i="15" s="1"/>
  <c r="R43" i="15" s="1"/>
  <c r="R44" i="15" s="1"/>
  <c r="R45" i="15" s="1"/>
  <c r="R46" i="15" s="1"/>
  <c r="R47" i="15" s="1"/>
  <c r="R48" i="15" s="1"/>
  <c r="R49" i="15" s="1"/>
  <c r="R50" i="15" s="1"/>
  <c r="R51" i="15" s="1"/>
  <c r="R52" i="15" s="1"/>
  <c r="R53" i="15" s="1"/>
  <c r="R54" i="15" s="1"/>
  <c r="R55" i="15" s="1"/>
  <c r="R56" i="15" s="1"/>
  <c r="R57" i="15" s="1"/>
  <c r="R58" i="15" s="1"/>
  <c r="R59" i="15" s="1"/>
  <c r="R60" i="15" s="1"/>
  <c r="R61" i="15" s="1"/>
  <c r="R62" i="15" s="1"/>
  <c r="R63" i="15" s="1"/>
  <c r="R64" i="15" s="1"/>
  <c r="R65" i="15" s="1"/>
  <c r="R66" i="15" s="1"/>
  <c r="R67" i="15" s="1"/>
  <c r="R68" i="15" s="1"/>
  <c r="R69" i="15" s="1"/>
  <c r="R70" i="15" s="1"/>
  <c r="R71" i="15" s="1"/>
  <c r="R72" i="15" s="1"/>
  <c r="R73" i="15" s="1"/>
  <c r="R74" i="15" s="1"/>
  <c r="R75" i="15" s="1"/>
  <c r="R76" i="15" s="1"/>
  <c r="R77" i="15" s="1"/>
  <c r="R78" i="15" s="1"/>
  <c r="R79" i="15" s="1"/>
  <c r="R80" i="15" s="1"/>
  <c r="R81" i="15" s="1"/>
  <c r="R82" i="15" s="1"/>
  <c r="R83" i="15" s="1"/>
  <c r="R84" i="15" s="1"/>
  <c r="R85" i="15" s="1"/>
  <c r="R86" i="15" s="1"/>
  <c r="R87" i="15" s="1"/>
  <c r="R88" i="15" s="1"/>
  <c r="R89" i="15" s="1"/>
  <c r="R39" i="3" l="1"/>
  <c r="Q40" i="3"/>
  <c r="C25" i="3"/>
  <c r="L5" i="15"/>
  <c r="I27" i="3"/>
  <c r="K27" i="3" s="1"/>
  <c r="R5" i="15"/>
  <c r="J65" i="10"/>
  <c r="R40" i="3" l="1"/>
  <c r="Q41" i="3"/>
  <c r="K5" i="4"/>
  <c r="K25" i="18" l="1"/>
  <c r="L25" i="18" s="1"/>
  <c r="K39" i="18"/>
  <c r="L39" i="18"/>
  <c r="K50" i="18"/>
  <c r="L50" i="18" s="1"/>
  <c r="K97" i="18"/>
  <c r="L97" i="18" s="1"/>
  <c r="K145" i="18"/>
  <c r="L145" i="18" s="1"/>
  <c r="K249" i="18"/>
  <c r="L249" i="18" s="1"/>
  <c r="K297" i="18"/>
  <c r="L297" i="18" s="1"/>
  <c r="K126" i="18"/>
  <c r="L126" i="18" s="1"/>
  <c r="K226" i="18"/>
  <c r="L226" i="18" s="1"/>
  <c r="K274" i="18"/>
  <c r="L274" i="18" s="1"/>
  <c r="K283" i="18"/>
  <c r="L283" i="18" s="1"/>
  <c r="K104" i="18"/>
  <c r="L104" i="18" s="1"/>
  <c r="K152" i="18"/>
  <c r="L152" i="18" s="1"/>
  <c r="K208" i="18"/>
  <c r="L208" i="18" s="1"/>
  <c r="K268" i="18"/>
  <c r="L268" i="18" s="1"/>
  <c r="K53" i="18"/>
  <c r="L53" i="18" s="1"/>
  <c r="K205" i="18"/>
  <c r="L205" i="18" s="1"/>
  <c r="K26" i="18"/>
  <c r="L26" i="18" s="1"/>
  <c r="K63" i="18"/>
  <c r="L63" i="18" s="1"/>
  <c r="K83" i="18"/>
  <c r="L83" i="18" s="1"/>
  <c r="K99" i="18"/>
  <c r="L99" i="18" s="1"/>
  <c r="K115" i="18"/>
  <c r="L115" i="18" s="1"/>
  <c r="K131" i="18"/>
  <c r="L131" i="18" s="1"/>
  <c r="K147" i="18"/>
  <c r="L147" i="18" s="1"/>
  <c r="K163" i="18"/>
  <c r="L163" i="18" s="1"/>
  <c r="K179" i="18"/>
  <c r="L179" i="18" s="1"/>
  <c r="K195" i="18"/>
  <c r="L195" i="18" s="1"/>
  <c r="K211" i="18"/>
  <c r="L211" i="18" s="1"/>
  <c r="K227" i="18"/>
  <c r="L227" i="18" s="1"/>
  <c r="K243" i="18"/>
  <c r="L243" i="18" s="1"/>
  <c r="K263" i="18"/>
  <c r="L263" i="18" s="1"/>
  <c r="K295" i="18"/>
  <c r="L295" i="18" s="1"/>
  <c r="K27" i="18"/>
  <c r="L27" i="18" s="1"/>
  <c r="K51" i="18"/>
  <c r="L51" i="18" s="1"/>
  <c r="K69" i="18"/>
  <c r="L69" i="18" s="1"/>
  <c r="K101" i="18"/>
  <c r="L101" i="18" s="1"/>
  <c r="K133" i="18"/>
  <c r="L133" i="18" s="1"/>
  <c r="K149" i="18"/>
  <c r="L149" i="18" s="1"/>
  <c r="K165" i="18"/>
  <c r="L165" i="18" s="1"/>
  <c r="K221" i="18"/>
  <c r="L221" i="18" s="1"/>
  <c r="K237" i="18"/>
  <c r="L237" i="18" s="1"/>
  <c r="K253" i="18"/>
  <c r="L253" i="18" s="1"/>
  <c r="K269" i="18"/>
  <c r="L269" i="18" s="1"/>
  <c r="K285" i="18"/>
  <c r="L285" i="18" s="1"/>
  <c r="K260" i="18"/>
  <c r="L260" i="18" s="1"/>
  <c r="K66" i="18"/>
  <c r="L66" i="18" s="1"/>
  <c r="K82" i="18"/>
  <c r="L82" i="18" s="1"/>
  <c r="K98" i="18"/>
  <c r="L98" i="18" s="1"/>
  <c r="K114" i="18"/>
  <c r="L114" i="18" s="1"/>
  <c r="K130" i="18"/>
  <c r="L130" i="18" s="1"/>
  <c r="K146" i="18"/>
  <c r="L146" i="18" s="1"/>
  <c r="K162" i="18"/>
  <c r="L162" i="18" s="1"/>
  <c r="K182" i="18"/>
  <c r="L182" i="18" s="1"/>
  <c r="K214" i="18"/>
  <c r="L214" i="18" s="1"/>
  <c r="K230" i="18"/>
  <c r="L230" i="18" s="1"/>
  <c r="K246" i="18"/>
  <c r="L246" i="18" s="1"/>
  <c r="K262" i="18"/>
  <c r="L262" i="18" s="1"/>
  <c r="K278" i="18"/>
  <c r="L278" i="18" s="1"/>
  <c r="K294" i="18"/>
  <c r="L294" i="18" s="1"/>
  <c r="K259" i="18"/>
  <c r="L259" i="18" s="1"/>
  <c r="K291" i="18"/>
  <c r="L291" i="18" s="1"/>
  <c r="K76" i="18"/>
  <c r="L76" i="18" s="1"/>
  <c r="K92" i="18"/>
  <c r="L92" i="18" s="1"/>
  <c r="K108" i="18"/>
  <c r="L108" i="18" s="1"/>
  <c r="K124" i="18"/>
  <c r="L124" i="18" s="1"/>
  <c r="K140" i="18"/>
  <c r="L140" i="18" s="1"/>
  <c r="K156" i="18"/>
  <c r="L156" i="18" s="1"/>
  <c r="K172" i="18"/>
  <c r="L172" i="18" s="1"/>
  <c r="K192" i="18"/>
  <c r="L192" i="18" s="1"/>
  <c r="K216" i="18"/>
  <c r="L216" i="18" s="1"/>
  <c r="K232" i="18"/>
  <c r="L232" i="18" s="1"/>
  <c r="K248" i="18"/>
  <c r="L248" i="18"/>
  <c r="K276" i="18"/>
  <c r="L276" i="18" s="1"/>
  <c r="K292" i="18"/>
  <c r="L292" i="18" s="1"/>
  <c r="K11" i="18"/>
  <c r="L11" i="18" s="1"/>
  <c r="K177" i="18"/>
  <c r="L177" i="18" s="1"/>
  <c r="K193" i="18"/>
  <c r="L193" i="18" s="1"/>
  <c r="K209" i="18"/>
  <c r="L209" i="18" s="1"/>
  <c r="K45" i="18"/>
  <c r="L45" i="18" s="1"/>
  <c r="K206" i="18"/>
  <c r="L206" i="18" s="1"/>
  <c r="K36" i="18"/>
  <c r="L36" i="18" s="1"/>
  <c r="K71" i="18"/>
  <c r="L71" i="18" s="1"/>
  <c r="K87" i="18"/>
  <c r="L87" i="18" s="1"/>
  <c r="K103" i="18"/>
  <c r="L103" i="18" s="1"/>
  <c r="K119" i="18"/>
  <c r="L119" i="18" s="1"/>
  <c r="K135" i="18"/>
  <c r="L135" i="18" s="1"/>
  <c r="K151" i="18"/>
  <c r="L151" i="18" s="1"/>
  <c r="K167" i="18"/>
  <c r="L167" i="18" s="1"/>
  <c r="K183" i="18"/>
  <c r="L183" i="18" s="1"/>
  <c r="K199" i="18"/>
  <c r="L199" i="18" s="1"/>
  <c r="K215" i="18"/>
  <c r="L215" i="18" s="1"/>
  <c r="K231" i="18"/>
  <c r="L231" i="18" s="1"/>
  <c r="K247" i="18"/>
  <c r="L247" i="18" s="1"/>
  <c r="K271" i="18"/>
  <c r="L271" i="18" s="1"/>
  <c r="K52" i="18"/>
  <c r="L52" i="18" s="1"/>
  <c r="K180" i="18"/>
  <c r="L180" i="18" s="1"/>
  <c r="K13" i="18"/>
  <c r="L13" i="18" s="1"/>
  <c r="K32" i="18"/>
  <c r="L32" i="18" s="1"/>
  <c r="K47" i="18"/>
  <c r="L47" i="18" s="1"/>
  <c r="K65" i="18"/>
  <c r="L65" i="18" s="1"/>
  <c r="K113" i="18"/>
  <c r="L113" i="18" s="1"/>
  <c r="K161" i="18"/>
  <c r="L161" i="18" s="1"/>
  <c r="K233" i="18"/>
  <c r="L233" i="18" s="1"/>
  <c r="K281" i="18"/>
  <c r="L281" i="18" s="1"/>
  <c r="K78" i="18"/>
  <c r="L78" i="18" s="1"/>
  <c r="K110" i="18"/>
  <c r="L110" i="18" s="1"/>
  <c r="K158" i="18"/>
  <c r="L158" i="18" s="1"/>
  <c r="K194" i="18"/>
  <c r="L194" i="18" s="1"/>
  <c r="K258" i="18"/>
  <c r="L258" i="18" s="1"/>
  <c r="K67" i="18"/>
  <c r="L67" i="18" s="1"/>
  <c r="K88" i="18"/>
  <c r="L88" i="18" s="1"/>
  <c r="K136" i="18"/>
  <c r="L136" i="18" s="1"/>
  <c r="K188" i="18"/>
  <c r="L188" i="18" s="1"/>
  <c r="K244" i="18"/>
  <c r="L244" i="18" s="1"/>
  <c r="K189" i="18"/>
  <c r="L189" i="18" s="1"/>
  <c r="K202" i="18"/>
  <c r="L202" i="18" s="1"/>
  <c r="K68" i="18"/>
  <c r="L68" i="18" s="1"/>
  <c r="K14" i="18"/>
  <c r="L14" i="18" s="1"/>
  <c r="K35" i="18"/>
  <c r="L35" i="18" s="1"/>
  <c r="K48" i="18"/>
  <c r="L48" i="18" s="1"/>
  <c r="K117" i="18"/>
  <c r="L117" i="18" s="1"/>
  <c r="K9" i="18"/>
  <c r="L9" i="18" s="1"/>
  <c r="K18" i="18"/>
  <c r="L18" i="18" s="1"/>
  <c r="K21" i="18"/>
  <c r="L21" i="18" s="1"/>
  <c r="K28" i="18"/>
  <c r="L28" i="18" s="1"/>
  <c r="K37" i="18"/>
  <c r="L37" i="18" s="1"/>
  <c r="K43" i="18"/>
  <c r="L43" i="18" s="1"/>
  <c r="K22" i="18"/>
  <c r="L22" i="18" s="1"/>
  <c r="K57" i="18"/>
  <c r="L57" i="18" s="1"/>
  <c r="K73" i="18"/>
  <c r="L73" i="18" s="1"/>
  <c r="K89" i="18"/>
  <c r="L89" i="18" s="1"/>
  <c r="K105" i="18"/>
  <c r="L105" i="18" s="1"/>
  <c r="K121" i="18"/>
  <c r="L121" i="18" s="1"/>
  <c r="K137" i="18"/>
  <c r="L137" i="18" s="1"/>
  <c r="K153" i="18"/>
  <c r="L153" i="18" s="1"/>
  <c r="K169" i="18"/>
  <c r="L169" i="18" s="1"/>
  <c r="K225" i="18"/>
  <c r="L225" i="18" s="1"/>
  <c r="K241" i="18"/>
  <c r="L241" i="18" s="1"/>
  <c r="K257" i="18"/>
  <c r="L257" i="18" s="1"/>
  <c r="K273" i="18"/>
  <c r="L273" i="18" s="1"/>
  <c r="K289" i="18"/>
  <c r="L289" i="18" s="1"/>
  <c r="K54" i="18"/>
  <c r="L54" i="18" s="1"/>
  <c r="K70" i="18"/>
  <c r="L70" i="18" s="1"/>
  <c r="K86" i="18"/>
  <c r="L86" i="18" s="1"/>
  <c r="K102" i="18"/>
  <c r="L102" i="18" s="1"/>
  <c r="K118" i="18"/>
  <c r="L118" i="18" s="1"/>
  <c r="K134" i="18"/>
  <c r="L134" i="18" s="1"/>
  <c r="K150" i="18"/>
  <c r="L150" i="18" s="1"/>
  <c r="K166" i="18"/>
  <c r="L166" i="18" s="1"/>
  <c r="K186" i="18"/>
  <c r="L186" i="18" s="1"/>
  <c r="K218" i="18"/>
  <c r="L218" i="18" s="1"/>
  <c r="K234" i="18"/>
  <c r="L234" i="18" s="1"/>
  <c r="K250" i="18"/>
  <c r="L250" i="18" s="1"/>
  <c r="K266" i="18"/>
  <c r="L266" i="18" s="1"/>
  <c r="K282" i="18"/>
  <c r="L282" i="18" s="1"/>
  <c r="K267" i="18"/>
  <c r="L267" i="18" s="1"/>
  <c r="K272" i="18"/>
  <c r="L272" i="18" s="1"/>
  <c r="K80" i="18"/>
  <c r="L80" i="18" s="1"/>
  <c r="K96" i="18"/>
  <c r="L96" i="18" s="1"/>
  <c r="K112" i="18"/>
  <c r="L112" i="18" s="1"/>
  <c r="K128" i="18"/>
  <c r="L128" i="18" s="1"/>
  <c r="K144" i="18"/>
  <c r="L144" i="18" s="1"/>
  <c r="K160" i="18"/>
  <c r="L160" i="18" s="1"/>
  <c r="K176" i="18"/>
  <c r="L176" i="18" s="1"/>
  <c r="K200" i="18"/>
  <c r="L200" i="18" s="1"/>
  <c r="K220" i="18"/>
  <c r="L220" i="18" s="1"/>
  <c r="K236" i="18"/>
  <c r="L236" i="18" s="1"/>
  <c r="K252" i="18"/>
  <c r="L252" i="18" s="1"/>
  <c r="K280" i="18"/>
  <c r="L280" i="18" s="1"/>
  <c r="K296" i="18"/>
  <c r="L296" i="18" s="1"/>
  <c r="K23" i="18"/>
  <c r="L23" i="18" s="1"/>
  <c r="K181" i="18"/>
  <c r="L181" i="18" s="1"/>
  <c r="K197" i="18"/>
  <c r="L197" i="18" s="1"/>
  <c r="K213" i="18"/>
  <c r="L213" i="18" s="1"/>
  <c r="K178" i="18"/>
  <c r="L178" i="18" s="1"/>
  <c r="K210" i="18"/>
  <c r="L210" i="18" s="1"/>
  <c r="K55" i="18"/>
  <c r="L55" i="18" s="1"/>
  <c r="K75" i="18"/>
  <c r="L75" i="18" s="1"/>
  <c r="K91" i="18"/>
  <c r="L91" i="18" s="1"/>
  <c r="K107" i="18"/>
  <c r="L107" i="18" s="1"/>
  <c r="K123" i="18"/>
  <c r="L123" i="18" s="1"/>
  <c r="K139" i="18"/>
  <c r="L139" i="18" s="1"/>
  <c r="K155" i="18"/>
  <c r="L155" i="18" s="1"/>
  <c r="K171" i="18"/>
  <c r="L171" i="18" s="1"/>
  <c r="K187" i="18"/>
  <c r="L187" i="18" s="1"/>
  <c r="K203" i="18"/>
  <c r="L203" i="18" s="1"/>
  <c r="K219" i="18"/>
  <c r="L219" i="18" s="1"/>
  <c r="K235" i="18"/>
  <c r="L235" i="18" s="1"/>
  <c r="K251" i="18"/>
  <c r="L251" i="18" s="1"/>
  <c r="K279" i="18"/>
  <c r="L279" i="18" s="1"/>
  <c r="K41" i="18"/>
  <c r="L41" i="18" s="1"/>
  <c r="K56" i="18"/>
  <c r="L56" i="18" s="1"/>
  <c r="K196" i="18"/>
  <c r="L196" i="18" s="1"/>
  <c r="K16" i="18"/>
  <c r="L16" i="18" s="1"/>
  <c r="K34" i="18"/>
  <c r="L34" i="18" s="1"/>
  <c r="K30" i="18"/>
  <c r="L30" i="18" s="1"/>
  <c r="K81" i="18"/>
  <c r="L81" i="18" s="1"/>
  <c r="K129" i="18"/>
  <c r="L129" i="18" s="1"/>
  <c r="K217" i="18"/>
  <c r="L217" i="18" s="1"/>
  <c r="K265" i="18"/>
  <c r="L265" i="18" s="1"/>
  <c r="K62" i="18"/>
  <c r="L62" i="18" s="1"/>
  <c r="K94" i="18"/>
  <c r="L94" i="18" s="1"/>
  <c r="K142" i="18"/>
  <c r="L142" i="18" s="1"/>
  <c r="K174" i="18"/>
  <c r="L174" i="18" s="1"/>
  <c r="K242" i="18"/>
  <c r="L242" i="18" s="1"/>
  <c r="K290" i="18"/>
  <c r="L290" i="18" s="1"/>
  <c r="K72" i="18"/>
  <c r="L72" i="18" s="1"/>
  <c r="K120" i="18"/>
  <c r="L120" i="18" s="1"/>
  <c r="K168" i="18"/>
  <c r="L168" i="18" s="1"/>
  <c r="K228" i="18"/>
  <c r="L228" i="18" s="1"/>
  <c r="K288" i="18"/>
  <c r="L288" i="18" s="1"/>
  <c r="K7" i="18"/>
  <c r="L7" i="18" s="1"/>
  <c r="K49" i="18"/>
  <c r="L49" i="18" s="1"/>
  <c r="K8" i="18"/>
  <c r="L8" i="18" s="1"/>
  <c r="K20" i="18"/>
  <c r="L20" i="18" s="1"/>
  <c r="K33" i="18"/>
  <c r="L33" i="18" s="1"/>
  <c r="K40" i="18"/>
  <c r="L40" i="18" s="1"/>
  <c r="K85" i="18"/>
  <c r="L85" i="18" s="1"/>
  <c r="K12" i="18"/>
  <c r="L12" i="18" s="1"/>
  <c r="K15" i="18"/>
  <c r="L15" i="18" s="1"/>
  <c r="K24" i="18"/>
  <c r="L24" i="18" s="1"/>
  <c r="K29" i="18"/>
  <c r="L29" i="18" s="1"/>
  <c r="K38" i="18"/>
  <c r="L38" i="18" s="1"/>
  <c r="K46" i="18"/>
  <c r="L46" i="18" s="1"/>
  <c r="K44" i="18"/>
  <c r="L44" i="18" s="1"/>
  <c r="K42" i="18"/>
  <c r="L42" i="18" s="1"/>
  <c r="K61" i="18"/>
  <c r="L61" i="18" s="1"/>
  <c r="K77" i="18"/>
  <c r="L77" i="18" s="1"/>
  <c r="K93" i="18"/>
  <c r="L93" i="18" s="1"/>
  <c r="K109" i="18"/>
  <c r="L109" i="18" s="1"/>
  <c r="K125" i="18"/>
  <c r="L125" i="18" s="1"/>
  <c r="K141" i="18"/>
  <c r="L141" i="18" s="1"/>
  <c r="K157" i="18"/>
  <c r="L157" i="18" s="1"/>
  <c r="K173" i="18"/>
  <c r="L173" i="18" s="1"/>
  <c r="K229" i="18"/>
  <c r="L229" i="18" s="1"/>
  <c r="K245" i="18"/>
  <c r="L245" i="18" s="1"/>
  <c r="K261" i="18"/>
  <c r="L261" i="18" s="1"/>
  <c r="K277" i="18"/>
  <c r="L277" i="18" s="1"/>
  <c r="K293" i="18"/>
  <c r="L293" i="18" s="1"/>
  <c r="K58" i="18"/>
  <c r="L58" i="18" s="1"/>
  <c r="K74" i="18"/>
  <c r="L74" i="18" s="1"/>
  <c r="K90" i="18"/>
  <c r="L90" i="18" s="1"/>
  <c r="K106" i="18"/>
  <c r="L106" i="18" s="1"/>
  <c r="K122" i="18"/>
  <c r="L122" i="18" s="1"/>
  <c r="K138" i="18"/>
  <c r="L138" i="18" s="1"/>
  <c r="K154" i="18"/>
  <c r="L154" i="18" s="1"/>
  <c r="K170" i="18"/>
  <c r="L170" i="18" s="1"/>
  <c r="K190" i="18"/>
  <c r="L190" i="18" s="1"/>
  <c r="K222" i="18"/>
  <c r="L222" i="18" s="1"/>
  <c r="K238" i="18"/>
  <c r="L238" i="18" s="1"/>
  <c r="K254" i="18"/>
  <c r="L254" i="18" s="1"/>
  <c r="K270" i="18"/>
  <c r="L270" i="18" s="1"/>
  <c r="K286" i="18"/>
  <c r="L286" i="18" s="1"/>
  <c r="K264" i="18"/>
  <c r="L264" i="18" s="1"/>
  <c r="K275" i="18"/>
  <c r="L275" i="18" s="1"/>
  <c r="K60" i="18"/>
  <c r="L60" i="18" s="1"/>
  <c r="K84" i="18"/>
  <c r="L84" i="18" s="1"/>
  <c r="K100" i="18"/>
  <c r="L100" i="18" s="1"/>
  <c r="K116" i="18"/>
  <c r="L116" i="18" s="1"/>
  <c r="K132" i="18"/>
  <c r="L132" i="18" s="1"/>
  <c r="K148" i="18"/>
  <c r="L148" i="18" s="1"/>
  <c r="K164" i="18"/>
  <c r="L164" i="18" s="1"/>
  <c r="K184" i="18"/>
  <c r="L184" i="18" s="1"/>
  <c r="K204" i="18"/>
  <c r="L204" i="18" s="1"/>
  <c r="K224" i="18"/>
  <c r="L224" i="18" s="1"/>
  <c r="K240" i="18"/>
  <c r="L240" i="18" s="1"/>
  <c r="K256" i="18"/>
  <c r="L256" i="18" s="1"/>
  <c r="K284" i="18"/>
  <c r="L284" i="18" s="1"/>
  <c r="K31" i="18"/>
  <c r="L31" i="18" s="1"/>
  <c r="K185" i="18"/>
  <c r="L185" i="18" s="1"/>
  <c r="K201" i="18"/>
  <c r="L201" i="18" s="1"/>
  <c r="K198" i="18"/>
  <c r="L198" i="18" s="1"/>
  <c r="K59" i="18"/>
  <c r="L59" i="18" s="1"/>
  <c r="K79" i="18"/>
  <c r="L79" i="18" s="1"/>
  <c r="K95" i="18"/>
  <c r="L95" i="18" s="1"/>
  <c r="K111" i="18"/>
  <c r="L111" i="18" s="1"/>
  <c r="K127" i="18"/>
  <c r="L127" i="18" s="1"/>
  <c r="K143" i="18"/>
  <c r="L143" i="18" s="1"/>
  <c r="K159" i="18"/>
  <c r="L159" i="18" s="1"/>
  <c r="K175" i="18"/>
  <c r="L175" i="18" s="1"/>
  <c r="K191" i="18"/>
  <c r="L191" i="18" s="1"/>
  <c r="K207" i="18"/>
  <c r="L207" i="18" s="1"/>
  <c r="K223" i="18"/>
  <c r="L223" i="18" s="1"/>
  <c r="K239" i="18"/>
  <c r="L239" i="18" s="1"/>
  <c r="K255" i="18"/>
  <c r="L255" i="18" s="1"/>
  <c r="K287" i="18"/>
  <c r="L287" i="18" s="1"/>
  <c r="K17" i="18"/>
  <c r="L17" i="18" s="1"/>
  <c r="K64" i="18"/>
  <c r="L64" i="18" s="1"/>
  <c r="K212" i="18"/>
  <c r="L212" i="18" s="1"/>
  <c r="G655" i="76"/>
  <c r="G1" i="76" s="1"/>
  <c r="J13" i="10"/>
  <c r="G13" i="10" l="1"/>
  <c r="I13" i="10" s="1"/>
  <c r="G14" i="10" l="1"/>
  <c r="J14" i="10" l="1"/>
  <c r="I14" i="10" l="1"/>
  <c r="E301" i="18" l="1"/>
  <c r="J53" i="10" l="1"/>
  <c r="K10" i="18" l="1"/>
  <c r="K301" i="18" s="1"/>
  <c r="G53" i="10"/>
  <c r="I53" i="10" s="1"/>
  <c r="L10" i="18" l="1"/>
  <c r="J35" i="10"/>
  <c r="G35" i="10" l="1"/>
  <c r="I35" i="10" s="1"/>
  <c r="J54" i="10" l="1"/>
  <c r="G54" i="10" l="1"/>
  <c r="I54" i="10" s="1"/>
  <c r="J64" i="10" l="1"/>
  <c r="J63" i="10" l="1"/>
  <c r="M304" i="18" l="1"/>
  <c r="J61" i="10" l="1"/>
  <c r="G61" i="10" l="1"/>
  <c r="I61" i="10" s="1"/>
  <c r="J5" i="1" l="1"/>
  <c r="J6" i="1" s="1"/>
  <c r="J7" i="1" s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l="1"/>
  <c r="J19" i="1" s="1"/>
  <c r="J20" i="1" s="1"/>
  <c r="J21" i="1" s="1"/>
  <c r="J22" i="1" s="1"/>
  <c r="J23" i="1" s="1"/>
  <c r="J24" i="1" s="1"/>
  <c r="J25" i="1" l="1"/>
  <c r="J26" i="1" s="1"/>
  <c r="J27" i="1" s="1"/>
  <c r="J28" i="1" s="1"/>
  <c r="J29" i="1" s="1"/>
  <c r="J30" i="1" s="1"/>
  <c r="J31" i="1" s="1"/>
  <c r="J32" i="1" s="1"/>
  <c r="J33" i="1" s="1"/>
  <c r="J34" i="1" s="1"/>
  <c r="J35" i="1" l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39" i="10"/>
  <c r="J122" i="1" l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G39" i="10"/>
  <c r="I39" i="10" s="1"/>
  <c r="J144" i="1" l="1"/>
  <c r="J145" i="1" s="1"/>
  <c r="J146" i="1" s="1"/>
  <c r="J147" i="1" s="1"/>
  <c r="J148" i="1" s="1"/>
  <c r="J149" i="1" s="1"/>
  <c r="J150" i="1" l="1"/>
  <c r="J151" i="1" s="1"/>
  <c r="J152" i="1" s="1"/>
  <c r="J153" i="1" l="1"/>
  <c r="J154" i="1" s="1"/>
  <c r="J155" i="1" s="1"/>
  <c r="J156" i="1" s="1"/>
  <c r="J157" i="1" s="1"/>
  <c r="J158" i="1" s="1"/>
  <c r="J159" i="1" s="1"/>
  <c r="J160" i="1" s="1"/>
  <c r="J161" i="1" l="1"/>
  <c r="J162" i="1" s="1"/>
  <c r="J163" i="1" s="1"/>
  <c r="J164" i="1" s="1"/>
  <c r="J165" i="1" l="1"/>
  <c r="J166" i="1" s="1"/>
  <c r="J167" i="1" s="1"/>
  <c r="J168" i="1" l="1"/>
  <c r="J57" i="10"/>
  <c r="J169" i="1" l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G57" i="10"/>
  <c r="I57" i="10" s="1"/>
  <c r="J56" i="10"/>
  <c r="J52" i="10"/>
  <c r="J186" i="1" l="1"/>
  <c r="J187" i="1" s="1"/>
  <c r="J188" i="1" s="1"/>
  <c r="J189" i="1" s="1"/>
  <c r="J190" i="1" s="1"/>
  <c r="J191" i="1" s="1"/>
  <c r="J192" i="1" s="1"/>
  <c r="G52" i="10"/>
  <c r="I52" i="10" s="1"/>
  <c r="G56" i="10"/>
  <c r="I56" i="10" s="1"/>
  <c r="J193" i="1" l="1"/>
  <c r="J194" i="1" s="1"/>
  <c r="J195" i="1" s="1"/>
  <c r="G51" i="10"/>
  <c r="I51" i="10" s="1"/>
  <c r="G50" i="10"/>
  <c r="I50" i="10" s="1"/>
  <c r="J196" i="1" l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G49" i="10"/>
  <c r="I49" i="10" s="1"/>
  <c r="J48" i="10" l="1"/>
  <c r="G48" i="10" l="1"/>
  <c r="I48" i="10" s="1"/>
  <c r="J47" i="10" l="1"/>
  <c r="J38" i="10"/>
  <c r="K6" i="4"/>
  <c r="G47" i="10" l="1"/>
  <c r="I47" i="10" s="1"/>
  <c r="G65" i="10"/>
  <c r="I65" i="10" s="1"/>
  <c r="G38" i="10"/>
  <c r="I38" i="10" s="1"/>
  <c r="G62" i="10"/>
  <c r="I62" i="10" s="1"/>
  <c r="G63" i="10"/>
  <c r="I63" i="10" s="1"/>
  <c r="G68" i="10"/>
  <c r="I68" i="10" s="1"/>
  <c r="G67" i="10"/>
  <c r="I67" i="10" s="1"/>
  <c r="G64" i="10"/>
  <c r="I64" i="10" s="1"/>
  <c r="G30" i="10" l="1"/>
  <c r="I30" i="10" l="1"/>
  <c r="J21" i="10" l="1"/>
  <c r="G21" i="10"/>
  <c r="J20" i="10"/>
  <c r="I21" i="10" l="1"/>
  <c r="J19" i="10"/>
  <c r="G20" i="10" l="1"/>
  <c r="I20" i="10" s="1"/>
  <c r="G19" i="10"/>
  <c r="I19" i="10" s="1"/>
  <c r="J16" i="10" l="1"/>
  <c r="G16" i="10" l="1"/>
  <c r="I16" i="10" s="1"/>
  <c r="I25" i="3" l="1"/>
  <c r="J36" i="10"/>
  <c r="G31" i="10"/>
  <c r="I31" i="10" s="1"/>
  <c r="M301" i="18"/>
  <c r="J10" i="10"/>
  <c r="J11" i="10"/>
  <c r="J12" i="10"/>
  <c r="J122" i="6"/>
  <c r="I122" i="6"/>
  <c r="I215" i="1"/>
  <c r="H215" i="1"/>
  <c r="H26" i="10" l="1"/>
  <c r="J26" i="10" s="1"/>
  <c r="H7" i="10"/>
  <c r="J9" i="10"/>
  <c r="K11" i="6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N7" i="18"/>
  <c r="N8" i="18" s="1"/>
  <c r="N9" i="18" s="1"/>
  <c r="N10" i="18" s="1"/>
  <c r="N11" i="18" s="1"/>
  <c r="G11" i="10"/>
  <c r="I11" i="10" s="1"/>
  <c r="G12" i="10"/>
  <c r="I12" i="10" s="1"/>
  <c r="G36" i="10"/>
  <c r="I36" i="10" s="1"/>
  <c r="G9" i="10"/>
  <c r="J215" i="1"/>
  <c r="J3" i="1" s="1"/>
  <c r="G15" i="10"/>
  <c r="J787" i="4"/>
  <c r="I787" i="4"/>
  <c r="C27" i="3" l="1"/>
  <c r="I9" i="10"/>
  <c r="H5" i="10"/>
  <c r="I15" i="10"/>
  <c r="C21" i="3"/>
  <c r="D21" i="3" s="1"/>
  <c r="K26" i="6"/>
  <c r="K27" i="6" s="1"/>
  <c r="K28" i="6" s="1"/>
  <c r="K29" i="6" s="1"/>
  <c r="K30" i="6" s="1"/>
  <c r="K31" i="6" s="1"/>
  <c r="K32" i="6" s="1"/>
  <c r="K787" i="4"/>
  <c r="C33" i="3" s="1"/>
  <c r="Q42" i="3" l="1"/>
  <c r="D27" i="3"/>
  <c r="K7" i="4" l="1"/>
  <c r="K8" i="4" s="1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l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l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l="1"/>
  <c r="K67" i="4" s="1"/>
  <c r="K68" i="4" s="1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K99" i="4" s="1"/>
  <c r="K100" i="4" s="1"/>
  <c r="K101" i="4" s="1"/>
  <c r="K102" i="4" s="1"/>
  <c r="K103" i="4" s="1"/>
  <c r="K104" i="4" s="1"/>
  <c r="K105" i="4" s="1"/>
  <c r="K106" i="4" s="1"/>
  <c r="K107" i="4" s="1"/>
  <c r="K108" i="4" s="1"/>
  <c r="K109" i="4" s="1"/>
  <c r="K110" i="4" s="1"/>
  <c r="K111" i="4" s="1"/>
  <c r="K112" i="4" s="1"/>
  <c r="K113" i="4" s="1"/>
  <c r="K114" i="4" s="1"/>
  <c r="K115" i="4" s="1"/>
  <c r="K116" i="4" s="1"/>
  <c r="K117" i="4" s="1"/>
  <c r="K118" i="4" s="1"/>
  <c r="K119" i="4" s="1"/>
  <c r="K120" i="4" s="1"/>
  <c r="K121" i="4" s="1"/>
  <c r="K122" i="4" s="1"/>
  <c r="K123" i="4" s="1"/>
  <c r="K124" i="4" s="1"/>
  <c r="K125" i="4" s="1"/>
  <c r="K126" i="4" s="1"/>
  <c r="K127" i="4" s="1"/>
  <c r="K128" i="4" s="1"/>
  <c r="K129" i="4" s="1"/>
  <c r="K130" i="4" s="1"/>
  <c r="K131" i="4" s="1"/>
  <c r="K132" i="4" s="1"/>
  <c r="K133" i="4" s="1"/>
  <c r="K134" i="4" s="1"/>
  <c r="K135" i="4" s="1"/>
  <c r="K136" i="4" s="1"/>
  <c r="K137" i="4" s="1"/>
  <c r="K138" i="4" s="1"/>
  <c r="K139" i="4" s="1"/>
  <c r="K140" i="4" s="1"/>
  <c r="K141" i="4" s="1"/>
  <c r="K142" i="4" s="1"/>
  <c r="K143" i="4" s="1"/>
  <c r="K144" i="4" s="1"/>
  <c r="K145" i="4" s="1"/>
  <c r="K146" i="4" s="1"/>
  <c r="K147" i="4" s="1"/>
  <c r="K148" i="4" s="1"/>
  <c r="K149" i="4" s="1"/>
  <c r="K150" i="4" s="1"/>
  <c r="K151" i="4" s="1"/>
  <c r="K152" i="4" s="1"/>
  <c r="K153" i="4" l="1"/>
  <c r="K154" i="4" s="1"/>
  <c r="K155" i="4" s="1"/>
  <c r="K156" i="4" s="1"/>
  <c r="K157" i="4" s="1"/>
  <c r="K158" i="4" s="1"/>
  <c r="K159" i="4" s="1"/>
  <c r="K160" i="4" s="1"/>
  <c r="K161" i="4" s="1"/>
  <c r="K162" i="4" l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K182" i="4" s="1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K230" i="4" s="1"/>
  <c r="K231" i="4" s="1"/>
  <c r="K232" i="4" s="1"/>
  <c r="K233" i="4" s="1"/>
  <c r="K234" i="4" s="1"/>
  <c r="K235" i="4" s="1"/>
  <c r="K236" i="4" s="1"/>
  <c r="K237" i="4" s="1"/>
  <c r="K238" i="4" s="1"/>
  <c r="K239" i="4" s="1"/>
  <c r="K240" i="4" s="1"/>
  <c r="K241" i="4" s="1"/>
  <c r="K242" i="4" s="1"/>
  <c r="K243" i="4" s="1"/>
  <c r="K244" i="4" l="1"/>
  <c r="K245" i="4" s="1"/>
  <c r="K246" i="4" s="1"/>
  <c r="K247" i="4" s="1"/>
  <c r="K248" i="4" s="1"/>
  <c r="K249" i="4" s="1"/>
  <c r="K250" i="4" l="1"/>
  <c r="K251" i="4" s="1"/>
  <c r="K252" i="4" s="1"/>
  <c r="K253" i="4" s="1"/>
  <c r="K254" i="4" s="1"/>
  <c r="K255" i="4" s="1"/>
  <c r="K256" i="4" s="1"/>
  <c r="K257" i="4" s="1"/>
  <c r="K258" i="4" s="1"/>
  <c r="K259" i="4" s="1"/>
  <c r="K260" i="4" s="1"/>
  <c r="K261" i="4" s="1"/>
  <c r="K262" i="4" s="1"/>
  <c r="K263" i="4" s="1"/>
  <c r="K264" i="4" s="1"/>
  <c r="K265" i="4" s="1"/>
  <c r="K266" i="4" s="1"/>
  <c r="K267" i="4" s="1"/>
  <c r="K268" i="4" s="1"/>
  <c r="K269" i="4" s="1"/>
  <c r="K270" i="4" s="1"/>
  <c r="K271" i="4" s="1"/>
  <c r="K272" i="4" s="1"/>
  <c r="K273" i="4" s="1"/>
  <c r="K274" i="4" s="1"/>
  <c r="K275" i="4" s="1"/>
  <c r="K276" i="4" s="1"/>
  <c r="K277" i="4" s="1"/>
  <c r="K278" i="4" s="1"/>
  <c r="K279" i="4" s="1"/>
  <c r="K280" i="4" s="1"/>
  <c r="K281" i="4" s="1"/>
  <c r="K282" i="4" s="1"/>
  <c r="K283" i="4" s="1"/>
  <c r="K284" i="4" s="1"/>
  <c r="K285" i="4" s="1"/>
  <c r="K286" i="4" s="1"/>
  <c r="K287" i="4" s="1"/>
  <c r="K288" i="4" s="1"/>
  <c r="K289" i="4" s="1"/>
  <c r="K290" i="4" s="1"/>
  <c r="K291" i="4" s="1"/>
  <c r="K292" i="4" s="1"/>
  <c r="K293" i="4" s="1"/>
  <c r="K294" i="4" s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l="1"/>
  <c r="K533" i="4" s="1"/>
  <c r="K534" i="4" s="1"/>
  <c r="K535" i="4" l="1"/>
  <c r="K536" i="4" s="1"/>
  <c r="K537" i="4" s="1"/>
  <c r="K538" i="4" s="1"/>
  <c r="K33" i="6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l="1"/>
  <c r="K58" i="6" s="1"/>
  <c r="K59" i="6" s="1"/>
  <c r="K60" i="6" s="1"/>
  <c r="K61" i="6" s="1"/>
  <c r="K539" i="4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l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62" i="6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l="1"/>
  <c r="K115" i="6" s="1"/>
  <c r="K116" i="6" s="1"/>
  <c r="K117" i="6" s="1"/>
  <c r="K118" i="6" s="1"/>
  <c r="K119" i="6" s="1"/>
  <c r="K120" i="6" s="1"/>
  <c r="K121" i="6" s="1"/>
  <c r="K122" i="6" s="1"/>
  <c r="K565" i="4"/>
  <c r="K566" i="4" s="1"/>
  <c r="I21" i="3" l="1"/>
  <c r="K567" i="4"/>
  <c r="K568" i="4" s="1"/>
  <c r="K569" i="4" s="1"/>
  <c r="K570" i="4" s="1"/>
  <c r="K571" i="4" s="1"/>
  <c r="K572" i="4" s="1"/>
  <c r="K573" i="4" s="1"/>
  <c r="K574" i="4" s="1"/>
  <c r="N12" i="18"/>
  <c r="N13" i="18" s="1"/>
  <c r="N14" i="18" s="1"/>
  <c r="N15" i="18" s="1"/>
  <c r="N16" i="18" s="1"/>
  <c r="N17" i="18" s="1"/>
  <c r="N18" i="18" s="1"/>
  <c r="N19" i="18" s="1"/>
  <c r="G301" i="18"/>
  <c r="E26" i="10" s="1"/>
  <c r="E7" i="10" s="1"/>
  <c r="K21" i="3" l="1"/>
  <c r="C35" i="3" s="1"/>
  <c r="N20" i="18"/>
  <c r="K575" i="4"/>
  <c r="K576" i="4" s="1"/>
  <c r="K577" i="4" s="1"/>
  <c r="K578" i="4" s="1"/>
  <c r="K579" i="4" s="1"/>
  <c r="K580" i="4" s="1"/>
  <c r="K581" i="4" s="1"/>
  <c r="I301" i="18"/>
  <c r="F26" i="10" s="1"/>
  <c r="H2" i="10" l="1"/>
  <c r="J7" i="10" s="1"/>
  <c r="F7" i="10"/>
  <c r="F5" i="10"/>
  <c r="N21" i="18"/>
  <c r="N22" i="18" s="1"/>
  <c r="N23" i="18" s="1"/>
  <c r="N24" i="18" s="1"/>
  <c r="N25" i="18" s="1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N44" i="18" s="1"/>
  <c r="N45" i="18" s="1"/>
  <c r="N46" i="18" s="1"/>
  <c r="N47" i="18" s="1"/>
  <c r="N48" i="18" s="1"/>
  <c r="N49" i="18" s="1"/>
  <c r="N50" i="18" s="1"/>
  <c r="N51" i="18" s="1"/>
  <c r="N52" i="18" s="1"/>
  <c r="N53" i="18" s="1"/>
  <c r="N54" i="18" s="1"/>
  <c r="N55" i="18" s="1"/>
  <c r="N56" i="18" s="1"/>
  <c r="N57" i="18" s="1"/>
  <c r="N58" i="18" s="1"/>
  <c r="N59" i="18" s="1"/>
  <c r="N60" i="18" s="1"/>
  <c r="N61" i="18" s="1"/>
  <c r="N62" i="18" s="1"/>
  <c r="N63" i="18" s="1"/>
  <c r="N64" i="18" s="1"/>
  <c r="N65" i="18" s="1"/>
  <c r="N66" i="18" s="1"/>
  <c r="N67" i="18" s="1"/>
  <c r="N68" i="18" s="1"/>
  <c r="N69" i="18" s="1"/>
  <c r="N70" i="18" s="1"/>
  <c r="N71" i="18" s="1"/>
  <c r="N72" i="18" s="1"/>
  <c r="N73" i="18" s="1"/>
  <c r="N74" i="18" s="1"/>
  <c r="N75" i="18" s="1"/>
  <c r="N76" i="18" s="1"/>
  <c r="N77" i="18" s="1"/>
  <c r="N78" i="18" s="1"/>
  <c r="N79" i="18" s="1"/>
  <c r="N80" i="18" s="1"/>
  <c r="N81" i="18" s="1"/>
  <c r="N82" i="18" s="1"/>
  <c r="N83" i="18" s="1"/>
  <c r="N84" i="18" s="1"/>
  <c r="N85" i="18" s="1"/>
  <c r="N86" i="18" s="1"/>
  <c r="N87" i="18" s="1"/>
  <c r="N88" i="18" s="1"/>
  <c r="N89" i="18" s="1"/>
  <c r="N90" i="18" s="1"/>
  <c r="N91" i="18" s="1"/>
  <c r="N92" i="18" s="1"/>
  <c r="N93" i="18" s="1"/>
  <c r="N94" i="18" s="1"/>
  <c r="N95" i="18" s="1"/>
  <c r="N96" i="18" s="1"/>
  <c r="N97" i="18" s="1"/>
  <c r="N98" i="18" s="1"/>
  <c r="N99" i="18" s="1"/>
  <c r="N100" i="18" s="1"/>
  <c r="N101" i="18" s="1"/>
  <c r="N102" i="18" s="1"/>
  <c r="N103" i="18" s="1"/>
  <c r="N104" i="18" s="1"/>
  <c r="N105" i="18" s="1"/>
  <c r="N106" i="18" s="1"/>
  <c r="N107" i="18" s="1"/>
  <c r="N108" i="18" s="1"/>
  <c r="N109" i="18" s="1"/>
  <c r="N110" i="18" s="1"/>
  <c r="N111" i="18" s="1"/>
  <c r="N112" i="18" s="1"/>
  <c r="N113" i="18" s="1"/>
  <c r="N114" i="18" s="1"/>
  <c r="N115" i="18" s="1"/>
  <c r="N116" i="18" s="1"/>
  <c r="N117" i="18" s="1"/>
  <c r="N118" i="18" s="1"/>
  <c r="N119" i="18" s="1"/>
  <c r="N120" i="18" s="1"/>
  <c r="N121" i="18" s="1"/>
  <c r="N122" i="18" s="1"/>
  <c r="N123" i="18" s="1"/>
  <c r="N124" i="18" s="1"/>
  <c r="N125" i="18" s="1"/>
  <c r="N126" i="18" s="1"/>
  <c r="N127" i="18" s="1"/>
  <c r="N128" i="18" s="1"/>
  <c r="N129" i="18" s="1"/>
  <c r="N130" i="18" s="1"/>
  <c r="N131" i="18" s="1"/>
  <c r="N132" i="18" s="1"/>
  <c r="N133" i="18" s="1"/>
  <c r="N134" i="18" s="1"/>
  <c r="N135" i="18" s="1"/>
  <c r="N136" i="18" s="1"/>
  <c r="N137" i="18" s="1"/>
  <c r="N138" i="18" s="1"/>
  <c r="N139" i="18" s="1"/>
  <c r="N140" i="18" s="1"/>
  <c r="N141" i="18" s="1"/>
  <c r="N142" i="18" s="1"/>
  <c r="N143" i="18" s="1"/>
  <c r="N144" i="18" s="1"/>
  <c r="N145" i="18" s="1"/>
  <c r="N146" i="18" s="1"/>
  <c r="N147" i="18" s="1"/>
  <c r="N148" i="18" s="1"/>
  <c r="N149" i="18" s="1"/>
  <c r="N150" i="18" s="1"/>
  <c r="N151" i="18" s="1"/>
  <c r="N152" i="18" s="1"/>
  <c r="N153" i="18" s="1"/>
  <c r="N154" i="18" s="1"/>
  <c r="N155" i="18" s="1"/>
  <c r="N156" i="18" s="1"/>
  <c r="N157" i="18" s="1"/>
  <c r="N158" i="18" s="1"/>
  <c r="N159" i="18" s="1"/>
  <c r="N160" i="18" s="1"/>
  <c r="N161" i="18" s="1"/>
  <c r="N162" i="18" s="1"/>
  <c r="N163" i="18" s="1"/>
  <c r="N164" i="18" s="1"/>
  <c r="N165" i="18" s="1"/>
  <c r="N166" i="18" s="1"/>
  <c r="N167" i="18" s="1"/>
  <c r="N168" i="18" s="1"/>
  <c r="N169" i="18" s="1"/>
  <c r="N170" i="18" s="1"/>
  <c r="N171" i="18" s="1"/>
  <c r="N172" i="18" s="1"/>
  <c r="N173" i="18" s="1"/>
  <c r="N174" i="18" s="1"/>
  <c r="N175" i="18" s="1"/>
  <c r="N176" i="18" s="1"/>
  <c r="N177" i="18" s="1"/>
  <c r="N178" i="18" s="1"/>
  <c r="N179" i="18" s="1"/>
  <c r="N180" i="18" s="1"/>
  <c r="N181" i="18" s="1"/>
  <c r="N182" i="18" s="1"/>
  <c r="N183" i="18" s="1"/>
  <c r="N184" i="18" s="1"/>
  <c r="N185" i="18" s="1"/>
  <c r="N186" i="18" s="1"/>
  <c r="N187" i="18" s="1"/>
  <c r="N188" i="18" s="1"/>
  <c r="N189" i="18" s="1"/>
  <c r="N190" i="18" s="1"/>
  <c r="N191" i="18" s="1"/>
  <c r="N192" i="18" s="1"/>
  <c r="N193" i="18" s="1"/>
  <c r="N194" i="18" s="1"/>
  <c r="N195" i="18" s="1"/>
  <c r="N196" i="18" s="1"/>
  <c r="N197" i="18" s="1"/>
  <c r="N198" i="18" s="1"/>
  <c r="N199" i="18" s="1"/>
  <c r="N200" i="18" s="1"/>
  <c r="N201" i="18" s="1"/>
  <c r="N202" i="18" s="1"/>
  <c r="N203" i="18" s="1"/>
  <c r="N204" i="18" s="1"/>
  <c r="N205" i="18" s="1"/>
  <c r="N206" i="18" s="1"/>
  <c r="N207" i="18" s="1"/>
  <c r="N208" i="18" s="1"/>
  <c r="N209" i="18" s="1"/>
  <c r="N210" i="18" s="1"/>
  <c r="N211" i="18" s="1"/>
  <c r="N212" i="18" s="1"/>
  <c r="N213" i="18" s="1"/>
  <c r="N214" i="18" s="1"/>
  <c r="K582" i="4"/>
  <c r="K583" i="4" s="1"/>
  <c r="K584" i="4" s="1"/>
  <c r="K585" i="4" s="1"/>
  <c r="K586" i="4" s="1"/>
  <c r="K587" i="4" s="1"/>
  <c r="G26" i="10"/>
  <c r="I26" i="10" s="1"/>
  <c r="L301" i="18"/>
  <c r="L304" i="18"/>
  <c r="N304" i="18" s="1"/>
  <c r="K588" i="4" l="1"/>
  <c r="K589" i="4" s="1"/>
  <c r="K590" i="4" s="1"/>
  <c r="K591" i="4" s="1"/>
  <c r="K592" i="4" s="1"/>
  <c r="K593" i="4" s="1"/>
  <c r="K594" i="4" s="1"/>
  <c r="K595" i="4" s="1"/>
  <c r="K596" i="4" s="1"/>
  <c r="N215" i="18"/>
  <c r="N216" i="18" s="1"/>
  <c r="N217" i="18" s="1"/>
  <c r="N218" i="18" s="1"/>
  <c r="N219" i="18" s="1"/>
  <c r="N220" i="18" s="1"/>
  <c r="N221" i="18" s="1"/>
  <c r="N222" i="18" s="1"/>
  <c r="N223" i="18" s="1"/>
  <c r="N224" i="18" s="1"/>
  <c r="N225" i="18" s="1"/>
  <c r="K597" i="4" l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N226" i="18"/>
  <c r="N227" i="18" s="1"/>
  <c r="N228" i="18" s="1"/>
  <c r="N229" i="18" s="1"/>
  <c r="N230" i="18" s="1"/>
  <c r="N231" i="18" s="1"/>
  <c r="N232" i="18" s="1"/>
  <c r="N233" i="18" s="1"/>
  <c r="N234" i="18" s="1"/>
  <c r="N235" i="18" s="1"/>
  <c r="N236" i="18" l="1"/>
  <c r="N237" i="18" s="1"/>
  <c r="N238" i="18" s="1"/>
  <c r="N239" i="18" s="1"/>
  <c r="N240" i="18" s="1"/>
  <c r="N241" i="18" l="1"/>
  <c r="N242" i="18" s="1"/>
  <c r="N243" i="18" s="1"/>
  <c r="N244" i="18" s="1"/>
  <c r="N245" i="18" s="1"/>
  <c r="N246" i="18" s="1"/>
  <c r="N247" i="18" s="1"/>
  <c r="N248" i="18" l="1"/>
  <c r="N249" i="18" s="1"/>
  <c r="N250" i="18" s="1"/>
  <c r="N251" i="18" s="1"/>
  <c r="N252" i="18" s="1"/>
  <c r="N253" i="18" s="1"/>
  <c r="H3" i="10" l="1"/>
  <c r="P41" i="3" s="1"/>
  <c r="N254" i="18"/>
  <c r="N255" i="18" s="1"/>
  <c r="N256" i="18" s="1"/>
  <c r="N257" i="18" s="1"/>
  <c r="K654" i="4"/>
  <c r="K655" i="4" s="1"/>
  <c r="K656" i="4" s="1"/>
  <c r="K657" i="4" s="1"/>
  <c r="K658" i="4" s="1"/>
  <c r="K659" i="4" s="1"/>
  <c r="K660" i="4" s="1"/>
  <c r="K661" i="4" s="1"/>
  <c r="K662" i="4" s="1"/>
  <c r="I35" i="3" l="1"/>
  <c r="K35" i="3" s="1"/>
  <c r="C31" i="3"/>
  <c r="D31" i="3" s="1"/>
  <c r="N258" i="18"/>
  <c r="N259" i="18" s="1"/>
  <c r="N260" i="18" s="1"/>
  <c r="N261" i="18" s="1"/>
  <c r="N262" i="18" s="1"/>
  <c r="K663" i="4"/>
  <c r="N263" i="18" l="1"/>
  <c r="N264" i="18" s="1"/>
  <c r="N265" i="18" s="1"/>
  <c r="N266" i="18" s="1"/>
  <c r="N267" i="18" s="1"/>
  <c r="N268" i="18" s="1"/>
  <c r="N269" i="18" s="1"/>
  <c r="N270" i="18" s="1"/>
  <c r="N271" i="18" s="1"/>
  <c r="N272" i="18" s="1"/>
  <c r="N273" i="18" s="1"/>
  <c r="N274" i="18" s="1"/>
  <c r="K664" i="4"/>
  <c r="K665" i="4" s="1"/>
  <c r="K666" i="4" s="1"/>
  <c r="K667" i="4" s="1"/>
  <c r="K668" i="4" s="1"/>
  <c r="K669" i="4" s="1"/>
  <c r="K670" i="4" s="1"/>
  <c r="K671" i="4" s="1"/>
  <c r="N275" i="18" l="1"/>
  <c r="N276" i="18" s="1"/>
  <c r="N277" i="18" s="1"/>
  <c r="N278" i="18" s="1"/>
  <c r="N279" i="18" s="1"/>
  <c r="N280" i="18" s="1"/>
  <c r="N281" i="18" s="1"/>
  <c r="N282" i="18" s="1"/>
  <c r="K672" i="4"/>
  <c r="K673" i="4" s="1"/>
  <c r="K674" i="4" s="1"/>
  <c r="K675" i="4" s="1"/>
  <c r="K676" i="4" s="1"/>
  <c r="N283" i="18" l="1"/>
  <c r="N284" i="18" s="1"/>
  <c r="N285" i="18" s="1"/>
  <c r="N286" i="18" s="1"/>
  <c r="N287" i="18" s="1"/>
  <c r="N288" i="18" s="1"/>
  <c r="N289" i="18" s="1"/>
  <c r="N290" i="18" s="1"/>
  <c r="N291" i="18" s="1"/>
  <c r="N292" i="18" s="1"/>
  <c r="N293" i="18" s="1"/>
  <c r="N294" i="18" s="1"/>
  <c r="N295" i="18" s="1"/>
  <c r="N296" i="18" s="1"/>
  <c r="N297" i="18" s="1"/>
  <c r="N298" i="18" s="1"/>
  <c r="N299" i="18" s="1"/>
  <c r="N300" i="18" s="1"/>
  <c r="K677" i="4"/>
  <c r="K678" i="4" s="1"/>
  <c r="K679" i="4" s="1"/>
  <c r="N301" i="18" l="1"/>
  <c r="K680" i="4"/>
  <c r="K681" i="4" s="1"/>
  <c r="K682" i="4" s="1"/>
  <c r="K683" i="4" s="1"/>
  <c r="K684" i="4" s="1"/>
  <c r="K685" i="4" s="1"/>
  <c r="K686" i="4" l="1"/>
  <c r="K687" i="4" s="1"/>
  <c r="K688" i="4" s="1"/>
  <c r="K689" i="4" s="1"/>
  <c r="K690" i="4" s="1"/>
  <c r="K691" i="4" s="1"/>
  <c r="K692" i="4" s="1"/>
  <c r="K693" i="4" s="1"/>
  <c r="K694" i="4" s="1"/>
  <c r="K695" i="4" s="1"/>
  <c r="K696" i="4" l="1"/>
  <c r="K697" i="4" s="1"/>
  <c r="K698" i="4" s="1"/>
  <c r="K699" i="4" s="1"/>
  <c r="K700" i="4" s="1"/>
  <c r="K701" i="4" s="1"/>
  <c r="K702" i="4" s="1"/>
  <c r="K703" i="4" s="1"/>
  <c r="K704" i="4" s="1"/>
  <c r="K705" i="4" l="1"/>
  <c r="K706" i="4" s="1"/>
  <c r="K707" i="4" s="1"/>
  <c r="K708" i="4" s="1"/>
  <c r="K709" i="4" s="1"/>
  <c r="K710" i="4" s="1"/>
  <c r="K711" i="4" s="1"/>
  <c r="K712" i="4" s="1"/>
  <c r="K713" i="4" s="1"/>
  <c r="K714" i="4" s="1"/>
  <c r="K715" i="4" l="1"/>
  <c r="K716" i="4" s="1"/>
  <c r="K717" i="4" s="1"/>
  <c r="K718" i="4" s="1"/>
  <c r="K719" i="4" s="1"/>
  <c r="K720" i="4" l="1"/>
  <c r="K721" i="4" s="1"/>
  <c r="K722" i="4" s="1"/>
  <c r="K723" i="4" s="1"/>
  <c r="K724" i="4" s="1"/>
  <c r="K725" i="4" s="1"/>
  <c r="K726" i="4" s="1"/>
  <c r="K727" i="4" l="1"/>
  <c r="K728" i="4" s="1"/>
  <c r="K729" i="4" s="1"/>
  <c r="K730" i="4" s="1"/>
  <c r="K731" i="4" s="1"/>
  <c r="K732" i="4" s="1"/>
  <c r="K733" i="4" s="1"/>
  <c r="K734" i="4" s="1"/>
  <c r="K735" i="4" s="1"/>
  <c r="K736" i="4" s="1"/>
  <c r="K737" i="4" s="1"/>
  <c r="K738" i="4" s="1"/>
  <c r="K739" i="4" s="1"/>
  <c r="K740" i="4" l="1"/>
  <c r="K741" i="4" s="1"/>
  <c r="K742" i="4" s="1"/>
  <c r="K743" i="4" s="1"/>
  <c r="K744" i="4" s="1"/>
  <c r="K745" i="4" s="1"/>
  <c r="K746" i="4" s="1"/>
  <c r="K747" i="4" s="1"/>
  <c r="K748" i="4" s="1"/>
  <c r="K749" i="4" l="1"/>
  <c r="K750" i="4" s="1"/>
  <c r="K751" i="4" s="1"/>
  <c r="K752" i="4" s="1"/>
  <c r="K753" i="4" s="1"/>
  <c r="K754" i="4" l="1"/>
  <c r="K755" i="4" s="1"/>
  <c r="K756" i="4" s="1"/>
  <c r="K757" i="4" s="1"/>
  <c r="K758" i="4" s="1"/>
  <c r="K759" i="4" s="1"/>
  <c r="K760" i="4" l="1"/>
  <c r="K761" i="4" s="1"/>
  <c r="K762" i="4" s="1"/>
  <c r="K763" i="4" s="1"/>
  <c r="K764" i="4" s="1"/>
  <c r="K765" i="4" s="1"/>
  <c r="K766" i="4" l="1"/>
  <c r="K767" i="4" s="1"/>
  <c r="K768" i="4" s="1"/>
  <c r="K769" i="4" s="1"/>
  <c r="K770" i="4" s="1"/>
  <c r="K771" i="4" s="1"/>
  <c r="K772" i="4" s="1"/>
  <c r="K773" i="4" s="1"/>
  <c r="K774" i="4" s="1"/>
  <c r="K775" i="4" s="1"/>
  <c r="K776" i="4" s="1"/>
  <c r="K777" i="4" s="1"/>
  <c r="K778" i="4" s="1"/>
  <c r="K779" i="4" s="1"/>
  <c r="K780" i="4" s="1"/>
  <c r="K781" i="4" s="1"/>
  <c r="K782" i="4" s="1"/>
  <c r="K783" i="4" s="1"/>
  <c r="K784" i="4" s="1"/>
  <c r="K785" i="4" s="1"/>
  <c r="K786" i="4" s="1"/>
  <c r="I33" i="3" l="1"/>
  <c r="C29" i="3"/>
  <c r="G10" i="10"/>
  <c r="G7" i="10" l="1"/>
  <c r="I10" i="10"/>
  <c r="H4" i="10" s="1"/>
  <c r="G5" i="10"/>
  <c r="K33" i="3"/>
  <c r="E5" i="10"/>
  <c r="D29" i="3"/>
  <c r="I7" i="10" l="1"/>
  <c r="K23" i="3"/>
  <c r="I37" i="3" s="1"/>
  <c r="K3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Yazar</author>
  </authors>
  <commentList>
    <comment ref="N3" authorId="0" shapeId="0" xr:uid="{1D18781F-FF66-43AB-B795-BDB585DB6F0B}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İlk tarihi kasa hareketlerinden ilk satıra yazdığınız tarihten alıyor.</t>
        </r>
      </text>
    </comment>
    <comment ref="C35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TÜM GİRİŞLERDEN TÜM ÇIKIŞLAR DÜŞÜLDÜKTEN SONRA KASA KALANI TUTUYORSA SIFIR BAKİYE VERİR. SIFIR BAKİYE GİRİŞ VE ÇIKIŞLAR TAM YAPILMIŞ ANLAMINA GELMEKTEDİR.</t>
        </r>
      </text>
    </comment>
  </commentList>
</comments>
</file>

<file path=xl/sharedStrings.xml><?xml version="1.0" encoding="utf-8"?>
<sst xmlns="http://schemas.openxmlformats.org/spreadsheetml/2006/main" count="1811" uniqueCount="287">
  <si>
    <t>TARİH</t>
  </si>
  <si>
    <t>AÇIKLAMA</t>
  </si>
  <si>
    <t>KDV</t>
  </si>
  <si>
    <t>BAKİYE</t>
  </si>
  <si>
    <t>İŞİN ADI</t>
  </si>
  <si>
    <t>İŞVEREN</t>
  </si>
  <si>
    <t>SÖZLEŞME BEDELİ ( KDV HARİÇ )</t>
  </si>
  <si>
    <t>TEMİNAT MEKTUBU-1</t>
  </si>
  <si>
    <t>TEMİNAT MEKTUBU-2</t>
  </si>
  <si>
    <t>ORTAKLIK ÜNVANI</t>
  </si>
  <si>
    <t>VERGİ DAİRE VE NO</t>
  </si>
  <si>
    <t>ADRES</t>
  </si>
  <si>
    <t>YER TESLİM TARİHİ</t>
  </si>
  <si>
    <t>İHALE TARİHİ</t>
  </si>
  <si>
    <t>SÖZLEŞME TARİHİ</t>
  </si>
  <si>
    <t>SGK AÇILIŞ TARİHİ</t>
  </si>
  <si>
    <t>DENGE</t>
  </si>
  <si>
    <t>SGK SİCİL NO</t>
  </si>
  <si>
    <t>BANKA HESAP BİLGİLERİ</t>
  </si>
  <si>
    <t>BANKA HESAP NO</t>
  </si>
  <si>
    <t>BANKA İBAN NO</t>
  </si>
  <si>
    <t>ORTAKLIK PAYLARI</t>
  </si>
  <si>
    <t>UNVANI</t>
  </si>
  <si>
    <t>TÜRÜ</t>
  </si>
  <si>
    <t>BORÇ</t>
  </si>
  <si>
    <t>ALACAK</t>
  </si>
  <si>
    <t>UNVAN</t>
  </si>
  <si>
    <t>FİRMA UNVANI</t>
  </si>
  <si>
    <t>TUTAR</t>
  </si>
  <si>
    <t>ÇEK NO</t>
  </si>
  <si>
    <t>VADE</t>
  </si>
  <si>
    <t>ÖDEME</t>
  </si>
  <si>
    <t>CARİ HESAP BAKİYELERİ</t>
  </si>
  <si>
    <t>MATRAH</t>
  </si>
  <si>
    <t>TOPLAM</t>
  </si>
  <si>
    <t>MERKEZ MASRAFLARI</t>
  </si>
  <si>
    <t>ŞANTİYE MASRAFLARI</t>
  </si>
  <si>
    <t>HAFRİYAT</t>
  </si>
  <si>
    <t>MİKTAR</t>
  </si>
  <si>
    <t>BELGE NO</t>
  </si>
  <si>
    <t>HAKEDİŞ NO</t>
  </si>
  <si>
    <t>STOPAJ</t>
  </si>
  <si>
    <t>DAMGA VERGİSİ</t>
  </si>
  <si>
    <t>HK NO</t>
  </si>
  <si>
    <t>TOPLAMLAR</t>
  </si>
  <si>
    <t>HAKEDİŞ DAMGA VERGİSİ</t>
  </si>
  <si>
    <t>MALİYET UNSURLARI VE CARİ HESAP TAKİP</t>
  </si>
  <si>
    <t>GİRİŞ</t>
  </si>
  <si>
    <t>ÇIKIŞ</t>
  </si>
  <si>
    <t>MOBİLİZASYON</t>
  </si>
  <si>
    <t>DÖNEM</t>
  </si>
  <si>
    <t>KASA + BANKA BAKİYE</t>
  </si>
  <si>
    <t>DÜZENLENEN ( FATURALI )   KDV DAHİL HAKEDİŞ TUTARI</t>
  </si>
  <si>
    <t>BANKA MASRAFLARI</t>
  </si>
  <si>
    <t>DEMİR</t>
  </si>
  <si>
    <t>TOPLAM SÖZLEŞME BEDELİ ( KDV HARİÇ )</t>
  </si>
  <si>
    <t>KEŞİF ARTIŞI VE İLAVELER ( KDV HARİÇ )</t>
  </si>
  <si>
    <t>TEMİNAT MEKTUBU</t>
  </si>
  <si>
    <t>BETON</t>
  </si>
  <si>
    <t>VAR</t>
  </si>
  <si>
    <t>EVRAK VAR/YOK</t>
  </si>
  <si>
    <t>YOK</t>
  </si>
  <si>
    <t>HIRDAVAT</t>
  </si>
  <si>
    <t>MALİYETE DÖN</t>
  </si>
  <si>
    <t>ÖZET</t>
  </si>
  <si>
    <t>VADESİ GELMEMİŞ ÇEKLER</t>
  </si>
  <si>
    <t>NET GERÇEKLEŞEN MALİYET</t>
  </si>
  <si>
    <t>STOPAJ ALACAĞI</t>
  </si>
  <si>
    <t>HAKEDİŞ TAHSİLATI ( NAKİT +  D.VERG.ÖDEME DAHİL TOPLAM )</t>
  </si>
  <si>
    <t>KALAN KDV DAHİL HAKEDİŞ ALACAĞI</t>
  </si>
  <si>
    <t>GİDER YERİ</t>
  </si>
  <si>
    <t>AKARYAKIT</t>
  </si>
  <si>
    <t>BRİM FİYAT</t>
  </si>
  <si>
    <t>CARİ HESAP BORÇLARI</t>
  </si>
  <si>
    <t>SEÇİLİ CARİ HESAP BAKİYESİ</t>
  </si>
  <si>
    <t>FATURALANDIRILMIŞ KDV HARİÇ MALİYET</t>
  </si>
  <si>
    <t>TOPLAM NET MALİYET KDV DAHİL ( VADESİ GELMEMİŞ ÇEK DAHİL TÜM ÖDEMELER )</t>
  </si>
  <si>
    <t>SAİR GİDERLER</t>
  </si>
  <si>
    <t>NET GERÇEKLEŞMİŞ MALİYET ( NAKİT ÖDENEN KDV DAHİL)</t>
  </si>
  <si>
    <t>KDV TEVKİFATI</t>
  </si>
  <si>
    <t>DEMİRBAŞ</t>
  </si>
  <si>
    <t>ÖDEMELER</t>
  </si>
  <si>
    <t>TEMİNAT</t>
  </si>
  <si>
    <t>AVANS</t>
  </si>
  <si>
    <t>İADE EDİLECEK KDV</t>
  </si>
  <si>
    <t>İADE / MAHSUP ALINAN</t>
  </si>
  <si>
    <t>KALAN KDV İADE ALACAĞI</t>
  </si>
  <si>
    <t>KDV İADE EVRAKLARI V.D BİLDİRİLDİ</t>
  </si>
  <si>
    <t>KALANLAR</t>
  </si>
  <si>
    <t>NAKİT TALEP EDİLENLER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</si>
  <si>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</si>
  <si>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</si>
  <si>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</si>
  <si>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</si>
  <si>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</si>
  <si>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</si>
  <si>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</si>
  <si>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</si>
  <si>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</si>
  <si>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</si>
  <si>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</si>
  <si>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</si>
  <si>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ALT TOPLAM</t>
  </si>
  <si>
    <t>KDV İADE ALACAĞI</t>
  </si>
  <si>
    <t>KDV HARİÇ HAKEDİŞ VE KDV HARİÇ MALİYET GÖRE KAR / ZARAR</t>
  </si>
  <si>
    <t>ANLIK KAR ZARAR ( NAKİT GİRİŞ VE ÇIKIŞ DENGESİNE GÖRE )</t>
  </si>
  <si>
    <t>TÜM ALACAĞIN TAHSİL EDİLMESİ VE TÜM BORÇ VE ÇEKLERİN ÖDENMESİ DURUMUNDA KAR / ZARAR</t>
  </si>
  <si>
    <t>GÜNCEL ÖDENEN PEK  TUTARI TAŞERONLAR DAHİL</t>
  </si>
  <si>
    <t>ASGARİ İŞÇİLİK KALAN    PEK TUTARI</t>
  </si>
  <si>
    <t>MALİYET</t>
  </si>
  <si>
    <t>2024 HAZİRAN KDV-1 MAHSUBU</t>
  </si>
  <si>
    <t>ELEKTRİK MALZEME</t>
  </si>
  <si>
    <t>PROJE-ZEMİN</t>
  </si>
  <si>
    <t>İSKELE</t>
  </si>
  <si>
    <t>NAKLİYE</t>
  </si>
  <si>
    <t>DENEY-TEST</t>
  </si>
  <si>
    <t>TEVKİF EDİLEN KDV</t>
  </si>
  <si>
    <t>KALAN TEMİNAT ALACAĞI</t>
  </si>
  <si>
    <t>SAC-PROFİL</t>
  </si>
  <si>
    <t>GAZ BETON</t>
  </si>
  <si>
    <t>YEMEK</t>
  </si>
  <si>
    <t>ÇELİK BORU</t>
  </si>
  <si>
    <t>VİNÇ</t>
  </si>
  <si>
    <t>DİĞER KATEGORİ DIŞI HARCAMALAR</t>
  </si>
  <si>
    <t xml:space="preserve"> </t>
  </si>
  <si>
    <t>ASANSÖR - JENERATÖR</t>
  </si>
  <si>
    <t>YIL</t>
  </si>
  <si>
    <t>BAŞLANGIÇ</t>
  </si>
  <si>
    <t>BİTİŞ</t>
  </si>
  <si>
    <t>TAHSİLAT</t>
  </si>
  <si>
    <t>FARK</t>
  </si>
  <si>
    <t>RENKLİ ALANLAR AYLIK HARCAMANIN AYLIK TAHSİLATTAN AZ OLDUĞU AYLARI</t>
  </si>
  <si>
    <t>RENKLİ ALANLAR AYLIK HARCAMANIN AYLIK TAHSİLATTAN FAZLA OLDUĞU AYLARI</t>
  </si>
  <si>
    <t>GENEL TOPLAM</t>
  </si>
  <si>
    <t>İNCE İŞLER MALZEME</t>
  </si>
  <si>
    <t>İNCE İŞLER HAKEDİŞ</t>
  </si>
  <si>
    <t>DIŞ CEPHE MALZEME</t>
  </si>
  <si>
    <t>DIŞ CEPHE HAKEDİŞ</t>
  </si>
  <si>
    <t>BANKA FAİZ GELİRİ</t>
  </si>
  <si>
    <t>ANAHTAR KELİME</t>
  </si>
  <si>
    <t>SÖZLEŞME</t>
  </si>
  <si>
    <t>KURULUŞ</t>
  </si>
  <si>
    <t>ŞANTİYE MASRAFI</t>
  </si>
  <si>
    <t>MERKEZ MASRAFI</t>
  </si>
  <si>
    <t>BİNEK ARAÇ</t>
  </si>
  <si>
    <t>BANKA MASRAFI</t>
  </si>
  <si>
    <t>PERSONEL MAAŞ</t>
  </si>
  <si>
    <t>PERSONEL SGK</t>
  </si>
  <si>
    <t>PERSONEL STOPAJ</t>
  </si>
  <si>
    <t>ASANSÖR-JENERATÖR</t>
  </si>
  <si>
    <t>ÇATI HAKEDİŞ</t>
  </si>
  <si>
    <t>TAŞERON</t>
  </si>
  <si>
    <t>MICIR-KUM-STABİLİZE</t>
  </si>
  <si>
    <t>ELEKTRİK HAKEDİŞ</t>
  </si>
  <si>
    <t>MEKANİK MALZEME</t>
  </si>
  <si>
    <t>MEKANİK HAKEDİŞ</t>
  </si>
  <si>
    <t>ALL RİSK</t>
  </si>
  <si>
    <t>SAİR İNŞAAT</t>
  </si>
  <si>
    <t>İŞ MAKİNASI</t>
  </si>
  <si>
    <t>DİĞER</t>
  </si>
  <si>
    <t>MAHSUBEN İADE ALINAN</t>
  </si>
  <si>
    <t>NAKDEN İADE ALINAN</t>
  </si>
  <si>
    <t>SERMAYE</t>
  </si>
  <si>
    <t>NAKİT</t>
  </si>
  <si>
    <t>KDV HARİÇ HAKEDİŞ TUTARI VE FİYAT FARKI DAHİL SÖZLEŞME TUTARINA GÖRE TAMAMLANMA YÜZDESİ</t>
  </si>
  <si>
    <t>MAHSUP</t>
  </si>
  <si>
    <t>NO</t>
  </si>
  <si>
    <t>MOLOZ-DÖKÜM</t>
  </si>
  <si>
    <t>KABA İNŞAAT MALZEME</t>
  </si>
  <si>
    <t>KABA İNŞAAT HAKEDİŞ</t>
  </si>
  <si>
    <t>MERMER-SERAMİK</t>
  </si>
  <si>
    <t>İZOLASYON HAKEDİŞ</t>
  </si>
  <si>
    <t>İZOLASYON MALZEME</t>
  </si>
  <si>
    <t>BOŞ-2</t>
  </si>
  <si>
    <t>SATIR</t>
  </si>
  <si>
    <t>ÇEK</t>
  </si>
  <si>
    <t>MALİYET-TAHSİLAT-SERMAYE-İADE-MAHSUP</t>
  </si>
  <si>
    <t>FİRMA ÜNVANI</t>
  </si>
  <si>
    <t>İBAN NO</t>
  </si>
  <si>
    <t>SIRA NO</t>
  </si>
  <si>
    <t>ÇATI-PANEL</t>
  </si>
  <si>
    <t>FİYAT FARKI</t>
  </si>
  <si>
    <t>HAKEDİŞ</t>
  </si>
  <si>
    <t>ALPAY AYAZ</t>
  </si>
  <si>
    <t>İADE</t>
  </si>
  <si>
    <t>AVANS TAHSİLATI</t>
  </si>
  <si>
    <t>BANKA</t>
  </si>
  <si>
    <t>XXXXXX- YYYYYY</t>
  </si>
  <si>
    <t>…................... MAH. ….................CAD.</t>
  </si>
  <si>
    <t>…............................... İNŞAAT PROJESİ</t>
  </si>
  <si>
    <t>TOPLU KONUT İDARESİ BAŞKANLIĞI / ÖZLE İNŞAAT PROJESİ</t>
  </si>
  <si>
    <t>-</t>
  </si>
  <si>
    <t>ZİRAAT BANKASI</t>
  </si>
  <si>
    <t>TR11111111111111111111111</t>
  </si>
  <si>
    <t>TR22222222222222222222222</t>
  </si>
  <si>
    <t>TR33333333333333333333333</t>
  </si>
  <si>
    <t>9876543210</t>
  </si>
  <si>
    <t>0123456489</t>
  </si>
  <si>
    <t>2468101214</t>
  </si>
  <si>
    <t>NAKİT ÖDEMELER</t>
  </si>
  <si>
    <t>Smmm-Alpay Ayaz</t>
  </si>
  <si>
    <t>DİĞER GELİRLER</t>
  </si>
  <si>
    <t>YENİ İNŞAAT</t>
  </si>
  <si>
    <t>BANKA HESABINA YATAN</t>
  </si>
  <si>
    <t>VERGİ DAİRESİ</t>
  </si>
  <si>
    <t>VERGİ RESİM VE HARÇLAR</t>
  </si>
  <si>
    <t>2026 HAZİRAN</t>
  </si>
  <si>
    <t>NAKDEN İADE</t>
  </si>
  <si>
    <t>111111</t>
  </si>
  <si>
    <t>BAŞKA ŞANTİYE ADINA ÖDEMELER</t>
  </si>
  <si>
    <t>VERGİ DAİRESİ AYLIK KDV İADESİ TAKİP TABLOSU</t>
  </si>
  <si>
    <t>alpayayaz25@hotmail.com</t>
  </si>
  <si>
    <t>KASA DATALARI</t>
  </si>
  <si>
    <t>TÜR</t>
  </si>
  <si>
    <t>A BANKASI</t>
  </si>
  <si>
    <t>B BANKASI</t>
  </si>
  <si>
    <t>C BANKASI</t>
  </si>
  <si>
    <t>TR44444444444444444444444</t>
  </si>
  <si>
    <t>TR55555555555555555555555</t>
  </si>
  <si>
    <t>TR66666666666666666666666</t>
  </si>
  <si>
    <t>TR77777777777777777777777</t>
  </si>
  <si>
    <t>TR88888888888888888888888</t>
  </si>
  <si>
    <t>CARİ HESAP BAKİYESİ</t>
  </si>
  <si>
    <t>Toplam</t>
  </si>
  <si>
    <t>0123456490</t>
  </si>
  <si>
    <t>2468101215</t>
  </si>
  <si>
    <t>0123456491</t>
  </si>
  <si>
    <t>VERGİ / TC NO</t>
  </si>
  <si>
    <t>FATURA</t>
  </si>
  <si>
    <t>ÖDEMELER TOPLAMI</t>
  </si>
  <si>
    <t>TEVKİFAT ORAN</t>
  </si>
  <si>
    <t>KDV ORANI</t>
  </si>
  <si>
    <t>TEDARİKÇİ BİLGİ</t>
  </si>
  <si>
    <t>HAZIR BETON</t>
  </si>
  <si>
    <t>ALL RİSK-SİGORTA</t>
  </si>
  <si>
    <t>ELEKTRİK-SU-TELEFON-İNTERNET-DOĞALGAZ</t>
  </si>
  <si>
    <t>ÇATI PANEL</t>
  </si>
  <si>
    <t>ŞANTİYE YEMEK</t>
  </si>
  <si>
    <t>KUM-MICIR-STABİLİZE</t>
  </si>
  <si>
    <t>FOREKAZIK-ANKRAJ</t>
  </si>
  <si>
    <t>ELEKTRİK-HAKEDİŞ</t>
  </si>
  <si>
    <t>TEMİNAT MEKTUP KOMİSYONLARI</t>
  </si>
  <si>
    <t>DİĞER TAŞERON</t>
  </si>
  <si>
    <t>SMMM-YMM-AVUKAT</t>
  </si>
  <si>
    <t>İSG-OSGB</t>
  </si>
  <si>
    <t>İŞ MAKİNALARI</t>
  </si>
  <si>
    <t>DİĞER KATEGORİ DIŞI GİDERLER</t>
  </si>
  <si>
    <t>DEMİRBAŞLAR</t>
  </si>
  <si>
    <t>ORTAKLAR HARCAMALAR</t>
  </si>
  <si>
    <t>UFUK AKTAŞ</t>
  </si>
  <si>
    <t>ENES ŞEN</t>
  </si>
  <si>
    <t>RESUL ÇIVGIN</t>
  </si>
  <si>
    <t>NAZİFE KIRAÇ</t>
  </si>
  <si>
    <t>SEVGİ SELVİ</t>
  </si>
  <si>
    <t>KDV DAHİL ALIŞLAR</t>
  </si>
  <si>
    <t>ELK.SU.TLF.İNT.DGAZ</t>
  </si>
  <si>
    <t>ÇELİK İŞLERİ HAKEDİŞ</t>
  </si>
  <si>
    <t>MOLOZ VE DÖKÜM</t>
  </si>
  <si>
    <t>BOŞ-1</t>
  </si>
  <si>
    <t>BOŞ-3</t>
  </si>
  <si>
    <t>BOŞ-4</t>
  </si>
  <si>
    <t>BOSS ASANSÖR</t>
  </si>
  <si>
    <t>BAKIRCI YAPI A.Ş.</t>
  </si>
  <si>
    <t>ÇEVRE MÜHENDİSLİK A.Ş.</t>
  </si>
  <si>
    <t>AYTEK İŞ GÜVENLİĞİ</t>
  </si>
  <si>
    <t>MERVE AYAZ</t>
  </si>
  <si>
    <t>30/09/26 vadeli çek ile ödeme</t>
  </si>
  <si>
    <t>İNŞAAT FİRMASI ( BİZ )</t>
  </si>
  <si>
    <t>ÖDEME BANKA</t>
  </si>
  <si>
    <t>111112</t>
  </si>
  <si>
    <t>111113</t>
  </si>
  <si>
    <t>111114</t>
  </si>
  <si>
    <t>111115</t>
  </si>
  <si>
    <t>01/10/2026 vadeli çek ile ödeme</t>
  </si>
  <si>
    <t>01/10/26 vad.çek ile ödeme</t>
  </si>
  <si>
    <t>NAKİT ÖDEME</t>
  </si>
  <si>
    <t>099998888888</t>
  </si>
  <si>
    <t xml:space="preserve">MALİYET TABLOSU İÇERİSİNDE YAZILAN ÖRNEK HAREKETLER TABLO MANTIĞI ANLAŞILMASI </t>
  </si>
  <si>
    <t xml:space="preserve">İÇİN YAZILMIŞTIR. KAYITLI SATIRLARI SİLMEDEN ÖNCE İŞLEMLERİ SIRASINI TAKİP ETMENİZ </t>
  </si>
  <si>
    <t>TABLOYO TAM KAPASİTE KULLANMANIZA YARDIMCI OLACAKTIR.</t>
  </si>
  <si>
    <t xml:space="preserve"> TABLO CARİ BİLGİLERİ TEDARİKÇİ BİLGİLERİNE DOĞRU VE EKSİKSİZ YAZILMALIDIR.</t>
  </si>
  <si>
    <t xml:space="preserve">KASANIN EKLENTİLİ SAYFALARINA YAZILAN HER TÜRLÜ ÖDEME BİLGİSİ AYNI ANDA KASAYA DA </t>
  </si>
  <si>
    <t>İŞLENMELİDİR. KASA - NAKİT ÖDEMELER - ÇEKLER AYNI ANDA HEM CARİYE HEM KASAYA İŞLENDİĞİNDE</t>
  </si>
  <si>
    <t xml:space="preserve"> TABLO ALTINDA DENGE KISIMLARI SIFIR YAZACAK AKSİ DURUMDA - VE YA + RAKAM YAZACAKTIR. </t>
  </si>
  <si>
    <t>YAZAN RAKAM KADAR BİR HATA VAR DEMEKTİR.</t>
  </si>
  <si>
    <t>istenilen açıklama yazılabilir</t>
  </si>
  <si>
    <t>OFFİCE 2024 Versiyon ile hazırlandığından daha düşük versiyonlarda hata verebilir.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</si>
</sst>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₺&quot;* #,##0.00_);_(&quot;₺&quot;* \(#,##0.00\);_(&quot;₺&quot;* &quot;-&quot;??_);_(@_)"/>
    <numFmt numFmtId="165" formatCode="dd/mm/yyyy;@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162"/>
      <scheme val="minor"/>
    </font>
    <font>
      <b/>
      <u/>
      <sz val="1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12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u/>
      <sz val="1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u/>
      <sz val="11"/>
      <color theme="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22"/>
      <color rgb="FFFF0000"/>
      <name val="Cambria"/>
      <family val="1"/>
      <charset val="162"/>
      <scheme val="major"/>
    </font>
    <font>
      <sz val="11"/>
      <color theme="1"/>
      <name val="Calibri"/>
      <family val="2"/>
      <scheme val="minor"/>
    </font>
    <font>
      <sz val="11"/>
      <color theme="1"/>
      <name val="Cambria"/>
      <family val="1"/>
      <charset val="162"/>
      <scheme val="major"/>
    </font>
    <font>
      <sz val="11"/>
      <name val="Cambria"/>
      <family val="1"/>
      <charset val="162"/>
      <scheme val="major"/>
    </font>
    <font>
      <b/>
      <u/>
      <sz val="11"/>
      <color theme="0"/>
      <name val="Calibri"/>
      <family val="2"/>
      <charset val="162"/>
      <scheme val="minor"/>
    </font>
    <font>
      <b/>
      <sz val="12"/>
      <color theme="0"/>
      <name val="Calibri"/>
      <family val="2"/>
      <charset val="162"/>
      <scheme val="minor"/>
    </font>
    <font>
      <b/>
      <sz val="16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theme="1"/>
      <name val="Calibri"/>
      <family val="2"/>
      <charset val="162"/>
      <scheme val="minor"/>
    </font>
    <font>
      <u/>
      <sz val="10"/>
      <color theme="10"/>
      <name val="Arial"/>
      <family val="2"/>
      <charset val="162"/>
    </font>
    <font>
      <b/>
      <sz val="12"/>
      <color rgb="FF000000"/>
      <name val="Calibri"/>
      <family val="2"/>
      <charset val="16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charset val="16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charset val="16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8"/>
      <name val="Calibri"/>
      <family val="2"/>
      <scheme val="minor"/>
    </font>
    <font>
      <b/>
      <u/>
      <sz val="11"/>
      <color rgb="FFFF0000"/>
      <name val="Calibri"/>
      <family val="2"/>
      <charset val="162"/>
      <scheme val="minor"/>
    </font>
    <font>
      <sz val="11"/>
      <name val="Times New Roman"/>
      <family val="1"/>
      <charset val="162"/>
    </font>
    <font>
      <b/>
      <sz val="12"/>
      <color rgb="FF92D050"/>
      <name val="Calibri"/>
      <family val="2"/>
      <charset val="162"/>
      <scheme val="minor"/>
    </font>
    <font>
      <b/>
      <sz val="12"/>
      <color rgb="FFFFFF00"/>
      <name val="Calibri"/>
      <family val="2"/>
      <charset val="162"/>
      <scheme val="minor"/>
    </font>
    <font>
      <sz val="11"/>
      <name val="Calibri"/>
      <family val="2"/>
      <scheme val="minor"/>
    </font>
    <font>
      <b/>
      <sz val="10"/>
      <color theme="0"/>
      <name val="Calibri"/>
      <family val="2"/>
      <charset val="162"/>
      <scheme val="minor"/>
    </font>
    <font>
      <sz val="12"/>
      <color theme="0"/>
      <name val="Calibri"/>
      <family val="2"/>
      <scheme val="minor"/>
    </font>
    <font>
      <b/>
      <i/>
      <sz val="12"/>
      <color theme="0"/>
      <name val="Calibri"/>
      <family val="2"/>
      <charset val="162"/>
      <scheme val="minor"/>
    </font>
    <font>
      <b/>
      <i/>
      <u/>
      <sz val="12"/>
      <color theme="0"/>
      <name val="Calibri"/>
      <family val="2"/>
      <charset val="162"/>
      <scheme val="minor"/>
    </font>
    <font>
      <b/>
      <u/>
      <sz val="12"/>
      <color theme="0"/>
      <name val="Calibri"/>
      <family val="2"/>
      <charset val="16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5" fillId="0" borderId="0" applyNumberFormat="0" applyFill="0" applyBorder="0" applyAlignment="0" applyProtection="0"/>
    <xf numFmtId="164" fontId="18" fillId="0" borderId="0" applyFont="0" applyFill="0" applyBorder="0" applyAlignment="0" applyProtection="0"/>
    <xf numFmtId="0" fontId="24" fillId="0" borderId="0"/>
    <xf numFmtId="0" fontId="26" fillId="0" borderId="0" applyNumberFormat="0" applyFill="0" applyBorder="0" applyAlignment="0" applyProtection="0"/>
    <xf numFmtId="0" fontId="1" fillId="0" borderId="0"/>
    <xf numFmtId="0" fontId="24" fillId="0" borderId="0"/>
  </cellStyleXfs>
  <cellXfs count="369">
    <xf numFmtId="0" fontId="0" fillId="0" borderId="0" xfId="0"/>
    <xf numFmtId="0" fontId="0" fillId="0" borderId="1" xfId="0" applyBorder="1"/>
    <xf numFmtId="4" fontId="0" fillId="0" borderId="1" xfId="0" applyNumberFormat="1" applyBorder="1"/>
    <xf numFmtId="14" fontId="0" fillId="0" borderId="1" xfId="0" applyNumberFormat="1" applyBorder="1"/>
    <xf numFmtId="4" fontId="0" fillId="0" borderId="0" xfId="0" applyNumberFormat="1"/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165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center"/>
    </xf>
    <xf numFmtId="49" fontId="0" fillId="0" borderId="12" xfId="0" applyNumberFormat="1" applyBorder="1" applyAlignment="1">
      <alignment horizontal="left"/>
    </xf>
    <xf numFmtId="4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left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165" fontId="0" fillId="0" borderId="1" xfId="0" applyNumberFormat="1" applyBorder="1"/>
    <xf numFmtId="4" fontId="2" fillId="0" borderId="1" xfId="0" applyNumberFormat="1" applyFont="1" applyBorder="1"/>
    <xf numFmtId="49" fontId="0" fillId="0" borderId="0" xfId="0" applyNumberFormat="1" applyAlignment="1">
      <alignment horizontal="right"/>
    </xf>
    <xf numFmtId="49" fontId="0" fillId="0" borderId="0" xfId="0" applyNumberFormat="1" applyAlignment="1">
      <alignment horizontal="center"/>
    </xf>
    <xf numFmtId="165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165" fontId="0" fillId="0" borderId="16" xfId="0" applyNumberFormat="1" applyBorder="1" applyAlignment="1">
      <alignment horizontal="center"/>
    </xf>
    <xf numFmtId="49" fontId="0" fillId="0" borderId="16" xfId="0" applyNumberFormat="1" applyBorder="1" applyAlignment="1">
      <alignment horizontal="right"/>
    </xf>
    <xf numFmtId="0" fontId="0" fillId="0" borderId="16" xfId="0" applyBorder="1" applyAlignment="1">
      <alignment horizontal="center"/>
    </xf>
    <xf numFmtId="0" fontId="0" fillId="0" borderId="13" xfId="0" applyBorder="1"/>
    <xf numFmtId="4" fontId="0" fillId="0" borderId="13" xfId="0" applyNumberFormat="1" applyBorder="1"/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4" fontId="0" fillId="0" borderId="13" xfId="0" applyNumberFormat="1" applyBorder="1"/>
    <xf numFmtId="4" fontId="2" fillId="0" borderId="0" xfId="0" applyNumberFormat="1" applyFont="1"/>
    <xf numFmtId="164" fontId="19" fillId="0" borderId="0" xfId="2" applyFont="1" applyFill="1" applyBorder="1"/>
    <xf numFmtId="164" fontId="20" fillId="0" borderId="0" xfId="2" applyFont="1" applyFill="1" applyBorder="1" applyAlignment="1">
      <alignment horizontal="center" vertical="center"/>
    </xf>
    <xf numFmtId="164" fontId="0" fillId="0" borderId="0" xfId="0" applyNumberFormat="1"/>
    <xf numFmtId="0" fontId="7" fillId="0" borderId="0" xfId="0" applyFont="1"/>
    <xf numFmtId="49" fontId="0" fillId="0" borderId="12" xfId="0" applyNumberFormat="1" applyBorder="1" applyAlignment="1">
      <alignment horizontal="center"/>
    </xf>
    <xf numFmtId="0" fontId="21" fillId="6" borderId="26" xfId="1" applyFont="1" applyFill="1" applyBorder="1" applyAlignment="1">
      <alignment horizontal="center"/>
    </xf>
    <xf numFmtId="0" fontId="22" fillId="5" borderId="0" xfId="1" applyFont="1" applyFill="1" applyAlignment="1">
      <alignment horizontal="center" wrapText="1"/>
    </xf>
    <xf numFmtId="4" fontId="2" fillId="0" borderId="26" xfId="0" applyNumberFormat="1" applyFont="1" applyBorder="1"/>
    <xf numFmtId="4" fontId="0" fillId="0" borderId="16" xfId="0" applyNumberFormat="1" applyBorder="1"/>
    <xf numFmtId="4" fontId="2" fillId="0" borderId="20" xfId="0" applyNumberFormat="1" applyFont="1" applyBorder="1"/>
    <xf numFmtId="4" fontId="2" fillId="0" borderId="21" xfId="0" applyNumberFormat="1" applyFont="1" applyBorder="1"/>
    <xf numFmtId="4" fontId="2" fillId="0" borderId="22" xfId="0" applyNumberFormat="1" applyFont="1" applyBorder="1"/>
    <xf numFmtId="4" fontId="0" fillId="0" borderId="1" xfId="0" applyNumberFormat="1" applyBorder="1" applyAlignment="1">
      <alignment horizontal="center"/>
    </xf>
    <xf numFmtId="4" fontId="0" fillId="0" borderId="12" xfId="0" applyNumberFormat="1" applyBorder="1"/>
    <xf numFmtId="14" fontId="0" fillId="0" borderId="1" xfId="0" applyNumberFormat="1" applyBorder="1" applyAlignment="1">
      <alignment horizontal="center" vertical="center"/>
    </xf>
    <xf numFmtId="0" fontId="0" fillId="0" borderId="14" xfId="0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1" xfId="0" applyFont="1" applyBorder="1"/>
    <xf numFmtId="4" fontId="12" fillId="0" borderId="1" xfId="0" applyNumberFormat="1" applyFont="1" applyBorder="1"/>
    <xf numFmtId="0" fontId="2" fillId="0" borderId="0" xfId="0" applyFont="1"/>
    <xf numFmtId="4" fontId="7" fillId="0" borderId="0" xfId="0" applyNumberFormat="1" applyFont="1"/>
    <xf numFmtId="0" fontId="7" fillId="0" borderId="26" xfId="0" applyFont="1" applyBorder="1" applyAlignment="1">
      <alignment horizontal="center"/>
    </xf>
    <xf numFmtId="4" fontId="0" fillId="0" borderId="20" xfId="0" applyNumberFormat="1" applyBorder="1"/>
    <xf numFmtId="4" fontId="0" fillId="0" borderId="21" xfId="0" applyNumberFormat="1" applyBorder="1"/>
    <xf numFmtId="4" fontId="0" fillId="0" borderId="22" xfId="0" applyNumberFormat="1" applyBorder="1"/>
    <xf numFmtId="0" fontId="28" fillId="0" borderId="0" xfId="0" applyFont="1"/>
    <xf numFmtId="49" fontId="0" fillId="0" borderId="13" xfId="0" applyNumberFormat="1" applyBorder="1" applyAlignment="1">
      <alignment horizontal="right"/>
    </xf>
    <xf numFmtId="0" fontId="0" fillId="0" borderId="13" xfId="0" applyBorder="1" applyAlignment="1">
      <alignment horizontal="center"/>
    </xf>
    <xf numFmtId="4" fontId="0" fillId="0" borderId="32" xfId="0" applyNumberFormat="1" applyBorder="1"/>
    <xf numFmtId="165" fontId="2" fillId="0" borderId="20" xfId="0" applyNumberFormat="1" applyFont="1" applyBorder="1" applyAlignment="1">
      <alignment horizontal="center" wrapText="1"/>
    </xf>
    <xf numFmtId="49" fontId="2" fillId="0" borderId="21" xfId="0" applyNumberFormat="1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4" fontId="2" fillId="0" borderId="21" xfId="0" applyNumberFormat="1" applyFont="1" applyBorder="1" applyAlignment="1">
      <alignment horizontal="center" wrapText="1"/>
    </xf>
    <xf numFmtId="4" fontId="2" fillId="0" borderId="22" xfId="0" applyNumberFormat="1" applyFont="1" applyBorder="1" applyAlignment="1">
      <alignment horizontal="center" wrapText="1"/>
    </xf>
    <xf numFmtId="0" fontId="0" fillId="0" borderId="33" xfId="0" applyBorder="1"/>
    <xf numFmtId="49" fontId="0" fillId="0" borderId="13" xfId="0" applyNumberFormat="1" applyBorder="1" applyAlignment="1">
      <alignment horizontal="center"/>
    </xf>
    <xf numFmtId="4" fontId="2" fillId="0" borderId="20" xfId="0" applyNumberFormat="1" applyFont="1" applyBorder="1" applyAlignment="1">
      <alignment horizontal="center" wrapText="1"/>
    </xf>
    <xf numFmtId="0" fontId="2" fillId="0" borderId="21" xfId="0" applyFont="1" applyBorder="1" applyAlignment="1">
      <alignment horizontal="center" vertical="center" wrapText="1"/>
    </xf>
    <xf numFmtId="49" fontId="2" fillId="0" borderId="21" xfId="0" applyNumberFormat="1" applyFont="1" applyBorder="1" applyAlignment="1">
      <alignment horizontal="center" vertical="center" wrapText="1"/>
    </xf>
    <xf numFmtId="4" fontId="2" fillId="0" borderId="21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" fontId="28" fillId="0" borderId="0" xfId="0" applyNumberFormat="1" applyFont="1"/>
    <xf numFmtId="0" fontId="2" fillId="0" borderId="22" xfId="0" applyFont="1" applyBorder="1" applyAlignment="1">
      <alignment horizontal="center" wrapText="1"/>
    </xf>
    <xf numFmtId="4" fontId="0" fillId="0" borderId="0" xfId="0" applyNumberFormat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21" fillId="6" borderId="26" xfId="1" applyFont="1" applyFill="1" applyBorder="1" applyAlignment="1" applyProtection="1">
      <alignment horizontal="center"/>
      <protection locked="0"/>
    </xf>
    <xf numFmtId="4" fontId="0" fillId="0" borderId="0" xfId="0" applyNumberFormat="1" applyProtection="1">
      <protection locked="0"/>
    </xf>
    <xf numFmtId="0" fontId="0" fillId="0" borderId="0" xfId="0" applyProtection="1">
      <protection hidden="1"/>
    </xf>
    <xf numFmtId="4" fontId="2" fillId="0" borderId="26" xfId="0" applyNumberFormat="1" applyFont="1" applyBorder="1" applyProtection="1">
      <protection hidden="1"/>
    </xf>
    <xf numFmtId="4" fontId="2" fillId="2" borderId="26" xfId="0" applyNumberFormat="1" applyFont="1" applyFill="1" applyBorder="1" applyProtection="1">
      <protection hidden="1"/>
    </xf>
    <xf numFmtId="4" fontId="28" fillId="0" borderId="0" xfId="0" applyNumberFormat="1" applyFont="1" applyProtection="1">
      <protection hidden="1"/>
    </xf>
    <xf numFmtId="0" fontId="2" fillId="0" borderId="21" xfId="0" applyFont="1" applyBorder="1" applyAlignment="1" applyProtection="1">
      <alignment horizontal="center"/>
      <protection hidden="1"/>
    </xf>
    <xf numFmtId="0" fontId="2" fillId="0" borderId="22" xfId="0" applyFont="1" applyBorder="1" applyAlignment="1" applyProtection="1">
      <alignment horizontal="center"/>
      <protection hidden="1"/>
    </xf>
    <xf numFmtId="4" fontId="0" fillId="0" borderId="13" xfId="0" applyNumberFormat="1" applyBorder="1" applyProtection="1">
      <protection hidden="1"/>
    </xf>
    <xf numFmtId="4" fontId="0" fillId="0" borderId="1" xfId="0" applyNumberFormat="1" applyBorder="1" applyProtection="1">
      <protection hidden="1"/>
    </xf>
    <xf numFmtId="4" fontId="0" fillId="0" borderId="16" xfId="0" applyNumberFormat="1" applyBorder="1" applyProtection="1">
      <protection hidden="1"/>
    </xf>
    <xf numFmtId="4" fontId="0" fillId="0" borderId="13" xfId="0" applyNumberFormat="1" applyBorder="1" applyAlignment="1">
      <alignment horizontal="center"/>
    </xf>
    <xf numFmtId="0" fontId="13" fillId="0" borderId="5" xfId="0" applyFont="1" applyBorder="1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4" fontId="2" fillId="0" borderId="0" xfId="0" applyNumberFormat="1" applyFont="1" applyProtection="1">
      <protection locked="0"/>
    </xf>
    <xf numFmtId="4" fontId="4" fillId="0" borderId="0" xfId="0" applyNumberFormat="1" applyFont="1" applyProtection="1"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14" fontId="3" fillId="0" borderId="0" xfId="0" applyNumberFormat="1" applyFont="1" applyProtection="1">
      <protection locked="0"/>
    </xf>
    <xf numFmtId="0" fontId="27" fillId="0" borderId="0" xfId="0" applyFont="1" applyProtection="1">
      <protection locked="0"/>
    </xf>
    <xf numFmtId="0" fontId="15" fillId="0" borderId="4" xfId="0" applyFont="1" applyBorder="1" applyProtection="1">
      <protection hidden="1"/>
    </xf>
    <xf numFmtId="0" fontId="13" fillId="0" borderId="5" xfId="0" applyFont="1" applyBorder="1" applyProtection="1">
      <protection hidden="1"/>
    </xf>
    <xf numFmtId="0" fontId="14" fillId="0" borderId="5" xfId="0" applyFont="1" applyBorder="1" applyProtection="1">
      <protection hidden="1"/>
    </xf>
    <xf numFmtId="0" fontId="0" fillId="0" borderId="5" xfId="0" applyBorder="1" applyProtection="1">
      <protection hidden="1"/>
    </xf>
    <xf numFmtId="0" fontId="0" fillId="0" borderId="6" xfId="0" applyBorder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15" fillId="0" borderId="7" xfId="0" applyFont="1" applyBorder="1" applyProtection="1">
      <protection hidden="1"/>
    </xf>
    <xf numFmtId="0" fontId="3" fillId="0" borderId="0" xfId="0" applyFont="1" applyProtection="1">
      <protection hidden="1"/>
    </xf>
    <xf numFmtId="0" fontId="0" fillId="0" borderId="8" xfId="0" applyBorder="1" applyProtection="1">
      <protection hidden="1"/>
    </xf>
    <xf numFmtId="4" fontId="30" fillId="11" borderId="34" xfId="0" applyNumberFormat="1" applyFont="1" applyFill="1" applyBorder="1" applyAlignment="1" applyProtection="1">
      <alignment horizontal="center"/>
      <protection hidden="1"/>
    </xf>
    <xf numFmtId="4" fontId="30" fillId="11" borderId="36" xfId="0" applyNumberFormat="1" applyFont="1" applyFill="1" applyBorder="1" applyAlignment="1" applyProtection="1">
      <alignment horizontal="center"/>
      <protection hidden="1"/>
    </xf>
    <xf numFmtId="4" fontId="30" fillId="11" borderId="40" xfId="0" applyNumberFormat="1" applyFont="1" applyFill="1" applyBorder="1" applyAlignment="1" applyProtection="1">
      <alignment horizontal="center"/>
      <protection hidden="1"/>
    </xf>
    <xf numFmtId="4" fontId="30" fillId="11" borderId="37" xfId="0" applyNumberFormat="1" applyFont="1" applyFill="1" applyBorder="1" applyAlignment="1" applyProtection="1">
      <alignment horizontal="center"/>
      <protection hidden="1"/>
    </xf>
    <xf numFmtId="4" fontId="30" fillId="11" borderId="38" xfId="0" applyNumberFormat="1" applyFont="1" applyFill="1" applyBorder="1" applyAlignment="1" applyProtection="1">
      <alignment horizontal="center"/>
      <protection hidden="1"/>
    </xf>
    <xf numFmtId="4" fontId="30" fillId="11" borderId="41" xfId="0" applyNumberFormat="1" applyFont="1" applyFill="1" applyBorder="1" applyAlignment="1" applyProtection="1">
      <alignment horizontal="center"/>
      <protection hidden="1"/>
    </xf>
    <xf numFmtId="0" fontId="3" fillId="0" borderId="8" xfId="0" applyFont="1" applyBorder="1" applyProtection="1">
      <protection hidden="1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11" xfId="0" applyBorder="1" applyProtection="1">
      <protection hidden="1"/>
    </xf>
    <xf numFmtId="4" fontId="28" fillId="0" borderId="0" xfId="0" applyNumberFormat="1" applyFont="1" applyAlignment="1" applyProtection="1">
      <alignment vertical="center" wrapText="1"/>
      <protection hidden="1"/>
    </xf>
    <xf numFmtId="0" fontId="28" fillId="0" borderId="0" xfId="0" applyFont="1" applyAlignment="1" applyProtection="1">
      <alignment vertical="center" wrapText="1"/>
      <protection hidden="1"/>
    </xf>
    <xf numFmtId="4" fontId="34" fillId="0" borderId="0" xfId="0" applyNumberFormat="1" applyFont="1" applyProtection="1">
      <protection hidden="1"/>
    </xf>
    <xf numFmtId="0" fontId="28" fillId="0" borderId="0" xfId="0" applyFont="1" applyProtection="1">
      <protection hidden="1"/>
    </xf>
    <xf numFmtId="4" fontId="0" fillId="0" borderId="0" xfId="0" applyNumberFormat="1" applyProtection="1">
      <protection hidden="1"/>
    </xf>
    <xf numFmtId="4" fontId="30" fillId="0" borderId="26" xfId="0" applyNumberFormat="1" applyFont="1" applyBorder="1" applyAlignment="1" applyProtection="1">
      <alignment horizontal="center"/>
      <protection hidden="1"/>
    </xf>
    <xf numFmtId="0" fontId="32" fillId="0" borderId="0" xfId="0" applyFont="1" applyAlignment="1" applyProtection="1">
      <alignment horizontal="center"/>
      <protection hidden="1"/>
    </xf>
    <xf numFmtId="3" fontId="31" fillId="0" borderId="26" xfId="0" applyNumberFormat="1" applyFont="1" applyBorder="1" applyAlignment="1" applyProtection="1">
      <alignment horizontal="center"/>
      <protection hidden="1"/>
    </xf>
    <xf numFmtId="0" fontId="30" fillId="0" borderId="26" xfId="0" applyFont="1" applyBorder="1" applyAlignment="1" applyProtection="1">
      <alignment horizontal="center"/>
      <protection hidden="1"/>
    </xf>
    <xf numFmtId="4" fontId="0" fillId="2" borderId="26" xfId="0" applyNumberFormat="1" applyFill="1" applyBorder="1" applyProtection="1">
      <protection hidden="1"/>
    </xf>
    <xf numFmtId="9" fontId="3" fillId="0" borderId="0" xfId="0" applyNumberFormat="1" applyFont="1" applyProtection="1">
      <protection locked="0"/>
    </xf>
    <xf numFmtId="0" fontId="0" fillId="0" borderId="0" xfId="0" applyAlignment="1" applyProtection="1">
      <alignment horizontal="center"/>
      <protection hidden="1"/>
    </xf>
    <xf numFmtId="3" fontId="31" fillId="0" borderId="19" xfId="0" applyNumberFormat="1" applyFont="1" applyBorder="1" applyAlignment="1" applyProtection="1">
      <alignment horizontal="center"/>
      <protection hidden="1"/>
    </xf>
    <xf numFmtId="3" fontId="31" fillId="0" borderId="2" xfId="0" applyNumberFormat="1" applyFont="1" applyBorder="1" applyAlignment="1" applyProtection="1">
      <alignment horizontal="center"/>
      <protection hidden="1"/>
    </xf>
    <xf numFmtId="0" fontId="42" fillId="6" borderId="1" xfId="0" applyFont="1" applyFill="1" applyBorder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horizontal="left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4" fontId="0" fillId="0" borderId="0" xfId="0" applyNumberForma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0" fontId="2" fillId="0" borderId="0" xfId="0" applyFont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40" fillId="0" borderId="0" xfId="0" applyFont="1" applyProtection="1">
      <protection locked="0"/>
    </xf>
    <xf numFmtId="4" fontId="2" fillId="0" borderId="26" xfId="0" applyNumberFormat="1" applyFont="1" applyBorder="1" applyProtection="1">
      <protection locked="0"/>
    </xf>
    <xf numFmtId="165" fontId="0" fillId="0" borderId="1" xfId="0" applyNumberFormat="1" applyBorder="1" applyAlignment="1" applyProtection="1">
      <alignment horizontal="center"/>
      <protection locked="0"/>
    </xf>
    <xf numFmtId="14" fontId="0" fillId="0" borderId="1" xfId="0" applyNumberFormat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left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 applyAlignment="1" applyProtection="1">
      <alignment horizontal="right"/>
      <protection locked="0"/>
    </xf>
    <xf numFmtId="4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12" xfId="0" applyBorder="1" applyProtection="1">
      <protection locked="0"/>
    </xf>
    <xf numFmtId="14" fontId="0" fillId="0" borderId="1" xfId="0" applyNumberFormat="1" applyBorder="1" applyProtection="1">
      <protection locked="0"/>
    </xf>
    <xf numFmtId="0" fontId="7" fillId="0" borderId="0" xfId="0" applyFont="1" applyProtection="1">
      <protection locked="0"/>
    </xf>
    <xf numFmtId="49" fontId="0" fillId="0" borderId="12" xfId="0" applyNumberFormat="1" applyBorder="1" applyAlignment="1" applyProtection="1">
      <alignment horizontal="left"/>
      <protection locked="0"/>
    </xf>
    <xf numFmtId="4" fontId="0" fillId="0" borderId="16" xfId="0" applyNumberFormat="1" applyBorder="1" applyAlignment="1" applyProtection="1">
      <alignment horizontal="right"/>
      <protection locked="0"/>
    </xf>
    <xf numFmtId="4" fontId="15" fillId="0" borderId="26" xfId="0" applyNumberFormat="1" applyFont="1" applyBorder="1" applyProtection="1">
      <protection locked="0"/>
    </xf>
    <xf numFmtId="0" fontId="43" fillId="6" borderId="1" xfId="0" applyFont="1" applyFill="1" applyBorder="1" applyAlignment="1" applyProtection="1">
      <alignment horizontal="center"/>
      <protection hidden="1"/>
    </xf>
    <xf numFmtId="0" fontId="44" fillId="6" borderId="1" xfId="0" applyFont="1" applyFill="1" applyBorder="1" applyAlignment="1" applyProtection="1">
      <alignment horizontal="center"/>
      <protection hidden="1"/>
    </xf>
    <xf numFmtId="0" fontId="0" fillId="0" borderId="16" xfId="0" applyBorder="1" applyProtection="1">
      <protection locked="0"/>
    </xf>
    <xf numFmtId="4" fontId="31" fillId="0" borderId="45" xfId="0" applyNumberFormat="1" applyFont="1" applyBorder="1" applyAlignment="1" applyProtection="1">
      <alignment horizontal="center"/>
      <protection hidden="1"/>
    </xf>
    <xf numFmtId="4" fontId="31" fillId="0" borderId="46" xfId="0" applyNumberFormat="1" applyFont="1" applyBorder="1" applyAlignment="1" applyProtection="1">
      <alignment horizontal="center"/>
      <protection hidden="1"/>
    </xf>
    <xf numFmtId="4" fontId="40" fillId="0" borderId="0" xfId="0" applyNumberFormat="1" applyFont="1" applyAlignment="1">
      <alignment horizontal="right"/>
    </xf>
    <xf numFmtId="4" fontId="40" fillId="0" borderId="0" xfId="0" applyNumberFormat="1" applyFont="1"/>
    <xf numFmtId="0" fontId="2" fillId="0" borderId="20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26" xfId="0" applyFont="1" applyBorder="1" applyAlignment="1" applyProtection="1">
      <alignment horizontal="center"/>
      <protection locked="0"/>
    </xf>
    <xf numFmtId="0" fontId="0" fillId="0" borderId="13" xfId="0" applyBorder="1" applyProtection="1">
      <protection locked="0"/>
    </xf>
    <xf numFmtId="0" fontId="0" fillId="0" borderId="13" xfId="0" applyBorder="1" applyAlignment="1" applyProtection="1">
      <alignment horizontal="center"/>
      <protection locked="0"/>
    </xf>
    <xf numFmtId="0" fontId="36" fillId="0" borderId="13" xfId="1" applyFont="1" applyBorder="1" applyProtection="1">
      <protection locked="0"/>
    </xf>
    <xf numFmtId="0" fontId="7" fillId="0" borderId="16" xfId="0" applyFont="1" applyBorder="1" applyAlignment="1" applyProtection="1">
      <alignment horizontal="center"/>
      <protection locked="0"/>
    </xf>
    <xf numFmtId="3" fontId="7" fillId="0" borderId="26" xfId="0" applyNumberFormat="1" applyFont="1" applyBorder="1" applyAlignment="1" applyProtection="1">
      <alignment horizontal="center"/>
      <protection hidden="1"/>
    </xf>
    <xf numFmtId="0" fontId="5" fillId="0" borderId="0" xfId="1" applyProtection="1">
      <protection hidden="1"/>
    </xf>
    <xf numFmtId="0" fontId="40" fillId="0" borderId="0" xfId="0" applyFont="1" applyProtection="1">
      <protection hidden="1"/>
    </xf>
    <xf numFmtId="0" fontId="34" fillId="13" borderId="26" xfId="0" applyFont="1" applyFill="1" applyBorder="1" applyAlignment="1">
      <alignment horizontal="center"/>
    </xf>
    <xf numFmtId="0" fontId="0" fillId="0" borderId="47" xfId="0" applyBorder="1" applyProtection="1">
      <protection locked="0"/>
    </xf>
    <xf numFmtId="0" fontId="37" fillId="0" borderId="47" xfId="0" applyFont="1" applyBorder="1" applyAlignment="1" applyProtection="1">
      <alignment horizontal="right" vertical="center"/>
      <protection locked="0"/>
    </xf>
    <xf numFmtId="0" fontId="44" fillId="0" borderId="0" xfId="0" applyFont="1" applyAlignment="1" applyProtection="1">
      <alignment horizontal="center"/>
      <protection hidden="1"/>
    </xf>
    <xf numFmtId="49" fontId="0" fillId="0" borderId="16" xfId="0" applyNumberFormat="1" applyBorder="1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49" fontId="37" fillId="0" borderId="1" xfId="6" applyNumberFormat="1" applyFont="1" applyBorder="1" applyAlignment="1" applyProtection="1">
      <alignment horizontal="center" vertical="center"/>
      <protection locked="0"/>
    </xf>
    <xf numFmtId="4" fontId="2" fillId="0" borderId="45" xfId="0" applyNumberFormat="1" applyFont="1" applyBorder="1"/>
    <xf numFmtId="10" fontId="0" fillId="0" borderId="13" xfId="0" applyNumberFormat="1" applyBorder="1"/>
    <xf numFmtId="0" fontId="45" fillId="10" borderId="0" xfId="1" applyFont="1" applyFill="1" applyAlignment="1">
      <alignment horizontal="center" wrapText="1"/>
    </xf>
    <xf numFmtId="4" fontId="40" fillId="0" borderId="0" xfId="0" applyNumberFormat="1" applyFont="1" applyProtection="1">
      <protection locked="0"/>
    </xf>
    <xf numFmtId="4" fontId="0" fillId="0" borderId="1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hidden="1"/>
    </xf>
    <xf numFmtId="14" fontId="0" fillId="0" borderId="0" xfId="0" applyNumberFormat="1" applyAlignment="1" applyProtection="1">
      <alignment horizontal="right"/>
      <protection hidden="1"/>
    </xf>
    <xf numFmtId="4" fontId="37" fillId="0" borderId="1" xfId="6" applyNumberFormat="1" applyFont="1" applyBorder="1" applyAlignment="1" applyProtection="1">
      <alignment horizontal="right" vertical="center"/>
      <protection hidden="1"/>
    </xf>
    <xf numFmtId="4" fontId="30" fillId="11" borderId="48" xfId="0" applyNumberFormat="1" applyFont="1" applyFill="1" applyBorder="1" applyAlignment="1" applyProtection="1">
      <alignment horizontal="center"/>
      <protection hidden="1"/>
    </xf>
    <xf numFmtId="4" fontId="30" fillId="11" borderId="51" xfId="0" applyNumberFormat="1" applyFont="1" applyFill="1" applyBorder="1" applyAlignment="1" applyProtection="1">
      <alignment horizontal="center"/>
      <protection hidden="1"/>
    </xf>
    <xf numFmtId="4" fontId="30" fillId="11" borderId="52" xfId="0" applyNumberFormat="1" applyFont="1" applyFill="1" applyBorder="1" applyAlignment="1" applyProtection="1">
      <alignment horizontal="center"/>
      <protection hidden="1"/>
    </xf>
    <xf numFmtId="165" fontId="30" fillId="14" borderId="35" xfId="0" applyNumberFormat="1" applyFont="1" applyFill="1" applyBorder="1" applyAlignment="1" applyProtection="1">
      <alignment horizontal="center"/>
      <protection hidden="1"/>
    </xf>
    <xf numFmtId="0" fontId="30" fillId="14" borderId="34" xfId="0" applyFont="1" applyFill="1" applyBorder="1" applyAlignment="1" applyProtection="1">
      <alignment horizontal="center"/>
      <protection hidden="1"/>
    </xf>
    <xf numFmtId="0" fontId="30" fillId="14" borderId="37" xfId="0" applyFont="1" applyFill="1" applyBorder="1" applyAlignment="1" applyProtection="1">
      <alignment horizontal="center"/>
      <protection hidden="1"/>
    </xf>
    <xf numFmtId="165" fontId="30" fillId="14" borderId="39" xfId="0" applyNumberFormat="1" applyFont="1" applyFill="1" applyBorder="1" applyAlignment="1" applyProtection="1">
      <alignment horizontal="center"/>
      <protection hidden="1"/>
    </xf>
    <xf numFmtId="165" fontId="30" fillId="14" borderId="1" xfId="0" applyNumberFormat="1" applyFont="1" applyFill="1" applyBorder="1" applyAlignment="1" applyProtection="1">
      <alignment horizontal="center"/>
      <protection hidden="1"/>
    </xf>
    <xf numFmtId="165" fontId="30" fillId="14" borderId="12" xfId="0" applyNumberFormat="1" applyFont="1" applyFill="1" applyBorder="1" applyAlignment="1" applyProtection="1">
      <alignment horizontal="center"/>
      <protection hidden="1"/>
    </xf>
    <xf numFmtId="165" fontId="30" fillId="14" borderId="49" xfId="0" applyNumberFormat="1" applyFont="1" applyFill="1" applyBorder="1" applyAlignment="1" applyProtection="1">
      <alignment horizontal="center"/>
      <protection hidden="1"/>
    </xf>
    <xf numFmtId="165" fontId="30" fillId="14" borderId="50" xfId="0" applyNumberFormat="1" applyFont="1" applyFill="1" applyBorder="1" applyAlignment="1" applyProtection="1">
      <alignment horizontal="center"/>
      <protection hidden="1"/>
    </xf>
    <xf numFmtId="0" fontId="15" fillId="0" borderId="13" xfId="1" applyFont="1" applyBorder="1" applyProtection="1">
      <protection hidden="1"/>
    </xf>
    <xf numFmtId="0" fontId="15" fillId="0" borderId="0" xfId="1" applyFont="1" applyFill="1" applyProtection="1">
      <protection hidden="1"/>
    </xf>
    <xf numFmtId="0" fontId="47" fillId="10" borderId="0" xfId="0" applyFont="1" applyFill="1" applyProtection="1">
      <protection locked="0"/>
    </xf>
    <xf numFmtId="0" fontId="28" fillId="10" borderId="0" xfId="0" applyFont="1" applyFill="1" applyProtection="1">
      <protection locked="0"/>
    </xf>
    <xf numFmtId="0" fontId="46" fillId="10" borderId="0" xfId="0" applyFont="1" applyFill="1" applyProtection="1">
      <protection locked="0"/>
    </xf>
    <xf numFmtId="0" fontId="31" fillId="0" borderId="17" xfId="0" applyFont="1" applyBorder="1" applyAlignment="1" applyProtection="1">
      <alignment horizontal="center"/>
      <protection hidden="1"/>
    </xf>
    <xf numFmtId="0" fontId="31" fillId="0" borderId="18" xfId="0" applyFont="1" applyBorder="1" applyAlignment="1" applyProtection="1">
      <alignment horizontal="center"/>
      <protection hidden="1"/>
    </xf>
    <xf numFmtId="0" fontId="31" fillId="0" borderId="19" xfId="0" applyFont="1" applyBorder="1" applyAlignment="1" applyProtection="1">
      <alignment horizontal="center"/>
      <protection hidden="1"/>
    </xf>
    <xf numFmtId="0" fontId="38" fillId="10" borderId="4" xfId="0" applyFont="1" applyFill="1" applyBorder="1" applyAlignment="1" applyProtection="1">
      <alignment horizontal="center" vertical="center" wrapText="1"/>
      <protection locked="0"/>
    </xf>
    <xf numFmtId="0" fontId="38" fillId="10" borderId="5" xfId="0" applyFont="1" applyFill="1" applyBorder="1" applyAlignment="1" applyProtection="1">
      <alignment horizontal="center" vertical="center" wrapText="1"/>
      <protection locked="0"/>
    </xf>
    <xf numFmtId="0" fontId="38" fillId="10" borderId="6" xfId="0" applyFont="1" applyFill="1" applyBorder="1" applyAlignment="1" applyProtection="1">
      <alignment horizontal="center" vertical="center" wrapText="1"/>
      <protection locked="0"/>
    </xf>
    <xf numFmtId="0" fontId="38" fillId="10" borderId="7" xfId="0" applyFont="1" applyFill="1" applyBorder="1" applyAlignment="1" applyProtection="1">
      <alignment horizontal="center" vertical="center" wrapText="1"/>
      <protection locked="0"/>
    </xf>
    <xf numFmtId="0" fontId="38" fillId="10" borderId="0" xfId="0" applyFont="1" applyFill="1" applyAlignment="1" applyProtection="1">
      <alignment horizontal="center" vertical="center" wrapText="1"/>
      <protection locked="0"/>
    </xf>
    <xf numFmtId="0" fontId="38" fillId="10" borderId="8" xfId="0" applyFont="1" applyFill="1" applyBorder="1" applyAlignment="1" applyProtection="1">
      <alignment horizontal="center" vertical="center" wrapText="1"/>
      <protection locked="0"/>
    </xf>
    <xf numFmtId="0" fontId="38" fillId="10" borderId="42" xfId="0" applyFont="1" applyFill="1" applyBorder="1" applyAlignment="1" applyProtection="1">
      <alignment horizontal="center" vertical="center" wrapText="1"/>
      <protection locked="0"/>
    </xf>
    <xf numFmtId="0" fontId="38" fillId="10" borderId="43" xfId="0" applyFont="1" applyFill="1" applyBorder="1" applyAlignment="1" applyProtection="1">
      <alignment horizontal="center" vertical="center" wrapText="1"/>
      <protection locked="0"/>
    </xf>
    <xf numFmtId="0" fontId="38" fillId="10" borderId="44" xfId="0" applyFont="1" applyFill="1" applyBorder="1" applyAlignment="1" applyProtection="1">
      <alignment horizontal="center" vertical="center" wrapText="1"/>
      <protection locked="0"/>
    </xf>
    <xf numFmtId="0" fontId="39" fillId="10" borderId="4" xfId="0" applyFont="1" applyFill="1" applyBorder="1" applyAlignment="1" applyProtection="1">
      <alignment horizontal="center" vertical="center" wrapText="1"/>
      <protection locked="0"/>
    </xf>
    <xf numFmtId="0" fontId="39" fillId="10" borderId="5" xfId="0" applyFont="1" applyFill="1" applyBorder="1" applyAlignment="1" applyProtection="1">
      <alignment horizontal="center" vertical="center" wrapText="1"/>
      <protection locked="0"/>
    </xf>
    <xf numFmtId="0" fontId="39" fillId="10" borderId="6" xfId="0" applyFont="1" applyFill="1" applyBorder="1" applyAlignment="1" applyProtection="1">
      <alignment horizontal="center" vertical="center" wrapText="1"/>
      <protection locked="0"/>
    </xf>
    <xf numFmtId="0" fontId="39" fillId="10" borderId="7" xfId="0" applyFont="1" applyFill="1" applyBorder="1" applyAlignment="1" applyProtection="1">
      <alignment horizontal="center" vertical="center" wrapText="1"/>
      <protection locked="0"/>
    </xf>
    <xf numFmtId="0" fontId="39" fillId="10" borderId="0" xfId="0" applyFont="1" applyFill="1" applyAlignment="1" applyProtection="1">
      <alignment horizontal="center" vertical="center" wrapText="1"/>
      <protection locked="0"/>
    </xf>
    <xf numFmtId="0" fontId="39" fillId="10" borderId="8" xfId="0" applyFont="1" applyFill="1" applyBorder="1" applyAlignment="1" applyProtection="1">
      <alignment horizontal="center" vertical="center" wrapText="1"/>
      <protection locked="0"/>
    </xf>
    <xf numFmtId="0" fontId="39" fillId="10" borderId="42" xfId="0" applyFont="1" applyFill="1" applyBorder="1" applyAlignment="1" applyProtection="1">
      <alignment horizontal="center" vertical="center" wrapText="1"/>
      <protection locked="0"/>
    </xf>
    <xf numFmtId="0" fontId="39" fillId="10" borderId="43" xfId="0" applyFont="1" applyFill="1" applyBorder="1" applyAlignment="1" applyProtection="1">
      <alignment horizontal="center" vertical="center" wrapText="1"/>
      <protection locked="0"/>
    </xf>
    <xf numFmtId="0" fontId="39" fillId="10" borderId="44" xfId="0" applyFont="1" applyFill="1" applyBorder="1" applyAlignment="1" applyProtection="1">
      <alignment horizontal="center" vertical="center" wrapText="1"/>
      <protection locked="0"/>
    </xf>
    <xf numFmtId="0" fontId="41" fillId="12" borderId="4" xfId="0" applyFont="1" applyFill="1" applyBorder="1" applyAlignment="1" applyProtection="1">
      <alignment horizontal="center" vertical="center" wrapText="1"/>
      <protection hidden="1"/>
    </xf>
    <xf numFmtId="0" fontId="41" fillId="12" borderId="5" xfId="0" applyFont="1" applyFill="1" applyBorder="1" applyAlignment="1" applyProtection="1">
      <alignment horizontal="center" vertical="center" wrapText="1"/>
      <protection hidden="1"/>
    </xf>
    <xf numFmtId="0" fontId="41" fillId="12" borderId="6" xfId="0" applyFont="1" applyFill="1" applyBorder="1" applyAlignment="1" applyProtection="1">
      <alignment horizontal="center" vertical="center" wrapText="1"/>
      <protection hidden="1"/>
    </xf>
    <xf numFmtId="0" fontId="41" fillId="12" borderId="9" xfId="0" applyFont="1" applyFill="1" applyBorder="1" applyAlignment="1" applyProtection="1">
      <alignment horizontal="center" vertical="center" wrapText="1"/>
      <protection hidden="1"/>
    </xf>
    <xf numFmtId="0" fontId="41" fillId="12" borderId="10" xfId="0" applyFont="1" applyFill="1" applyBorder="1" applyAlignment="1" applyProtection="1">
      <alignment horizontal="center" vertical="center" wrapText="1"/>
      <protection hidden="1"/>
    </xf>
    <xf numFmtId="0" fontId="41" fillId="12" borderId="11" xfId="0" applyFont="1" applyFill="1" applyBorder="1" applyAlignment="1" applyProtection="1">
      <alignment horizontal="center" vertical="center" wrapText="1"/>
      <protection hidden="1"/>
    </xf>
    <xf numFmtId="4" fontId="23" fillId="0" borderId="4" xfId="0" applyNumberFormat="1" applyFont="1" applyBorder="1" applyAlignment="1" applyProtection="1">
      <alignment horizontal="center" vertical="center" wrapText="1"/>
      <protection hidden="1"/>
    </xf>
    <xf numFmtId="4" fontId="23" fillId="0" borderId="6" xfId="0" applyNumberFormat="1" applyFont="1" applyBorder="1" applyAlignment="1" applyProtection="1">
      <alignment horizontal="center" vertical="center" wrapText="1"/>
      <protection hidden="1"/>
    </xf>
    <xf numFmtId="4" fontId="23" fillId="0" borderId="9" xfId="0" applyNumberFormat="1" applyFont="1" applyBorder="1" applyAlignment="1" applyProtection="1">
      <alignment horizontal="center" vertical="center" wrapText="1"/>
      <protection hidden="1"/>
    </xf>
    <xf numFmtId="4" fontId="23" fillId="0" borderId="11" xfId="0" applyNumberFormat="1" applyFont="1" applyBorder="1" applyAlignment="1" applyProtection="1">
      <alignment horizontal="center" vertical="center" wrapText="1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9" xfId="0" applyFont="1" applyBorder="1" applyAlignment="1" applyProtection="1">
      <alignment horizontal="center" vertical="center" wrapText="1"/>
      <protection hidden="1"/>
    </xf>
    <xf numFmtId="0" fontId="2" fillId="0" borderId="10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4" fontId="11" fillId="0" borderId="4" xfId="0" applyNumberFormat="1" applyFont="1" applyBorder="1" applyAlignment="1" applyProtection="1">
      <alignment horizontal="center" vertical="center" wrapText="1"/>
      <protection hidden="1"/>
    </xf>
    <xf numFmtId="4" fontId="11" fillId="0" borderId="6" xfId="0" applyNumberFormat="1" applyFont="1" applyBorder="1" applyAlignment="1" applyProtection="1">
      <alignment horizontal="center" vertical="center" wrapText="1"/>
      <protection hidden="1"/>
    </xf>
    <xf numFmtId="4" fontId="11" fillId="0" borderId="9" xfId="0" applyNumberFormat="1" applyFont="1" applyBorder="1" applyAlignment="1" applyProtection="1">
      <alignment horizontal="center" vertical="center" wrapText="1"/>
      <protection hidden="1"/>
    </xf>
    <xf numFmtId="4" fontId="11" fillId="0" borderId="11" xfId="0" applyNumberFormat="1" applyFont="1" applyBorder="1" applyAlignment="1" applyProtection="1">
      <alignment horizontal="center" vertical="center" wrapText="1"/>
      <protection hidden="1"/>
    </xf>
    <xf numFmtId="0" fontId="16" fillId="0" borderId="4" xfId="0" applyFont="1" applyBorder="1" applyAlignment="1" applyProtection="1">
      <alignment horizontal="center" vertical="center" wrapText="1"/>
      <protection hidden="1"/>
    </xf>
    <xf numFmtId="0" fontId="16" fillId="0" borderId="5" xfId="0" applyFont="1" applyBorder="1" applyAlignment="1" applyProtection="1">
      <alignment horizontal="center" vertical="center" wrapText="1"/>
      <protection hidden="1"/>
    </xf>
    <xf numFmtId="0" fontId="16" fillId="0" borderId="6" xfId="0" applyFont="1" applyBorder="1" applyAlignment="1" applyProtection="1">
      <alignment horizontal="center" vertical="center" wrapText="1"/>
      <protection hidden="1"/>
    </xf>
    <xf numFmtId="0" fontId="16" fillId="0" borderId="9" xfId="0" applyFont="1" applyBorder="1" applyAlignment="1" applyProtection="1">
      <alignment horizontal="center" vertical="center" wrapText="1"/>
      <protection hidden="1"/>
    </xf>
    <xf numFmtId="0" fontId="16" fillId="0" borderId="10" xfId="0" applyFont="1" applyBorder="1" applyAlignment="1" applyProtection="1">
      <alignment horizontal="center" vertical="center" wrapText="1"/>
      <protection hidden="1"/>
    </xf>
    <xf numFmtId="0" fontId="16" fillId="0" borderId="11" xfId="0" applyFont="1" applyBorder="1" applyAlignment="1" applyProtection="1">
      <alignment horizontal="center" vertical="center" wrapText="1"/>
      <protection hidden="1"/>
    </xf>
    <xf numFmtId="4" fontId="11" fillId="9" borderId="4" xfId="0" applyNumberFormat="1" applyFont="1" applyFill="1" applyBorder="1" applyAlignment="1" applyProtection="1">
      <alignment horizontal="center" vertical="center" wrapText="1"/>
      <protection hidden="1"/>
    </xf>
    <xf numFmtId="4" fontId="11" fillId="9" borderId="6" xfId="0" applyNumberFormat="1" applyFont="1" applyFill="1" applyBorder="1" applyAlignment="1" applyProtection="1">
      <alignment horizontal="center" vertical="center" wrapText="1"/>
      <protection hidden="1"/>
    </xf>
    <xf numFmtId="4" fontId="11" fillId="9" borderId="9" xfId="0" applyNumberFormat="1" applyFont="1" applyFill="1" applyBorder="1" applyAlignment="1" applyProtection="1">
      <alignment horizontal="center" vertical="center" wrapText="1"/>
      <protection hidden="1"/>
    </xf>
    <xf numFmtId="4" fontId="11" fillId="9" borderId="11" xfId="0" applyNumberFormat="1" applyFont="1" applyFill="1" applyBorder="1" applyAlignment="1" applyProtection="1">
      <alignment horizontal="center" vertical="center" wrapText="1"/>
      <protection hidden="1"/>
    </xf>
    <xf numFmtId="4" fontId="11" fillId="2" borderId="4" xfId="0" applyNumberFormat="1" applyFont="1" applyFill="1" applyBorder="1" applyAlignment="1" applyProtection="1">
      <alignment horizontal="center" vertical="center" wrapText="1"/>
      <protection hidden="1"/>
    </xf>
    <xf numFmtId="4" fontId="11" fillId="2" borderId="6" xfId="0" applyNumberFormat="1" applyFont="1" applyFill="1" applyBorder="1" applyAlignment="1" applyProtection="1">
      <alignment horizontal="center" vertical="center" wrapText="1"/>
      <protection hidden="1"/>
    </xf>
    <xf numFmtId="4" fontId="11" fillId="2" borderId="9" xfId="0" applyNumberFormat="1" applyFont="1" applyFill="1" applyBorder="1" applyAlignment="1" applyProtection="1">
      <alignment horizontal="center" vertical="center" wrapText="1"/>
      <protection hidden="1"/>
    </xf>
    <xf numFmtId="4" fontId="11" fillId="2" borderId="11" xfId="0" applyNumberFormat="1" applyFont="1" applyFill="1" applyBorder="1" applyAlignment="1" applyProtection="1">
      <alignment horizontal="center" vertical="center" wrapText="1"/>
      <protection hidden="1"/>
    </xf>
    <xf numFmtId="0" fontId="33" fillId="3" borderId="4" xfId="0" applyFont="1" applyFill="1" applyBorder="1" applyAlignment="1" applyProtection="1">
      <alignment horizontal="center" vertical="center" wrapText="1"/>
      <protection hidden="1"/>
    </xf>
    <xf numFmtId="0" fontId="33" fillId="3" borderId="5" xfId="0" applyFont="1" applyFill="1" applyBorder="1" applyAlignment="1" applyProtection="1">
      <alignment horizontal="center" vertical="center" wrapText="1"/>
      <protection hidden="1"/>
    </xf>
    <xf numFmtId="0" fontId="33" fillId="3" borderId="6" xfId="0" applyFont="1" applyFill="1" applyBorder="1" applyAlignment="1" applyProtection="1">
      <alignment horizontal="center" vertical="center" wrapText="1"/>
      <protection hidden="1"/>
    </xf>
    <xf numFmtId="0" fontId="33" fillId="3" borderId="7" xfId="0" applyFont="1" applyFill="1" applyBorder="1" applyAlignment="1" applyProtection="1">
      <alignment horizontal="center" vertical="center" wrapText="1"/>
      <protection hidden="1"/>
    </xf>
    <xf numFmtId="0" fontId="33" fillId="3" borderId="0" xfId="0" applyFont="1" applyFill="1" applyAlignment="1" applyProtection="1">
      <alignment horizontal="center" vertical="center" wrapText="1"/>
      <protection hidden="1"/>
    </xf>
    <xf numFmtId="0" fontId="33" fillId="3" borderId="8" xfId="0" applyFont="1" applyFill="1" applyBorder="1" applyAlignment="1" applyProtection="1">
      <alignment horizontal="center" vertical="center" wrapText="1"/>
      <protection hidden="1"/>
    </xf>
    <xf numFmtId="0" fontId="33" fillId="3" borderId="9" xfId="0" applyFont="1" applyFill="1" applyBorder="1" applyAlignment="1" applyProtection="1">
      <alignment horizontal="center" vertical="center" wrapText="1"/>
      <protection hidden="1"/>
    </xf>
    <xf numFmtId="0" fontId="33" fillId="3" borderId="10" xfId="0" applyFont="1" applyFill="1" applyBorder="1" applyAlignment="1" applyProtection="1">
      <alignment horizontal="center" vertical="center" wrapText="1"/>
      <protection hidden="1"/>
    </xf>
    <xf numFmtId="0" fontId="33" fillId="3" borderId="11" xfId="0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4" fontId="11" fillId="0" borderId="2" xfId="0" applyNumberFormat="1" applyFont="1" applyBorder="1" applyAlignment="1" applyProtection="1">
      <alignment horizontal="center" vertical="center" wrapText="1"/>
      <protection hidden="1"/>
    </xf>
    <xf numFmtId="4" fontId="11" fillId="0" borderId="3" xfId="0" applyNumberFormat="1" applyFont="1" applyBorder="1" applyAlignment="1" applyProtection="1">
      <alignment horizontal="center" vertical="center" wrapText="1"/>
      <protection hidden="1"/>
    </xf>
    <xf numFmtId="0" fontId="6" fillId="0" borderId="2" xfId="1" applyFont="1" applyBorder="1" applyAlignment="1" applyProtection="1">
      <alignment horizontal="center" vertical="center" wrapText="1"/>
      <protection hidden="1"/>
    </xf>
    <xf numFmtId="0" fontId="6" fillId="0" borderId="3" xfId="1" applyFont="1" applyBorder="1" applyAlignment="1" applyProtection="1">
      <alignment horizontal="center" vertical="center" wrapText="1"/>
      <protection hidden="1"/>
    </xf>
    <xf numFmtId="4" fontId="11" fillId="8" borderId="2" xfId="0" applyNumberFormat="1" applyFont="1" applyFill="1" applyBorder="1" applyAlignment="1" applyProtection="1">
      <alignment horizontal="center" vertical="center" wrapText="1"/>
      <protection hidden="1"/>
    </xf>
    <xf numFmtId="4" fontId="11" fillId="8" borderId="3" xfId="0" applyNumberFormat="1" applyFont="1" applyFill="1" applyBorder="1" applyAlignment="1" applyProtection="1">
      <alignment horizontal="center" vertical="center" wrapText="1"/>
      <protection hidden="1"/>
    </xf>
    <xf numFmtId="4" fontId="11" fillId="7" borderId="2" xfId="0" applyNumberFormat="1" applyFont="1" applyFill="1" applyBorder="1" applyAlignment="1" applyProtection="1">
      <alignment horizontal="center" vertical="center" wrapText="1"/>
      <protection hidden="1"/>
    </xf>
    <xf numFmtId="4" fontId="11" fillId="7" borderId="3" xfId="0" applyNumberFormat="1" applyFont="1" applyFill="1" applyBorder="1" applyAlignment="1" applyProtection="1">
      <alignment horizontal="center" vertical="center" wrapText="1"/>
      <protection hidden="1"/>
    </xf>
    <xf numFmtId="4" fontId="11" fillId="9" borderId="2" xfId="0" applyNumberFormat="1" applyFont="1" applyFill="1" applyBorder="1" applyAlignment="1" applyProtection="1">
      <alignment horizontal="center" vertical="center" wrapText="1"/>
      <protection hidden="1"/>
    </xf>
    <xf numFmtId="4" fontId="11" fillId="9" borderId="3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25" fillId="0" borderId="2" xfId="0" applyFont="1" applyBorder="1" applyAlignment="1" applyProtection="1">
      <alignment horizontal="center" vertical="center" wrapText="1"/>
      <protection hidden="1"/>
    </xf>
    <xf numFmtId="0" fontId="25" fillId="0" borderId="3" xfId="0" applyFont="1" applyBorder="1" applyAlignment="1" applyProtection="1">
      <alignment horizontal="center" vertical="center" wrapText="1"/>
      <protection hidden="1"/>
    </xf>
    <xf numFmtId="0" fontId="22" fillId="10" borderId="4" xfId="0" applyFont="1" applyFill="1" applyBorder="1" applyAlignment="1" applyProtection="1">
      <alignment horizontal="center" vertical="center" wrapText="1"/>
      <protection hidden="1"/>
    </xf>
    <xf numFmtId="0" fontId="22" fillId="10" borderId="6" xfId="0" applyFont="1" applyFill="1" applyBorder="1" applyAlignment="1" applyProtection="1">
      <alignment horizontal="center" vertical="center" wrapText="1"/>
      <protection hidden="1"/>
    </xf>
    <xf numFmtId="0" fontId="22" fillId="10" borderId="9" xfId="0" applyFont="1" applyFill="1" applyBorder="1" applyAlignment="1" applyProtection="1">
      <alignment horizontal="center" vertical="center" wrapText="1"/>
      <protection hidden="1"/>
    </xf>
    <xf numFmtId="0" fontId="22" fillId="10" borderId="11" xfId="0" applyFont="1" applyFill="1" applyBorder="1" applyAlignment="1" applyProtection="1">
      <alignment horizontal="center" vertical="center" wrapText="1"/>
      <protection hidden="1"/>
    </xf>
    <xf numFmtId="4" fontId="29" fillId="10" borderId="4" xfId="0" applyNumberFormat="1" applyFont="1" applyFill="1" applyBorder="1" applyAlignment="1" applyProtection="1">
      <alignment horizontal="center" vertical="center"/>
      <protection hidden="1"/>
    </xf>
    <xf numFmtId="4" fontId="29" fillId="10" borderId="6" xfId="0" applyNumberFormat="1" applyFont="1" applyFill="1" applyBorder="1" applyAlignment="1" applyProtection="1">
      <alignment horizontal="center" vertical="center"/>
      <protection hidden="1"/>
    </xf>
    <xf numFmtId="4" fontId="29" fillId="10" borderId="9" xfId="0" applyNumberFormat="1" applyFont="1" applyFill="1" applyBorder="1" applyAlignment="1" applyProtection="1">
      <alignment horizontal="center" vertical="center"/>
      <protection hidden="1"/>
    </xf>
    <xf numFmtId="4" fontId="29" fillId="10" borderId="11" xfId="0" applyNumberFormat="1" applyFont="1" applyFill="1" applyBorder="1" applyAlignment="1" applyProtection="1">
      <alignment horizontal="center" vertical="center"/>
      <protection hidden="1"/>
    </xf>
    <xf numFmtId="9" fontId="17" fillId="4" borderId="4" xfId="0" applyNumberFormat="1" applyFont="1" applyFill="1" applyBorder="1" applyAlignment="1" applyProtection="1">
      <alignment horizontal="center" vertical="center"/>
      <protection hidden="1"/>
    </xf>
    <xf numFmtId="9" fontId="17" fillId="4" borderId="5" xfId="0" applyNumberFormat="1" applyFont="1" applyFill="1" applyBorder="1" applyAlignment="1" applyProtection="1">
      <alignment horizontal="center" vertical="center"/>
      <protection hidden="1"/>
    </xf>
    <xf numFmtId="9" fontId="17" fillId="4" borderId="6" xfId="0" applyNumberFormat="1" applyFont="1" applyFill="1" applyBorder="1" applyAlignment="1" applyProtection="1">
      <alignment horizontal="center" vertical="center"/>
      <protection hidden="1"/>
    </xf>
    <xf numFmtId="9" fontId="17" fillId="4" borderId="7" xfId="0" applyNumberFormat="1" applyFont="1" applyFill="1" applyBorder="1" applyAlignment="1" applyProtection="1">
      <alignment horizontal="center" vertical="center"/>
      <protection hidden="1"/>
    </xf>
    <xf numFmtId="9" fontId="17" fillId="4" borderId="0" xfId="0" applyNumberFormat="1" applyFont="1" applyFill="1" applyAlignment="1" applyProtection="1">
      <alignment horizontal="center" vertical="center"/>
      <protection hidden="1"/>
    </xf>
    <xf numFmtId="9" fontId="17" fillId="4" borderId="8" xfId="0" applyNumberFormat="1" applyFont="1" applyFill="1" applyBorder="1" applyAlignment="1" applyProtection="1">
      <alignment horizontal="center" vertical="center"/>
      <protection hidden="1"/>
    </xf>
    <xf numFmtId="9" fontId="17" fillId="4" borderId="9" xfId="0" applyNumberFormat="1" applyFont="1" applyFill="1" applyBorder="1" applyAlignment="1" applyProtection="1">
      <alignment horizontal="center" vertical="center"/>
      <protection hidden="1"/>
    </xf>
    <xf numFmtId="9" fontId="17" fillId="4" borderId="10" xfId="0" applyNumberFormat="1" applyFont="1" applyFill="1" applyBorder="1" applyAlignment="1" applyProtection="1">
      <alignment horizontal="center" vertical="center"/>
      <protection hidden="1"/>
    </xf>
    <xf numFmtId="9" fontId="17" fillId="4" borderId="11" xfId="0" applyNumberFormat="1" applyFont="1" applyFill="1" applyBorder="1" applyAlignment="1" applyProtection="1">
      <alignment horizontal="center" vertical="center"/>
      <protection hidden="1"/>
    </xf>
    <xf numFmtId="4" fontId="11" fillId="6" borderId="4" xfId="0" applyNumberFormat="1" applyFont="1" applyFill="1" applyBorder="1" applyAlignment="1" applyProtection="1">
      <alignment horizontal="center" vertical="center" wrapText="1"/>
      <protection hidden="1"/>
    </xf>
    <xf numFmtId="4" fontId="11" fillId="6" borderId="6" xfId="0" applyNumberFormat="1" applyFont="1" applyFill="1" applyBorder="1" applyAlignment="1" applyProtection="1">
      <alignment horizontal="center" vertical="center" wrapText="1"/>
      <protection hidden="1"/>
    </xf>
    <xf numFmtId="4" fontId="11" fillId="6" borderId="9" xfId="0" applyNumberFormat="1" applyFont="1" applyFill="1" applyBorder="1" applyAlignment="1" applyProtection="1">
      <alignment horizontal="center" vertical="center" wrapText="1"/>
      <protection hidden="1"/>
    </xf>
    <xf numFmtId="4" fontId="11" fillId="6" borderId="11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17" xfId="0" applyFont="1" applyBorder="1" applyAlignment="1" applyProtection="1">
      <alignment horizontal="center"/>
      <protection hidden="1"/>
    </xf>
    <xf numFmtId="0" fontId="7" fillId="0" borderId="18" xfId="0" applyFont="1" applyBorder="1" applyAlignment="1" applyProtection="1">
      <alignment horizontal="center"/>
      <protection hidden="1"/>
    </xf>
    <xf numFmtId="0" fontId="7" fillId="0" borderId="19" xfId="0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4" fontId="2" fillId="0" borderId="24" xfId="0" applyNumberFormat="1" applyFont="1" applyBorder="1" applyAlignment="1">
      <alignment horizontal="center"/>
    </xf>
    <xf numFmtId="4" fontId="2" fillId="0" borderId="27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65" fontId="2" fillId="0" borderId="17" xfId="0" applyNumberFormat="1" applyFont="1" applyBorder="1" applyAlignment="1">
      <alignment horizontal="center"/>
    </xf>
    <xf numFmtId="165" fontId="2" fillId="0" borderId="18" xfId="0" applyNumberFormat="1" applyFont="1" applyBorder="1" applyAlignment="1">
      <alignment horizontal="center"/>
    </xf>
    <xf numFmtId="4" fontId="2" fillId="0" borderId="29" xfId="0" applyNumberFormat="1" applyFont="1" applyBorder="1" applyAlignment="1">
      <alignment horizontal="center"/>
    </xf>
    <xf numFmtId="4" fontId="2" fillId="0" borderId="30" xfId="0" applyNumberFormat="1" applyFont="1" applyBorder="1" applyAlignment="1">
      <alignment horizontal="center"/>
    </xf>
    <xf numFmtId="4" fontId="2" fillId="0" borderId="23" xfId="0" applyNumberFormat="1" applyFont="1" applyBorder="1" applyAlignment="1">
      <alignment horizontal="center"/>
    </xf>
    <xf numFmtId="4" fontId="2" fillId="0" borderId="15" xfId="0" applyNumberFormat="1" applyFont="1" applyBorder="1" applyAlignment="1">
      <alignment horizontal="center"/>
    </xf>
    <xf numFmtId="4" fontId="2" fillId="0" borderId="28" xfId="0" applyNumberFormat="1" applyFont="1" applyBorder="1" applyAlignment="1">
      <alignment horizontal="center"/>
    </xf>
    <xf numFmtId="4" fontId="2" fillId="0" borderId="31" xfId="0" applyNumberFormat="1" applyFont="1" applyBorder="1" applyAlignment="1">
      <alignment horizontal="center"/>
    </xf>
    <xf numFmtId="4" fontId="2" fillId="0" borderId="25" xfId="0" applyNumberFormat="1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4" fontId="2" fillId="0" borderId="17" xfId="0" applyNumberFormat="1" applyFont="1" applyBorder="1" applyAlignment="1">
      <alignment horizontal="center"/>
    </xf>
    <xf numFmtId="4" fontId="2" fillId="0" borderId="18" xfId="0" applyNumberFormat="1" applyFont="1" applyBorder="1" applyAlignment="1">
      <alignment horizontal="center"/>
    </xf>
    <xf numFmtId="4" fontId="2" fillId="0" borderId="19" xfId="0" applyNumberFormat="1" applyFont="1" applyBorder="1" applyAlignment="1">
      <alignment horizontal="center"/>
    </xf>
    <xf numFmtId="0" fontId="2" fillId="0" borderId="17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hidden="1"/>
    </xf>
    <xf numFmtId="0" fontId="2" fillId="0" borderId="18" xfId="0" applyFont="1" applyBorder="1" applyAlignment="1" applyProtection="1">
      <alignment horizontal="center"/>
      <protection hidden="1"/>
    </xf>
    <xf numFmtId="0" fontId="2" fillId="0" borderId="19" xfId="0" applyFont="1" applyBorder="1" applyAlignment="1" applyProtection="1">
      <alignment horizontal="center"/>
      <protection hidden="1"/>
    </xf>
    <xf numFmtId="0" fontId="12" fillId="0" borderId="17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</cellXfs>
  <cellStyles count="7">
    <cellStyle name="Köprü" xfId="1" builtinId="8"/>
    <cellStyle name="Köprü 2" xfId="4" xr:uid="{00000000-0005-0000-0000-000001000000}"/>
    <cellStyle name="Normal" xfId="0" builtinId="0"/>
    <cellStyle name="Normal 2" xfId="3" xr:uid="{00000000-0005-0000-0000-000003000000}"/>
    <cellStyle name="Normal 3" xfId="5" xr:uid="{00000000-0005-0000-0000-000004000000}"/>
    <cellStyle name="Normal 3 2" xfId="6" xr:uid="{EFEDCFDD-F0DC-49D9-81E0-1C08BB2F03CC}"/>
    <cellStyle name="ParaBirimi" xfId="2" builtinId="4"/>
  </cellStyles>
  <dxfs count="481"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protection locked="0" hidden="0"/>
    </dxf>
    <dxf>
      <protection locked="1" hidden="1"/>
    </dxf>
    <dxf>
      <protection locked="1" hidden="1"/>
    </dxf>
    <dxf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minor"/>
      </font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  <vertical/>
        <horizontal/>
      </border>
      <protection locked="1" hidden="1"/>
    </dxf>
    <dxf>
      <protection locked="1" hidden="1"/>
    </dxf>
    <dxf>
      <protection locked="0" hidden="0"/>
    </dxf>
    <dxf>
      <protection locked="0" hidden="0"/>
    </dxf>
    <dxf>
      <alignment horizontal="center" vertical="bottom" textRotation="0" wrapText="0" indent="0" justifyLastLine="0" shrinkToFit="0" readingOrder="0"/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numFmt numFmtId="4" formatCode="#,##0.00"/>
      <protection locked="1" hidden="1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162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162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numFmt numFmtId="30" formatCode="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numFmt numFmtId="30" formatCode="@"/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numFmt numFmtId="30" formatCode="@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752475</xdr:colOff>
      <xdr:row>2</xdr:row>
      <xdr:rowOff>133350</xdr:rowOff>
    </xdr:from>
    <xdr:ext cx="184731" cy="264560"/>
    <xdr:sp macro="" textlink="">
      <xdr:nvSpPr>
        <xdr:cNvPr id="2" name="Metin kutusu 1">
          <a:extLst>
            <a:ext uri="{FF2B5EF4-FFF2-40B4-BE49-F238E27FC236}">
              <a16:creationId xmlns:a16="http://schemas.microsoft.com/office/drawing/2014/main" id="{FB50DBA0-B5B1-0B5D-E356-67DF551ADF45}"/>
            </a:ext>
          </a:extLst>
        </xdr:cNvPr>
        <xdr:cNvSpPr txBox="1"/>
      </xdr:nvSpPr>
      <xdr:spPr>
        <a:xfrm>
          <a:off x="11439525" y="5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r-TR" sz="110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B59D68-65B0-4600-A198-899213CA2CAA}" name="Tablo2" displayName="Tablo2" ref="B2:I655" totalsRowCount="1" headerRowDxfId="382" dataDxfId="381">
  <autoFilter ref="B2:I654" xr:uid="{3DB59D68-65B0-4600-A198-899213CA2CAA}"/>
  <tableColumns count="8">
    <tableColumn id="1" xr3:uid="{F3F68187-9C91-4E19-8C08-32F303D40007}" name="SIRA NO" totalsRowLabel="Toplam" dataDxfId="380" totalsRowDxfId="379"/>
    <tableColumn id="2" xr3:uid="{830E019F-6BF7-45BB-8CF7-DC0CFD3365A9}" name="FİRMA ÜNVANI" dataDxfId="378" totalsRowDxfId="377"/>
    <tableColumn id="3" xr3:uid="{D2D23F0D-C62B-4C61-9F31-11F6EBA20D84}" name="İBAN NO" dataDxfId="376" totalsRowDxfId="375"/>
    <tableColumn id="6" xr3:uid="{F55F7131-0CD9-4450-9644-8FCC4D508B9E}" name="VERGİ / TC NO" dataDxfId="374" totalsRowDxfId="373"/>
    <tableColumn id="5" xr3:uid="{32CFF282-8422-4304-9DBA-D2AC481B6A8D}" name="GİDER YERİ" dataDxfId="372" totalsRowDxfId="371"/>
    <tableColumn id="4" xr3:uid="{8C614793-63FA-4F5C-ACB1-2C7FB3643C54}" name="KDV DAHİL ALIŞLAR" totalsRowFunction="count" dataDxfId="370" totalsRowDxfId="369" dataCellStyle="Normal 3 2">
      <calculatedColumnFormula>SUMIF('KABA İNŞAAT MALZEME'!C:C,C3,'KABA İNŞAAT MALZEME'!I:I)</calculatedColumnFormula>
    </tableColumn>
    <tableColumn id="8" xr3:uid="{C34BFC2E-4193-411A-86F2-E386762CD10E}" name="ÖDEMELER TOPLAMI" dataDxfId="368" totalsRowDxfId="367">
      <calculatedColumnFormula>IFERROR(SUMIF(INDIRECT("'"&amp;F3&amp;"'!C:C"),C3,INDIRECT("'"&amp;F3&amp;"'!M:M"))," ")</calculatedColumnFormula>
    </tableColumn>
    <tableColumn id="9" xr3:uid="{524F0F81-5C0C-4852-AA9A-CF0C41284DBF}" name="CARİ HESAP BAKİYESİ" dataDxfId="366" totalsRowDxfId="365">
      <calculatedColumnFormula>IFERROR(Tablo2[[#This Row],[KDV DAHİL ALIŞLAR]]-Tablo2[[#This Row],[ÖDEMELER TOPLAMI]]," 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AAB2A0-B582-4DFE-8893-664B75CB3139}" name="Tablo1" displayName="Tablo1" ref="B8:K70" totalsRowShown="0" headerRowDxfId="361" dataDxfId="360">
  <autoFilter ref="B8:K70" xr:uid="{63AAB2A0-B582-4DFE-8893-664B75CB3139}"/>
  <tableColumns count="10">
    <tableColumn id="1" xr3:uid="{D6D55075-6A40-4A7A-B67E-CF2C46733895}" name="SATIR" dataDxfId="359"/>
    <tableColumn id="2" xr3:uid="{B8908C77-670D-4120-8AEC-3DE33675FD07}" name="UNVAN" dataDxfId="358"/>
    <tableColumn id="3" xr3:uid="{0E6BEC8C-9E42-4DFA-AD1D-365009D130D9}" name="AÇIKLAMA" dataDxfId="357"/>
    <tableColumn id="4" xr3:uid="{CA5AAE2D-C99E-4AF0-95F9-B2C244E2516E}" name="MATRAH" dataDxfId="356"/>
    <tableColumn id="5" xr3:uid="{47284FE9-2DF7-4851-8900-A82E14469581}" name="KDV" dataDxfId="355"/>
    <tableColumn id="6" xr3:uid="{5ACD263C-C233-4E8E-82AD-965E58DEFA1B}" name="TOPLAM" dataDxfId="354"/>
    <tableColumn id="7" xr3:uid="{44372B02-DD17-4A07-8DE3-74C0C382F908}" name="ÖDEME" dataDxfId="353"/>
    <tableColumn id="8" xr3:uid="{4D368B30-E962-4478-9114-5CB7C1F8BF65}" name="BAKİYE" dataDxfId="352"/>
    <tableColumn id="9" xr3:uid="{6CFCB58C-5D9A-45CA-BF31-B741E5B83D5E}" name="DENGE" dataDxfId="351"/>
    <tableColumn id="10" xr3:uid="{8CAE31D1-577C-44A4-8A68-0B46A1FED5D6}" name="ANAHTAR KELİME" dataDxfId="35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payayaz25@hotmail.com" TargetMode="External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2">
    <tabColor rgb="FFFF0000"/>
    <pageSetUpPr fitToPage="1"/>
  </sheetPr>
  <dimension ref="B1:AA42"/>
  <sheetViews>
    <sheetView showGridLines="0" tabSelected="1" zoomScale="70" zoomScaleNormal="70" workbookViewId="0">
      <selection activeCell="C25" sqref="C25:C26"/>
    </sheetView>
  </sheetViews>
  <sheetFormatPr defaultRowHeight="15" x14ac:dyDescent="0.25"/>
  <cols>
    <col min="1" max="1" width="9.140625" style="95"/>
    <col min="2" max="2" width="37.140625" style="95" customWidth="1"/>
    <col min="3" max="3" width="38.5703125" style="95" customWidth="1"/>
    <col min="4" max="4" width="1.7109375" style="95" customWidth="1"/>
    <col min="5" max="5" width="0.85546875" style="95" customWidth="1"/>
    <col min="6" max="6" width="10.140625" style="95" bestFit="1" customWidth="1"/>
    <col min="7" max="7" width="11.42578125" style="95" customWidth="1"/>
    <col min="8" max="8" width="9.140625" style="95"/>
    <col min="9" max="9" width="12" style="95" customWidth="1"/>
    <col min="10" max="10" width="10.85546875" style="95" customWidth="1"/>
    <col min="11" max="11" width="14.5703125" style="95" bestFit="1" customWidth="1"/>
    <col min="12" max="12" width="9.140625" style="95"/>
    <col min="13" max="13" width="10.140625" style="95" customWidth="1"/>
    <col min="14" max="14" width="18.28515625" style="95" customWidth="1"/>
    <col min="15" max="15" width="20.140625" style="95" customWidth="1"/>
    <col min="16" max="16" width="23.5703125" style="95" customWidth="1"/>
    <col min="17" max="17" width="21.7109375" style="95" customWidth="1"/>
    <col min="18" max="18" width="22.42578125" style="95" customWidth="1"/>
    <col min="19" max="19" width="9.140625" style="95"/>
    <col min="20" max="21" width="9.140625" style="95" customWidth="1"/>
    <col min="22" max="22" width="15.5703125" style="95" customWidth="1"/>
    <col min="23" max="23" width="16.140625" style="95" customWidth="1"/>
    <col min="24" max="16384" width="9.140625" style="95"/>
  </cols>
  <sheetData>
    <row r="1" spans="2:27" ht="15.75" thickBot="1" x14ac:dyDescent="0.3"/>
    <row r="2" spans="2:27" ht="19.5" thickBot="1" x14ac:dyDescent="0.35">
      <c r="B2" s="116" t="s">
        <v>9</v>
      </c>
      <c r="C2" s="108" t="s">
        <v>183</v>
      </c>
      <c r="D2" s="117"/>
      <c r="E2" s="117"/>
      <c r="F2" s="117"/>
      <c r="G2" s="118"/>
      <c r="H2" s="118"/>
      <c r="I2" s="119"/>
      <c r="J2" s="120"/>
      <c r="K2" s="98"/>
      <c r="L2" s="98"/>
      <c r="M2" s="121" t="s">
        <v>126</v>
      </c>
      <c r="N2" s="121" t="s">
        <v>127</v>
      </c>
      <c r="O2" s="121" t="s">
        <v>128</v>
      </c>
      <c r="P2" s="121" t="s">
        <v>109</v>
      </c>
      <c r="Q2" s="121" t="s">
        <v>129</v>
      </c>
      <c r="R2" s="121" t="s">
        <v>130</v>
      </c>
      <c r="S2" s="109"/>
    </row>
    <row r="3" spans="2:27" ht="18.75" x14ac:dyDescent="0.3">
      <c r="B3" s="122" t="s">
        <v>21</v>
      </c>
      <c r="C3" s="145">
        <v>1</v>
      </c>
      <c r="D3" s="123"/>
      <c r="E3" s="123"/>
      <c r="F3" s="123"/>
      <c r="G3" s="98"/>
      <c r="H3" s="98"/>
      <c r="I3" s="98"/>
      <c r="J3" s="124"/>
      <c r="K3" s="98"/>
      <c r="L3" s="98"/>
      <c r="M3" s="212">
        <f>YEAR(N3)</f>
        <v>2026</v>
      </c>
      <c r="N3" s="211">
        <f>KASA!B5</f>
        <v>46174</v>
      </c>
      <c r="O3" s="214">
        <f>DATE(YEAR(N3),MONTH(N3)+1,0)</f>
        <v>46203</v>
      </c>
      <c r="P3" s="125">
        <f>SUMIFS(KASA!$J$5:$J$2172,KASA!$B$5:$B$2172,"&gt;="&amp;'İŞ BİLGİ'!N3,KASA!$B$5:$B$2172,"&lt;="&amp;'İŞ BİLGİ'!O3,KASA!$F$5:$F$2172,"MALİYET")-SUMIFS(KASA!$I$5:$I$2172,KASA!$B$5:$B$2172,"&gt;="&amp;'İŞ BİLGİ'!N3,KASA!$B$5:$B$2172,"&lt;="&amp;'İŞ BİLGİ'!O3,KASA!$F$5:$F$2172,"İADE")</f>
        <v>430760</v>
      </c>
      <c r="Q3" s="126">
        <f>SUMIFS(KASA!$I$5:$I$2172,KASA!$B$5:$B$2172,"&gt;="&amp;'İŞ BİLGİ'!N3,KASA!$B$5:$B$2172,"&lt;="&amp;'İŞ BİLGİ'!O3,KASA!$F$5:$F$2172,"TAHSİLAT")+SUMIFS(KASA!$I$5:$I$2172,KASA!$B$5:$B$2172,"&gt;="&amp;'İŞ BİLGİ'!N3,KASA!$B$5:$B$2172,"&lt;="&amp;'İŞ BİLGİ'!O3,KASA!$F$5:$F$2172,"MAHSUP")+SUMIFS(KASA!$I$5:$I$2172,KASA!$B$5:$B$2172,"&gt;="&amp;'İŞ BİLGİ'!N3,KASA!$B$5:$B$2172,"&lt;="&amp;'İŞ BİLGİ'!O3,KASA!$F$5:$F$2172,"DİĞER GELİRLER")</f>
        <v>0</v>
      </c>
      <c r="R3" s="127">
        <f>Q3-P3</f>
        <v>-430760</v>
      </c>
      <c r="S3" s="111"/>
      <c r="T3" s="227" t="s">
        <v>131</v>
      </c>
      <c r="U3" s="228"/>
      <c r="V3" s="229"/>
    </row>
    <row r="4" spans="2:27" ht="18.75" customHeight="1" x14ac:dyDescent="0.3">
      <c r="B4" s="122" t="s">
        <v>10</v>
      </c>
      <c r="C4" s="110" t="s">
        <v>187</v>
      </c>
      <c r="D4" s="123"/>
      <c r="E4" s="98"/>
      <c r="F4" s="98"/>
      <c r="G4" s="98"/>
      <c r="H4" s="98"/>
      <c r="I4" s="98"/>
      <c r="J4" s="124"/>
      <c r="K4" s="98"/>
      <c r="L4" s="98"/>
      <c r="M4" s="213">
        <f>YEAR(N4)</f>
        <v>2026</v>
      </c>
      <c r="N4" s="215">
        <f>DATE(YEAR(O3),MONTH(O3),DAY(O3)+1)</f>
        <v>46204</v>
      </c>
      <c r="O4" s="216">
        <f>DATE(YEAR(N4),MONTH(N4)+1,0)</f>
        <v>46234</v>
      </c>
      <c r="P4" s="128">
        <f>SUMIFS(KASA!$J$5:$J$2172,KASA!$B$5:$B$2172,"&gt;="&amp;'İŞ BİLGİ'!N4,KASA!$B$5:$B$2172,"&lt;="&amp;'İŞ BİLGİ'!O4,KASA!$F$5:$F$2172,"MALİYET")-SUMIFS(KASA!$I$5:$I$2172,KASA!$B$5:$B$2172,"&gt;="&amp;'İŞ BİLGİ'!N4,KASA!$B$5:$B$2172,"&lt;="&amp;'İŞ BİLGİ'!O4,KASA!$F$5:$F$2172,"İADE")</f>
        <v>0</v>
      </c>
      <c r="Q4" s="129">
        <f>SUMIFS(KASA!$I$5:$I$2172,KASA!$B$5:$B$2172,"&gt;="&amp;'İŞ BİLGİ'!N4,KASA!$B$5:$B$2172,"&lt;="&amp;'İŞ BİLGİ'!O4,KASA!$F$5:$F$2172,"TAHSİLAT")+SUMIFS(KASA!$I$5:$I$2172,KASA!$B$5:$B$2172,"&gt;="&amp;'İŞ BİLGİ'!N4,KASA!$B$5:$B$2172,"&lt;="&amp;'İŞ BİLGİ'!O4,KASA!$F$5:$F$2172,"MAHSUP")+SUMIFS(KASA!$I$5:$I$2172,KASA!$B$5:$B$2172,"&gt;="&amp;'İŞ BİLGİ'!N4,KASA!$B$5:$B$2172,"&lt;="&amp;'İŞ BİLGİ'!O4,KASA!$F$5:$F$2172,"DİĞER GELİRLER")</f>
        <v>0</v>
      </c>
      <c r="R4" s="130">
        <f t="shared" ref="R4:R39" si="0">Q4-P4</f>
        <v>0</v>
      </c>
      <c r="S4" s="111"/>
      <c r="T4" s="230"/>
      <c r="U4" s="231"/>
      <c r="V4" s="232"/>
    </row>
    <row r="5" spans="2:27" ht="19.5" thickBot="1" x14ac:dyDescent="0.35">
      <c r="B5" s="122" t="s">
        <v>11</v>
      </c>
      <c r="C5" s="110" t="s">
        <v>188</v>
      </c>
      <c r="D5" s="123"/>
      <c r="E5" s="123"/>
      <c r="F5" s="123"/>
      <c r="G5" s="123"/>
      <c r="H5" s="123"/>
      <c r="I5" s="123"/>
      <c r="J5" s="124"/>
      <c r="K5" s="98"/>
      <c r="L5" s="98"/>
      <c r="M5" s="213">
        <f t="shared" ref="M5:M39" si="1">YEAR(N5)</f>
        <v>2026</v>
      </c>
      <c r="N5" s="215">
        <f>DATE(YEAR(O4),MONTH(O4),DAY(O4)+1)</f>
        <v>46235</v>
      </c>
      <c r="O5" s="216">
        <f>DATE(YEAR(N5),MONTH(N5)+1,0)</f>
        <v>46265</v>
      </c>
      <c r="P5" s="128">
        <f>SUMIFS(KASA!$J$5:$J$2172,KASA!$B$5:$B$2172,"&gt;="&amp;'İŞ BİLGİ'!N5,KASA!$B$5:$B$2172,"&lt;="&amp;'İŞ BİLGİ'!O5,KASA!$F$5:$F$2172,"MALİYET")-SUMIFS(KASA!$I$5:$I$2172,KASA!$B$5:$B$2172,"&gt;="&amp;'İŞ BİLGİ'!N5,KASA!$B$5:$B$2172,"&lt;="&amp;'İŞ BİLGİ'!O5,KASA!$F$5:$F$2172,"İADE")</f>
        <v>0</v>
      </c>
      <c r="Q5" s="129">
        <f>SUMIFS(KASA!$I$5:$I$2172,KASA!$B$5:$B$2172,"&gt;="&amp;'İŞ BİLGİ'!N5,KASA!$B$5:$B$2172,"&lt;="&amp;'İŞ BİLGİ'!O5,KASA!$F$5:$F$2172,"TAHSİLAT")+SUMIFS(KASA!$I$5:$I$2172,KASA!$B$5:$B$2172,"&gt;="&amp;'İŞ BİLGİ'!N5,KASA!$B$5:$B$2172,"&lt;="&amp;'İŞ BİLGİ'!O5,KASA!$F$5:$F$2172,"MAHSUP")+SUMIFS(KASA!$I$5:$I$2172,KASA!$B$5:$B$2172,"&gt;="&amp;'İŞ BİLGİ'!N5,KASA!$B$5:$B$2172,"&lt;="&amp;'İŞ BİLGİ'!O5,KASA!$F$5:$F$2172,"DİĞER GELİRLER")</f>
        <v>0</v>
      </c>
      <c r="R5" s="130">
        <f t="shared" si="0"/>
        <v>0</v>
      </c>
      <c r="S5" s="111"/>
      <c r="T5" s="233"/>
      <c r="U5" s="234"/>
      <c r="V5" s="235"/>
    </row>
    <row r="6" spans="2:27" ht="18.75" x14ac:dyDescent="0.3">
      <c r="B6" s="122" t="s">
        <v>4</v>
      </c>
      <c r="C6" s="110" t="s">
        <v>189</v>
      </c>
      <c r="D6" s="123"/>
      <c r="E6" s="123"/>
      <c r="F6" s="123"/>
      <c r="G6" s="123"/>
      <c r="H6" s="123"/>
      <c r="I6" s="123"/>
      <c r="J6" s="131"/>
      <c r="K6" s="98" t="s">
        <v>124</v>
      </c>
      <c r="L6" s="98"/>
      <c r="M6" s="213">
        <f t="shared" si="1"/>
        <v>2026</v>
      </c>
      <c r="N6" s="215">
        <f t="shared" ref="N6:N39" si="2">DATE(YEAR(O5),MONTH(O5),DAY(O5)+1)</f>
        <v>46266</v>
      </c>
      <c r="O6" s="216">
        <f t="shared" ref="O6:O39" si="3">DATE(YEAR(N6),MONTH(N6)+1,0)</f>
        <v>46295</v>
      </c>
      <c r="P6" s="128">
        <f>SUMIFS(KASA!$J$5:$J$2172,KASA!$B$5:$B$2172,"&gt;="&amp;'İŞ BİLGİ'!N6,KASA!$B$5:$B$2172,"&lt;="&amp;'İŞ BİLGİ'!O6,KASA!$F$5:$F$2172,"MALİYET")-SUMIFS(KASA!$I$5:$I$2172,KASA!$B$5:$B$2172,"&gt;="&amp;'İŞ BİLGİ'!N6,KASA!$B$5:$B$2172,"&lt;="&amp;'İŞ BİLGİ'!O6,KASA!$F$5:$F$2172,"İADE")</f>
        <v>0</v>
      </c>
      <c r="Q6" s="129">
        <f>SUMIFS(KASA!$I$5:$I$2172,KASA!$B$5:$B$2172,"&gt;="&amp;'İŞ BİLGİ'!N6,KASA!$B$5:$B$2172,"&lt;="&amp;'İŞ BİLGİ'!O6,KASA!$F$5:$F$2172,"TAHSİLAT")+SUMIFS(KASA!$I$5:$I$2172,KASA!$B$5:$B$2172,"&gt;="&amp;'İŞ BİLGİ'!N6,KASA!$B$5:$B$2172,"&lt;="&amp;'İŞ BİLGİ'!O6,KASA!$F$5:$F$2172,"MAHSUP")+SUMIFS(KASA!$I$5:$I$2172,KASA!$B$5:$B$2172,"&gt;="&amp;'İŞ BİLGİ'!N6,KASA!$B$5:$B$2172,"&lt;="&amp;'İŞ BİLGİ'!O6,KASA!$F$5:$F$2172,"DİĞER GELİRLER")</f>
        <v>0</v>
      </c>
      <c r="R6" s="130">
        <f t="shared" si="0"/>
        <v>0</v>
      </c>
      <c r="S6" s="111"/>
      <c r="T6" s="236" t="s">
        <v>132</v>
      </c>
      <c r="U6" s="237"/>
      <c r="V6" s="238"/>
    </row>
    <row r="7" spans="2:27" ht="18.75" customHeight="1" x14ac:dyDescent="0.3">
      <c r="B7" s="122" t="s">
        <v>5</v>
      </c>
      <c r="C7" s="110" t="s">
        <v>190</v>
      </c>
      <c r="D7" s="123"/>
      <c r="E7" s="123"/>
      <c r="F7" s="123"/>
      <c r="G7" s="123"/>
      <c r="H7" s="123"/>
      <c r="I7" s="123"/>
      <c r="J7" s="131"/>
      <c r="K7" s="98"/>
      <c r="L7" s="98"/>
      <c r="M7" s="213">
        <f t="shared" si="1"/>
        <v>2026</v>
      </c>
      <c r="N7" s="215">
        <f t="shared" si="2"/>
        <v>46296</v>
      </c>
      <c r="O7" s="216">
        <f t="shared" si="3"/>
        <v>46326</v>
      </c>
      <c r="P7" s="128">
        <f>SUMIFS(KASA!$J$5:$J$2172,KASA!$B$5:$B$2172,"&gt;="&amp;'İŞ BİLGİ'!N7,KASA!$B$5:$B$2172,"&lt;="&amp;'İŞ BİLGİ'!O7,KASA!$F$5:$F$2172,"MALİYET")-SUMIFS(KASA!$I$5:$I$2172,KASA!$B$5:$B$2172,"&gt;="&amp;'İŞ BİLGİ'!N7,KASA!$B$5:$B$2172,"&lt;="&amp;'İŞ BİLGİ'!O7,KASA!$F$5:$F$2172,"İADE")</f>
        <v>0</v>
      </c>
      <c r="Q7" s="129">
        <f>SUMIFS(KASA!$I$5:$I$2172,KASA!$B$5:$B$2172,"&gt;="&amp;'İŞ BİLGİ'!N7,KASA!$B$5:$B$2172,"&lt;="&amp;'İŞ BİLGİ'!O7,KASA!$F$5:$F$2172,"TAHSİLAT")+SUMIFS(KASA!$I$5:$I$2172,KASA!$B$5:$B$2172,"&gt;="&amp;'İŞ BİLGİ'!N7,KASA!$B$5:$B$2172,"&lt;="&amp;'İŞ BİLGİ'!O7,KASA!$F$5:$F$2172,"MAHSUP")+SUMIFS(KASA!$I$5:$I$2172,KASA!$B$5:$B$2172,"&gt;="&amp;'İŞ BİLGİ'!N7,KASA!$B$5:$B$2172,"&lt;="&amp;'İŞ BİLGİ'!O7,KASA!$F$5:$F$2172,"DİĞER GELİRLER")</f>
        <v>0</v>
      </c>
      <c r="R7" s="130">
        <f t="shared" si="0"/>
        <v>0</v>
      </c>
      <c r="S7" s="111"/>
      <c r="T7" s="239"/>
      <c r="U7" s="240"/>
      <c r="V7" s="241"/>
    </row>
    <row r="8" spans="2:27" ht="18.75" x14ac:dyDescent="0.3">
      <c r="B8" s="122" t="s">
        <v>6</v>
      </c>
      <c r="C8" s="112">
        <f>HAKEDİŞ!M4</f>
        <v>1000000000</v>
      </c>
      <c r="D8" s="98"/>
      <c r="E8" s="98"/>
      <c r="F8" s="98"/>
      <c r="G8" s="98"/>
      <c r="H8" s="98"/>
      <c r="I8" s="98"/>
      <c r="J8" s="124"/>
      <c r="K8" s="98"/>
      <c r="L8" s="98"/>
      <c r="M8" s="213">
        <f t="shared" si="1"/>
        <v>2026</v>
      </c>
      <c r="N8" s="215">
        <f t="shared" si="2"/>
        <v>46327</v>
      </c>
      <c r="O8" s="216">
        <f t="shared" si="3"/>
        <v>46356</v>
      </c>
      <c r="P8" s="128">
        <f>SUMIFS(KASA!$J$5:$J$2172,KASA!$B$5:$B$2172,"&gt;="&amp;'İŞ BİLGİ'!N8,KASA!$B$5:$B$2172,"&lt;="&amp;'İŞ BİLGİ'!O8,KASA!$F$5:$F$2172,"MALİYET")-SUMIFS(KASA!$I$5:$I$2172,KASA!$B$5:$B$2172,"&gt;="&amp;'İŞ BİLGİ'!N8,KASA!$B$5:$B$2172,"&lt;="&amp;'İŞ BİLGİ'!O8,KASA!$F$5:$F$2172,"İADE")</f>
        <v>0</v>
      </c>
      <c r="Q8" s="129">
        <f>SUMIFS(KASA!$I$5:$I$2172,KASA!$B$5:$B$2172,"&gt;="&amp;'İŞ BİLGİ'!N8,KASA!$B$5:$B$2172,"&lt;="&amp;'İŞ BİLGİ'!O8,KASA!$F$5:$F$2172,"TAHSİLAT")+SUMIFS(KASA!$I$5:$I$2172,KASA!$B$5:$B$2172,"&gt;="&amp;'İŞ BİLGİ'!N8,KASA!$B$5:$B$2172,"&lt;="&amp;'İŞ BİLGİ'!O8,KASA!$F$5:$F$2172,"MAHSUP")+SUMIFS(KASA!$I$5:$I$2172,KASA!$B$5:$B$2172,"&gt;="&amp;'İŞ BİLGİ'!N8,KASA!$B$5:$B$2172,"&lt;="&amp;'İŞ BİLGİ'!O8,KASA!$F$5:$F$2172,"DİĞER GELİRLER")</f>
        <v>0</v>
      </c>
      <c r="R8" s="130">
        <f t="shared" si="0"/>
        <v>0</v>
      </c>
      <c r="S8" s="111"/>
      <c r="T8" s="242"/>
      <c r="U8" s="243"/>
      <c r="V8" s="244"/>
    </row>
    <row r="9" spans="2:27" ht="18.75" x14ac:dyDescent="0.3">
      <c r="B9" s="122" t="s">
        <v>7</v>
      </c>
      <c r="C9" s="110" t="s">
        <v>191</v>
      </c>
      <c r="D9" s="123"/>
      <c r="E9" s="123"/>
      <c r="F9" s="123"/>
      <c r="G9" s="123"/>
      <c r="H9" s="123"/>
      <c r="I9" s="98"/>
      <c r="J9" s="124"/>
      <c r="K9" s="98"/>
      <c r="L9" s="98"/>
      <c r="M9" s="213">
        <f t="shared" si="1"/>
        <v>2026</v>
      </c>
      <c r="N9" s="215">
        <f t="shared" si="2"/>
        <v>46357</v>
      </c>
      <c r="O9" s="216">
        <f t="shared" si="3"/>
        <v>46387</v>
      </c>
      <c r="P9" s="128">
        <f>SUMIFS(KASA!$J$5:$J$2172,KASA!$B$5:$B$2172,"&gt;="&amp;'İŞ BİLGİ'!N9,KASA!$B$5:$B$2172,"&lt;="&amp;'İŞ BİLGİ'!O9,KASA!$F$5:$F$2172,"MALİYET")-SUMIFS(KASA!$I$5:$I$2172,KASA!$B$5:$B$2172,"&gt;="&amp;'İŞ BİLGİ'!N9,KASA!$B$5:$B$2172,"&lt;="&amp;'İŞ BİLGİ'!O9,KASA!$F$5:$F$2172,"İADE")</f>
        <v>0</v>
      </c>
      <c r="Q9" s="129">
        <f>SUMIFS(KASA!$I$5:$I$2172,KASA!$B$5:$B$2172,"&gt;="&amp;'İŞ BİLGİ'!N9,KASA!$B$5:$B$2172,"&lt;="&amp;'İŞ BİLGİ'!O9,KASA!$F$5:$F$2172,"TAHSİLAT")+SUMIFS(KASA!$I$5:$I$2172,KASA!$B$5:$B$2172,"&gt;="&amp;'İŞ BİLGİ'!N9,KASA!$B$5:$B$2172,"&lt;="&amp;'İŞ BİLGİ'!O9,KASA!$F$5:$F$2172,"MAHSUP")+SUMIFS(KASA!$I$5:$I$2172,KASA!$B$5:$B$2172,"&gt;="&amp;'İŞ BİLGİ'!N9,KASA!$B$5:$B$2172,"&lt;="&amp;'İŞ BİLGİ'!O9,KASA!$F$5:$F$2172,"DİĞER GELİRLER")</f>
        <v>0</v>
      </c>
      <c r="R9" s="130">
        <f t="shared" si="0"/>
        <v>0</v>
      </c>
      <c r="S9" s="111"/>
    </row>
    <row r="10" spans="2:27" ht="18.75" x14ac:dyDescent="0.3">
      <c r="B10" s="122" t="s">
        <v>8</v>
      </c>
      <c r="C10" s="110" t="s">
        <v>124</v>
      </c>
      <c r="D10" s="123"/>
      <c r="E10" s="123"/>
      <c r="F10" s="123"/>
      <c r="G10" s="123"/>
      <c r="H10" s="123"/>
      <c r="I10" s="98"/>
      <c r="J10" s="124"/>
      <c r="K10" s="98"/>
      <c r="L10" s="98"/>
      <c r="M10" s="213">
        <f t="shared" si="1"/>
        <v>2027</v>
      </c>
      <c r="N10" s="215">
        <f t="shared" si="2"/>
        <v>46388</v>
      </c>
      <c r="O10" s="216">
        <f t="shared" si="3"/>
        <v>46418</v>
      </c>
      <c r="P10" s="128">
        <f>SUMIFS(KASA!$J$5:$J$2172,KASA!$B$5:$B$2172,"&gt;="&amp;'İŞ BİLGİ'!N10,KASA!$B$5:$B$2172,"&lt;="&amp;'İŞ BİLGİ'!O10,KASA!$F$5:$F$2172,"MALİYET")-SUMIFS(KASA!$I$5:$I$2172,KASA!$B$5:$B$2172,"&gt;="&amp;'İŞ BİLGİ'!N10,KASA!$B$5:$B$2172,"&lt;="&amp;'İŞ BİLGİ'!O10,KASA!$F$5:$F$2172,"İADE")</f>
        <v>0</v>
      </c>
      <c r="Q10" s="129">
        <f>SUMIFS(KASA!$I$5:$I$2172,KASA!$B$5:$B$2172,"&gt;="&amp;'İŞ BİLGİ'!N10,KASA!$B$5:$B$2172,"&lt;="&amp;'İŞ BİLGİ'!O10,KASA!$F$5:$F$2172,"TAHSİLAT")+SUMIFS(KASA!$I$5:$I$2172,KASA!$B$5:$B$2172,"&gt;="&amp;'İŞ BİLGİ'!N10,KASA!$B$5:$B$2172,"&lt;="&amp;'İŞ BİLGİ'!O10,KASA!$F$5:$F$2172,"MAHSUP")+SUMIFS(KASA!$I$5:$I$2172,KASA!$B$5:$B$2172,"&gt;="&amp;'İŞ BİLGİ'!N10,KASA!$B$5:$B$2172,"&lt;="&amp;'İŞ BİLGİ'!O10,KASA!$F$5:$F$2172,"DİĞER GELİRLER")</f>
        <v>0</v>
      </c>
      <c r="R10" s="130">
        <f t="shared" si="0"/>
        <v>0</v>
      </c>
      <c r="S10" s="111"/>
    </row>
    <row r="11" spans="2:27" ht="19.5" thickBot="1" x14ac:dyDescent="0.35">
      <c r="B11" s="122" t="s">
        <v>13</v>
      </c>
      <c r="C11" s="113">
        <v>45912</v>
      </c>
      <c r="D11" s="98"/>
      <c r="E11" s="98"/>
      <c r="F11" s="98"/>
      <c r="G11" s="98"/>
      <c r="H11" s="98"/>
      <c r="I11" s="98"/>
      <c r="J11" s="124"/>
      <c r="K11" s="98"/>
      <c r="L11" s="98"/>
      <c r="M11" s="213">
        <f t="shared" si="1"/>
        <v>2027</v>
      </c>
      <c r="N11" s="215">
        <f t="shared" si="2"/>
        <v>46419</v>
      </c>
      <c r="O11" s="216">
        <f t="shared" si="3"/>
        <v>46446</v>
      </c>
      <c r="P11" s="128">
        <f>SUMIFS(KASA!$J$5:$J$2172,KASA!$B$5:$B$2172,"&gt;="&amp;'İŞ BİLGİ'!N11,KASA!$B$5:$B$2172,"&lt;="&amp;'İŞ BİLGİ'!O11,KASA!$F$5:$F$2172,"MALİYET")-SUMIFS(KASA!$I$5:$I$2172,KASA!$B$5:$B$2172,"&gt;="&amp;'İŞ BİLGİ'!N11,KASA!$B$5:$B$2172,"&lt;="&amp;'İŞ BİLGİ'!O11,KASA!$F$5:$F$2172,"İADE")</f>
        <v>0</v>
      </c>
      <c r="Q11" s="129">
        <f>SUMIFS(KASA!$I$5:$I$2172,KASA!$B$5:$B$2172,"&gt;="&amp;'İŞ BİLGİ'!N11,KASA!$B$5:$B$2172,"&lt;="&amp;'İŞ BİLGİ'!O11,KASA!$F$5:$F$2172,"TAHSİLAT")+SUMIFS(KASA!$I$5:$I$2172,KASA!$B$5:$B$2172,"&gt;="&amp;'İŞ BİLGİ'!N11,KASA!$B$5:$B$2172,"&lt;="&amp;'İŞ BİLGİ'!O11,KASA!$F$5:$F$2172,"MAHSUP")+SUMIFS(KASA!$I$5:$I$2172,KASA!$B$5:$B$2172,"&gt;="&amp;'İŞ BİLGİ'!N11,KASA!$B$5:$B$2172,"&lt;="&amp;'İŞ BİLGİ'!O11,KASA!$F$5:$F$2172,"DİĞER GELİRLER")</f>
        <v>0</v>
      </c>
      <c r="R11" s="130">
        <f t="shared" si="0"/>
        <v>0</v>
      </c>
      <c r="S11" s="111"/>
    </row>
    <row r="12" spans="2:27" ht="18.75" x14ac:dyDescent="0.3">
      <c r="B12" s="122" t="s">
        <v>14</v>
      </c>
      <c r="C12" s="113">
        <v>45971</v>
      </c>
      <c r="D12" s="98"/>
      <c r="E12" s="98"/>
      <c r="F12" s="281" t="s">
        <v>164</v>
      </c>
      <c r="G12" s="282"/>
      <c r="H12" s="282"/>
      <c r="I12" s="283"/>
      <c r="J12" s="124"/>
      <c r="K12" s="98"/>
      <c r="L12" s="98"/>
      <c r="M12" s="213">
        <f t="shared" si="1"/>
        <v>2027</v>
      </c>
      <c r="N12" s="215">
        <f t="shared" si="2"/>
        <v>46447</v>
      </c>
      <c r="O12" s="216">
        <f t="shared" si="3"/>
        <v>46477</v>
      </c>
      <c r="P12" s="128">
        <f>SUMIFS(KASA!$J$5:$J$2172,KASA!$B$5:$B$2172,"&gt;="&amp;'İŞ BİLGİ'!N12,KASA!$B$5:$B$2172,"&lt;="&amp;'İŞ BİLGİ'!O12,KASA!$F$5:$F$2172,"MALİYET")-SUMIFS(KASA!$I$5:$I$2172,KASA!$B$5:$B$2172,"&gt;="&amp;'İŞ BİLGİ'!N12,KASA!$B$5:$B$2172,"&lt;="&amp;'İŞ BİLGİ'!O12,KASA!$F$5:$F$2172,"İADE")</f>
        <v>0</v>
      </c>
      <c r="Q12" s="129">
        <f>SUMIFS(KASA!$I$5:$I$2172,KASA!$B$5:$B$2172,"&gt;="&amp;'İŞ BİLGİ'!N12,KASA!$B$5:$B$2172,"&lt;="&amp;'İŞ BİLGİ'!O12,KASA!$F$5:$F$2172,"TAHSİLAT")+SUMIFS(KASA!$I$5:$I$2172,KASA!$B$5:$B$2172,"&gt;="&amp;'İŞ BİLGİ'!N12,KASA!$B$5:$B$2172,"&lt;="&amp;'İŞ BİLGİ'!O12,KASA!$F$5:$F$2172,"MAHSUP")+SUMIFS(KASA!$I$5:$I$2172,KASA!$B$5:$B$2172,"&gt;="&amp;'İŞ BİLGİ'!N12,KASA!$B$5:$B$2172,"&lt;="&amp;'İŞ BİLGİ'!O12,KASA!$F$5:$F$2172,"DİĞER GELİRLER")</f>
        <v>0</v>
      </c>
      <c r="R12" s="130">
        <f t="shared" si="0"/>
        <v>0</v>
      </c>
      <c r="S12" s="111"/>
      <c r="U12" s="221" t="s">
        <v>277</v>
      </c>
      <c r="V12" s="222"/>
      <c r="W12" s="222"/>
      <c r="X12" s="222"/>
      <c r="Y12" s="222"/>
      <c r="Z12" s="222"/>
      <c r="AA12" s="222"/>
    </row>
    <row r="13" spans="2:27" ht="18.75" x14ac:dyDescent="0.3">
      <c r="B13" s="122" t="s">
        <v>12</v>
      </c>
      <c r="C13" s="113" t="s">
        <v>124</v>
      </c>
      <c r="D13" s="98"/>
      <c r="E13" s="98"/>
      <c r="F13" s="284"/>
      <c r="G13" s="285"/>
      <c r="H13" s="285"/>
      <c r="I13" s="286"/>
      <c r="J13" s="124"/>
      <c r="K13" s="98"/>
      <c r="L13" s="98"/>
      <c r="M13" s="213">
        <f t="shared" si="1"/>
        <v>2027</v>
      </c>
      <c r="N13" s="215">
        <f t="shared" si="2"/>
        <v>46478</v>
      </c>
      <c r="O13" s="216">
        <f t="shared" si="3"/>
        <v>46507</v>
      </c>
      <c r="P13" s="128">
        <f>SUMIFS(KASA!$J$5:$J$2172,KASA!$B$5:$B$2172,"&gt;="&amp;'İŞ BİLGİ'!N13,KASA!$B$5:$B$2172,"&lt;="&amp;'İŞ BİLGİ'!O13,KASA!$F$5:$F$2172,"MALİYET")-SUMIFS(KASA!$I$5:$I$2172,KASA!$B$5:$B$2172,"&gt;="&amp;'İŞ BİLGİ'!N13,KASA!$B$5:$B$2172,"&lt;="&amp;'İŞ BİLGİ'!O13,KASA!$F$5:$F$2172,"İADE")</f>
        <v>0</v>
      </c>
      <c r="Q13" s="129">
        <f>SUMIFS(KASA!$I$5:$I$2172,KASA!$B$5:$B$2172,"&gt;="&amp;'İŞ BİLGİ'!N13,KASA!$B$5:$B$2172,"&lt;="&amp;'İŞ BİLGİ'!O13,KASA!$F$5:$F$2172,"TAHSİLAT")+SUMIFS(KASA!$I$5:$I$2172,KASA!$B$5:$B$2172,"&gt;="&amp;'İŞ BİLGİ'!N13,KASA!$B$5:$B$2172,"&lt;="&amp;'İŞ BİLGİ'!O13,KASA!$F$5:$F$2172,"MAHSUP")+SUMIFS(KASA!$I$5:$I$2172,KASA!$B$5:$B$2172,"&gt;="&amp;'İŞ BİLGİ'!N13,KASA!$B$5:$B$2172,"&lt;="&amp;'İŞ BİLGİ'!O13,KASA!$F$5:$F$2172,"DİĞER GELİRLER")</f>
        <v>0</v>
      </c>
      <c r="R13" s="130">
        <f t="shared" si="0"/>
        <v>0</v>
      </c>
      <c r="S13" s="111"/>
      <c r="U13" s="221" t="s">
        <v>278</v>
      </c>
      <c r="V13" s="222"/>
      <c r="W13" s="222"/>
      <c r="X13" s="222"/>
      <c r="Y13" s="222"/>
      <c r="Z13" s="222"/>
      <c r="AA13" s="222"/>
    </row>
    <row r="14" spans="2:27" ht="19.5" thickBot="1" x14ac:dyDescent="0.35">
      <c r="B14" s="122" t="s">
        <v>15</v>
      </c>
      <c r="C14" s="113" t="s">
        <v>124</v>
      </c>
      <c r="D14" s="98"/>
      <c r="E14" s="98"/>
      <c r="F14" s="287"/>
      <c r="G14" s="288"/>
      <c r="H14" s="288"/>
      <c r="I14" s="289"/>
      <c r="J14" s="124"/>
      <c r="K14" s="98"/>
      <c r="L14" s="98"/>
      <c r="M14" s="213">
        <f t="shared" si="1"/>
        <v>2027</v>
      </c>
      <c r="N14" s="215">
        <f t="shared" si="2"/>
        <v>46508</v>
      </c>
      <c r="O14" s="216">
        <f t="shared" si="3"/>
        <v>46538</v>
      </c>
      <c r="P14" s="128">
        <f>SUMIFS(KASA!$J$5:$J$2172,KASA!$B$5:$B$2172,"&gt;="&amp;'İŞ BİLGİ'!N14,KASA!$B$5:$B$2172,"&lt;="&amp;'İŞ BİLGİ'!O14,KASA!$F$5:$F$2172,"MALİYET")-SUMIFS(KASA!$I$5:$I$2172,KASA!$B$5:$B$2172,"&gt;="&amp;'İŞ BİLGİ'!N14,KASA!$B$5:$B$2172,"&lt;="&amp;'İŞ BİLGİ'!O14,KASA!$F$5:$F$2172,"İADE")</f>
        <v>0</v>
      </c>
      <c r="Q14" s="129">
        <f>SUMIFS(KASA!$I$5:$I$2172,KASA!$B$5:$B$2172,"&gt;="&amp;'İŞ BİLGİ'!N14,KASA!$B$5:$B$2172,"&lt;="&amp;'İŞ BİLGİ'!O14,KASA!$F$5:$F$2172,"TAHSİLAT")+SUMIFS(KASA!$I$5:$I$2172,KASA!$B$5:$B$2172,"&gt;="&amp;'İŞ BİLGİ'!N14,KASA!$B$5:$B$2172,"&lt;="&amp;'İŞ BİLGİ'!O14,KASA!$F$5:$F$2172,"MAHSUP")+SUMIFS(KASA!$I$5:$I$2172,KASA!$B$5:$B$2172,"&gt;="&amp;'İŞ BİLGİ'!N14,KASA!$B$5:$B$2172,"&lt;="&amp;'İŞ BİLGİ'!O14,KASA!$F$5:$F$2172,"DİĞER GELİRLER")</f>
        <v>0</v>
      </c>
      <c r="R14" s="130">
        <f t="shared" si="0"/>
        <v>0</v>
      </c>
      <c r="S14" s="111"/>
      <c r="U14" s="221" t="s">
        <v>279</v>
      </c>
      <c r="V14" s="222"/>
      <c r="W14" s="222"/>
      <c r="X14" s="222"/>
      <c r="Y14" s="222"/>
      <c r="Z14" s="222"/>
      <c r="AA14" s="222"/>
    </row>
    <row r="15" spans="2:27" ht="15" customHeight="1" x14ac:dyDescent="0.3">
      <c r="B15" s="122" t="s">
        <v>17</v>
      </c>
      <c r="C15" s="114" t="s">
        <v>124</v>
      </c>
      <c r="D15" s="98"/>
      <c r="E15" s="98"/>
      <c r="F15" s="314">
        <f>HAKEDİŞ!G89/'İŞ BİLGİ'!C8</f>
        <v>0</v>
      </c>
      <c r="G15" s="315"/>
      <c r="H15" s="315"/>
      <c r="I15" s="316"/>
      <c r="J15" s="124"/>
      <c r="K15" s="98"/>
      <c r="L15" s="98"/>
      <c r="M15" s="213">
        <f t="shared" si="1"/>
        <v>2027</v>
      </c>
      <c r="N15" s="215">
        <f t="shared" si="2"/>
        <v>46539</v>
      </c>
      <c r="O15" s="216">
        <f t="shared" si="3"/>
        <v>46568</v>
      </c>
      <c r="P15" s="128">
        <f>SUMIFS(KASA!$J$5:$J$2172,KASA!$B$5:$B$2172,"&gt;="&amp;'İŞ BİLGİ'!N15,KASA!$B$5:$B$2172,"&lt;="&amp;'İŞ BİLGİ'!O15,KASA!$F$5:$F$2172,"MALİYET")-SUMIFS(KASA!$I$5:$I$2172,KASA!$B$5:$B$2172,"&gt;="&amp;'İŞ BİLGİ'!N15,KASA!$B$5:$B$2172,"&lt;="&amp;'İŞ BİLGİ'!O15,KASA!$F$5:$F$2172,"İADE")</f>
        <v>0</v>
      </c>
      <c r="Q15" s="129">
        <f>SUMIFS(KASA!$I$5:$I$2172,KASA!$B$5:$B$2172,"&gt;="&amp;'İŞ BİLGİ'!N15,KASA!$B$5:$B$2172,"&lt;="&amp;'İŞ BİLGİ'!O15,KASA!$F$5:$F$2172,"TAHSİLAT")+SUMIFS(KASA!$I$5:$I$2172,KASA!$B$5:$B$2172,"&gt;="&amp;'İŞ BİLGİ'!N15,KASA!$B$5:$B$2172,"&lt;="&amp;'İŞ BİLGİ'!O15,KASA!$F$5:$F$2172,"MAHSUP")+SUMIFS(KASA!$I$5:$I$2172,KASA!$B$5:$B$2172,"&gt;="&amp;'İŞ BİLGİ'!N15,KASA!$B$5:$B$2172,"&lt;="&amp;'İŞ BİLGİ'!O15,KASA!$F$5:$F$2172,"DİĞER GELİRLER")</f>
        <v>0</v>
      </c>
      <c r="R15" s="130">
        <f t="shared" si="0"/>
        <v>0</v>
      </c>
      <c r="S15" s="111"/>
      <c r="U15" s="221" t="s">
        <v>280</v>
      </c>
      <c r="V15" s="222"/>
      <c r="W15" s="222"/>
      <c r="X15" s="222"/>
      <c r="Y15" s="222"/>
      <c r="Z15" s="222"/>
      <c r="AA15" s="222"/>
    </row>
    <row r="16" spans="2:27" ht="15" customHeight="1" x14ac:dyDescent="0.3">
      <c r="B16" s="122" t="s">
        <v>18</v>
      </c>
      <c r="C16" s="114" t="s">
        <v>192</v>
      </c>
      <c r="D16" s="98"/>
      <c r="E16" s="98"/>
      <c r="F16" s="317"/>
      <c r="G16" s="318"/>
      <c r="H16" s="318"/>
      <c r="I16" s="319"/>
      <c r="J16" s="124"/>
      <c r="K16" s="98"/>
      <c r="L16" s="98"/>
      <c r="M16" s="213">
        <f t="shared" si="1"/>
        <v>2027</v>
      </c>
      <c r="N16" s="215">
        <f t="shared" si="2"/>
        <v>46569</v>
      </c>
      <c r="O16" s="216">
        <f t="shared" si="3"/>
        <v>46599</v>
      </c>
      <c r="P16" s="128">
        <f>SUMIFS(KASA!$J$5:$J$2172,KASA!$B$5:$B$2172,"&gt;="&amp;'İŞ BİLGİ'!N16,KASA!$B$5:$B$2172,"&lt;="&amp;'İŞ BİLGİ'!O16,KASA!$F$5:$F$2172,"MALİYET")-SUMIFS(KASA!$I$5:$I$2172,KASA!$B$5:$B$2172,"&gt;="&amp;'İŞ BİLGİ'!N16,KASA!$B$5:$B$2172,"&lt;="&amp;'İŞ BİLGİ'!O16,KASA!$F$5:$F$2172,"İADE")</f>
        <v>0</v>
      </c>
      <c r="Q16" s="129">
        <f>SUMIFS(KASA!$I$5:$I$2172,KASA!$B$5:$B$2172,"&gt;="&amp;'İŞ BİLGİ'!N16,KASA!$B$5:$B$2172,"&lt;="&amp;'İŞ BİLGİ'!O16,KASA!$F$5:$F$2172,"TAHSİLAT")+SUMIFS(KASA!$I$5:$I$2172,KASA!$B$5:$B$2172,"&gt;="&amp;'İŞ BİLGİ'!N16,KASA!$B$5:$B$2172,"&lt;="&amp;'İŞ BİLGİ'!O16,KASA!$F$5:$F$2172,"MAHSUP")+SUMIFS(KASA!$I$5:$I$2172,KASA!$B$5:$B$2172,"&gt;="&amp;'İŞ BİLGİ'!N16,KASA!$B$5:$B$2172,"&lt;="&amp;'İŞ BİLGİ'!O16,KASA!$F$5:$F$2172,"DİĞER GELİRLER")</f>
        <v>0</v>
      </c>
      <c r="R16" s="130">
        <f t="shared" si="0"/>
        <v>0</v>
      </c>
      <c r="S16" s="111"/>
      <c r="U16" s="221" t="s">
        <v>281</v>
      </c>
      <c r="V16" s="222"/>
      <c r="W16" s="222"/>
      <c r="X16" s="222"/>
      <c r="Y16" s="222"/>
      <c r="Z16" s="222"/>
      <c r="AA16" s="222"/>
    </row>
    <row r="17" spans="2:27" ht="15.75" customHeight="1" thickBot="1" x14ac:dyDescent="0.35">
      <c r="B17" s="122" t="s">
        <v>19</v>
      </c>
      <c r="C17" s="114" t="s">
        <v>191</v>
      </c>
      <c r="D17" s="98"/>
      <c r="E17" s="98"/>
      <c r="F17" s="320"/>
      <c r="G17" s="321"/>
      <c r="H17" s="321"/>
      <c r="I17" s="322"/>
      <c r="J17" s="124"/>
      <c r="K17" s="98"/>
      <c r="L17" s="98"/>
      <c r="M17" s="213">
        <f t="shared" si="1"/>
        <v>2027</v>
      </c>
      <c r="N17" s="215">
        <f t="shared" si="2"/>
        <v>46600</v>
      </c>
      <c r="O17" s="216">
        <f t="shared" si="3"/>
        <v>46630</v>
      </c>
      <c r="P17" s="128">
        <f>SUMIFS(KASA!$J$5:$J$2172,KASA!$B$5:$B$2172,"&gt;="&amp;'İŞ BİLGİ'!N17,KASA!$B$5:$B$2172,"&lt;="&amp;'İŞ BİLGİ'!O17,KASA!$F$5:$F$2172,"MALİYET")-SUMIFS(KASA!$I$5:$I$2172,KASA!$B$5:$B$2172,"&gt;="&amp;'İŞ BİLGİ'!N17,KASA!$B$5:$B$2172,"&lt;="&amp;'İŞ BİLGİ'!O17,KASA!$F$5:$F$2172,"İADE")</f>
        <v>0</v>
      </c>
      <c r="Q17" s="129">
        <f>SUMIFS(KASA!$I$5:$I$2172,KASA!$B$5:$B$2172,"&gt;="&amp;'İŞ BİLGİ'!N17,KASA!$B$5:$B$2172,"&lt;="&amp;'İŞ BİLGİ'!O17,KASA!$F$5:$F$2172,"TAHSİLAT")+SUMIFS(KASA!$I$5:$I$2172,KASA!$B$5:$B$2172,"&gt;="&amp;'İŞ BİLGİ'!N17,KASA!$B$5:$B$2172,"&lt;="&amp;'İŞ BİLGİ'!O17,KASA!$F$5:$F$2172,"MAHSUP")+SUMIFS(KASA!$I$5:$I$2172,KASA!$B$5:$B$2172,"&gt;="&amp;'İŞ BİLGİ'!N17,KASA!$B$5:$B$2172,"&lt;="&amp;'İŞ BİLGİ'!O17,KASA!$F$5:$F$2172,"DİĞER GELİRLER")</f>
        <v>0</v>
      </c>
      <c r="R17" s="130">
        <f t="shared" si="0"/>
        <v>0</v>
      </c>
      <c r="S17" s="111"/>
      <c r="U17" s="221" t="s">
        <v>282</v>
      </c>
      <c r="V17" s="222"/>
      <c r="W17" s="222"/>
      <c r="X17" s="222"/>
      <c r="Y17" s="222"/>
      <c r="Z17" s="222"/>
      <c r="AA17" s="222"/>
    </row>
    <row r="18" spans="2:27" ht="18.75" x14ac:dyDescent="0.3">
      <c r="B18" s="122" t="s">
        <v>20</v>
      </c>
      <c r="C18" s="115" t="s">
        <v>191</v>
      </c>
      <c r="D18" s="98"/>
      <c r="E18" s="98"/>
      <c r="F18" s="306" t="s">
        <v>108</v>
      </c>
      <c r="G18" s="307"/>
      <c r="H18" s="310">
        <f>HAKEDİŞ!O4</f>
        <v>67500000</v>
      </c>
      <c r="I18" s="311"/>
      <c r="J18" s="124"/>
      <c r="K18" s="98"/>
      <c r="L18" s="98"/>
      <c r="M18" s="213">
        <f t="shared" si="1"/>
        <v>2027</v>
      </c>
      <c r="N18" s="215">
        <f t="shared" si="2"/>
        <v>46631</v>
      </c>
      <c r="O18" s="216">
        <f t="shared" si="3"/>
        <v>46660</v>
      </c>
      <c r="P18" s="128">
        <f>SUMIFS(KASA!$J$5:$J$2172,KASA!$B$5:$B$2172,"&gt;="&amp;'İŞ BİLGİ'!N18,KASA!$B$5:$B$2172,"&lt;="&amp;'İŞ BİLGİ'!O18,KASA!$F$5:$F$2172,"MALİYET")-SUMIFS(KASA!$I$5:$I$2172,KASA!$B$5:$B$2172,"&gt;="&amp;'İŞ BİLGİ'!N18,KASA!$B$5:$B$2172,"&lt;="&amp;'İŞ BİLGİ'!O18,KASA!$F$5:$F$2172,"İADE")</f>
        <v>0</v>
      </c>
      <c r="Q18" s="129">
        <f>SUMIFS(KASA!$I$5:$I$2172,KASA!$B$5:$B$2172,"&gt;="&amp;'İŞ BİLGİ'!N18,KASA!$B$5:$B$2172,"&lt;="&amp;'İŞ BİLGİ'!O18,KASA!$F$5:$F$2172,"TAHSİLAT")+SUMIFS(KASA!$I$5:$I$2172,KASA!$B$5:$B$2172,"&gt;="&amp;'İŞ BİLGİ'!N18,KASA!$B$5:$B$2172,"&lt;="&amp;'İŞ BİLGİ'!O18,KASA!$F$5:$F$2172,"MAHSUP")+SUMIFS(KASA!$I$5:$I$2172,KASA!$B$5:$B$2172,"&gt;="&amp;'İŞ BİLGİ'!N18,KASA!$B$5:$B$2172,"&lt;="&amp;'İŞ BİLGİ'!O18,KASA!$F$5:$F$2172,"DİĞER GELİRLER")</f>
        <v>0</v>
      </c>
      <c r="R18" s="130">
        <f t="shared" si="0"/>
        <v>0</v>
      </c>
      <c r="S18" s="111"/>
      <c r="U18" s="221" t="s">
        <v>283</v>
      </c>
      <c r="V18" s="222"/>
      <c r="W18" s="222"/>
      <c r="X18" s="222"/>
      <c r="Y18" s="222"/>
      <c r="Z18" s="222"/>
      <c r="AA18" s="222"/>
    </row>
    <row r="19" spans="2:27" ht="19.5" thickBot="1" x14ac:dyDescent="0.35">
      <c r="B19" s="132"/>
      <c r="C19" s="133"/>
      <c r="D19" s="133"/>
      <c r="E19" s="133"/>
      <c r="F19" s="308"/>
      <c r="G19" s="309"/>
      <c r="H19" s="312"/>
      <c r="I19" s="313"/>
      <c r="J19" s="134"/>
      <c r="K19" s="98"/>
      <c r="L19" s="98"/>
      <c r="M19" s="213">
        <f t="shared" si="1"/>
        <v>2027</v>
      </c>
      <c r="N19" s="215">
        <f t="shared" si="2"/>
        <v>46661</v>
      </c>
      <c r="O19" s="216">
        <f t="shared" si="3"/>
        <v>46691</v>
      </c>
      <c r="P19" s="128">
        <f>SUMIFS(KASA!$J$5:$J$2172,KASA!$B$5:$B$2172,"&gt;="&amp;'İŞ BİLGİ'!N19,KASA!$B$5:$B$2172,"&lt;="&amp;'İŞ BİLGİ'!O19,KASA!$F$5:$F$2172,"MALİYET")-SUMIFS(KASA!$I$5:$I$2172,KASA!$B$5:$B$2172,"&gt;="&amp;'İŞ BİLGİ'!N19,KASA!$B$5:$B$2172,"&lt;="&amp;'İŞ BİLGİ'!O19,KASA!$F$5:$F$2172,"İADE")</f>
        <v>0</v>
      </c>
      <c r="Q19" s="129">
        <f>SUMIFS(KASA!$I$5:$I$2172,KASA!$B$5:$B$2172,"&gt;="&amp;'İŞ BİLGİ'!N19,KASA!$B$5:$B$2172,"&lt;="&amp;'İŞ BİLGİ'!O19,KASA!$F$5:$F$2172,"TAHSİLAT")+SUMIFS(KASA!$I$5:$I$2172,KASA!$B$5:$B$2172,"&gt;="&amp;'İŞ BİLGİ'!N19,KASA!$B$5:$B$2172,"&lt;="&amp;'İŞ BİLGİ'!O19,KASA!$F$5:$F$2172,"MAHSUP")+SUMIFS(KASA!$I$5:$I$2172,KASA!$B$5:$B$2172,"&gt;="&amp;'İŞ BİLGİ'!N19,KASA!$B$5:$B$2172,"&lt;="&amp;'İŞ BİLGİ'!O19,KASA!$F$5:$F$2172,"DİĞER GELİRLER")</f>
        <v>0</v>
      </c>
      <c r="R19" s="130">
        <f t="shared" si="0"/>
        <v>0</v>
      </c>
      <c r="S19" s="111"/>
      <c r="U19" s="221" t="s">
        <v>284</v>
      </c>
      <c r="V19" s="222"/>
      <c r="W19" s="222"/>
      <c r="X19" s="222"/>
      <c r="Y19" s="222"/>
      <c r="Z19" s="222"/>
      <c r="AA19" s="222"/>
    </row>
    <row r="20" spans="2:27" ht="19.5" thickBot="1" x14ac:dyDescent="0.35"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213">
        <f t="shared" si="1"/>
        <v>2027</v>
      </c>
      <c r="N20" s="215">
        <f t="shared" si="2"/>
        <v>46692</v>
      </c>
      <c r="O20" s="216">
        <f t="shared" si="3"/>
        <v>46721</v>
      </c>
      <c r="P20" s="128">
        <f>SUMIFS(KASA!$J$5:$J$2172,KASA!$B$5:$B$2172,"&gt;="&amp;'İŞ BİLGİ'!N20,KASA!$B$5:$B$2172,"&lt;="&amp;'İŞ BİLGİ'!O20,KASA!$F$5:$F$2172,"MALİYET")-SUMIFS(KASA!$I$5:$I$2172,KASA!$B$5:$B$2172,"&gt;="&amp;'İŞ BİLGİ'!N20,KASA!$B$5:$B$2172,"&lt;="&amp;'İŞ BİLGİ'!O20,KASA!$F$5:$F$2172,"İADE")</f>
        <v>0</v>
      </c>
      <c r="Q20" s="129">
        <f>SUMIFS(KASA!$I$5:$I$2172,KASA!$B$5:$B$2172,"&gt;="&amp;'İŞ BİLGİ'!N20,KASA!$B$5:$B$2172,"&lt;="&amp;'İŞ BİLGİ'!O20,KASA!$F$5:$F$2172,"TAHSİLAT")+SUMIFS(KASA!$I$5:$I$2172,KASA!$B$5:$B$2172,"&gt;="&amp;'İŞ BİLGİ'!N20,KASA!$B$5:$B$2172,"&lt;="&amp;'İŞ BİLGİ'!O20,KASA!$F$5:$F$2172,"MAHSUP")+SUMIFS(KASA!$I$5:$I$2172,KASA!$B$5:$B$2172,"&gt;="&amp;'İŞ BİLGİ'!N20,KASA!$B$5:$B$2172,"&lt;="&amp;'İŞ BİLGİ'!O20,KASA!$F$5:$F$2172,"DİĞER GELİRLER")</f>
        <v>0</v>
      </c>
      <c r="R20" s="130">
        <f t="shared" si="0"/>
        <v>0</v>
      </c>
      <c r="S20" s="111"/>
      <c r="U20" s="223" t="s">
        <v>286</v>
      </c>
      <c r="V20" s="222"/>
      <c r="W20" s="222"/>
      <c r="X20" s="222"/>
      <c r="Y20" s="222"/>
      <c r="Z20" s="222"/>
      <c r="AA20" s="222"/>
    </row>
    <row r="21" spans="2:27" ht="15" customHeight="1" x14ac:dyDescent="0.3">
      <c r="B21" s="294" t="s">
        <v>199</v>
      </c>
      <c r="C21" s="300">
        <f>'NAKİT ÖDEMELER'!J215</f>
        <v>430760</v>
      </c>
      <c r="D21" s="135">
        <f>C21</f>
        <v>430760</v>
      </c>
      <c r="E21" s="136"/>
      <c r="F21" s="267" t="s">
        <v>65</v>
      </c>
      <c r="G21" s="268"/>
      <c r="H21" s="269"/>
      <c r="I21" s="273">
        <f>'VERİLEN ÇEK VE SENETLER'!K122</f>
        <v>512000</v>
      </c>
      <c r="J21" s="274"/>
      <c r="K21" s="137">
        <f>I21</f>
        <v>512000</v>
      </c>
      <c r="L21" s="98"/>
      <c r="M21" s="213">
        <f t="shared" si="1"/>
        <v>2027</v>
      </c>
      <c r="N21" s="215">
        <f t="shared" si="2"/>
        <v>46722</v>
      </c>
      <c r="O21" s="216">
        <f t="shared" si="3"/>
        <v>46752</v>
      </c>
      <c r="P21" s="128">
        <f>SUMIFS(KASA!$J$5:$J$2172,KASA!$B$5:$B$2172,"&gt;="&amp;'İŞ BİLGİ'!N21,KASA!$B$5:$B$2172,"&lt;="&amp;'İŞ BİLGİ'!O21,KASA!$F$5:$F$2172,"MALİYET")-SUMIFS(KASA!$I$5:$I$2172,KASA!$B$5:$B$2172,"&gt;="&amp;'İŞ BİLGİ'!N21,KASA!$B$5:$B$2172,"&lt;="&amp;'İŞ BİLGİ'!O21,KASA!$F$5:$F$2172,"İADE")</f>
        <v>0</v>
      </c>
      <c r="Q21" s="129">
        <f>SUMIFS(KASA!$I$5:$I$2172,KASA!$B$5:$B$2172,"&gt;="&amp;'İŞ BİLGİ'!N21,KASA!$B$5:$B$2172,"&lt;="&amp;'İŞ BİLGİ'!O21,KASA!$F$5:$F$2172,"TAHSİLAT")+SUMIFS(KASA!$I$5:$I$2172,KASA!$B$5:$B$2172,"&gt;="&amp;'İŞ BİLGİ'!N21,KASA!$B$5:$B$2172,"&lt;="&amp;'İŞ BİLGİ'!O21,KASA!$F$5:$F$2172,"MAHSUP")+SUMIFS(KASA!$I$5:$I$2172,KASA!$B$5:$B$2172,"&gt;="&amp;'İŞ BİLGİ'!N21,KASA!$B$5:$B$2172,"&lt;="&amp;'İŞ BİLGİ'!O21,KASA!$F$5:$F$2172,"DİĞER GELİRLER")</f>
        <v>0</v>
      </c>
      <c r="R21" s="130">
        <f t="shared" si="0"/>
        <v>0</v>
      </c>
      <c r="S21" s="111"/>
      <c r="U21" s="222"/>
      <c r="V21" s="222"/>
      <c r="W21" s="222"/>
      <c r="X21" s="222"/>
      <c r="Y21" s="222"/>
      <c r="Z21" s="222"/>
      <c r="AA21" s="222"/>
    </row>
    <row r="22" spans="2:27" ht="19.5" thickBot="1" x14ac:dyDescent="0.35">
      <c r="B22" s="295"/>
      <c r="C22" s="301"/>
      <c r="D22" s="136"/>
      <c r="E22" s="136"/>
      <c r="F22" s="270"/>
      <c r="G22" s="271"/>
      <c r="H22" s="272"/>
      <c r="I22" s="275"/>
      <c r="J22" s="276"/>
      <c r="K22" s="101"/>
      <c r="L22" s="98"/>
      <c r="M22" s="213">
        <f t="shared" si="1"/>
        <v>2028</v>
      </c>
      <c r="N22" s="215">
        <f t="shared" si="2"/>
        <v>46753</v>
      </c>
      <c r="O22" s="216">
        <f t="shared" si="3"/>
        <v>46783</v>
      </c>
      <c r="P22" s="128">
        <f>SUMIFS(KASA!$J$5:$J$2172,KASA!$B$5:$B$2172,"&gt;="&amp;'İŞ BİLGİ'!N22,KASA!$B$5:$B$2172,"&lt;="&amp;'İŞ BİLGİ'!O22,KASA!$F$5:$F$2172,"MALİYET")-SUMIFS(KASA!$I$5:$I$2172,KASA!$B$5:$B$2172,"&gt;="&amp;'İŞ BİLGİ'!N22,KASA!$B$5:$B$2172,"&lt;="&amp;'İŞ BİLGİ'!O22,KASA!$F$5:$F$2172,"İADE")</f>
        <v>0</v>
      </c>
      <c r="Q22" s="129">
        <f>SUMIFS(KASA!$I$5:$I$2172,KASA!$B$5:$B$2172,"&gt;="&amp;'İŞ BİLGİ'!N22,KASA!$B$5:$B$2172,"&lt;="&amp;'İŞ BİLGİ'!O22,KASA!$F$5:$F$2172,"TAHSİLAT")+SUMIFS(KASA!$I$5:$I$2172,KASA!$B$5:$B$2172,"&gt;="&amp;'İŞ BİLGİ'!N22,KASA!$B$5:$B$2172,"&lt;="&amp;'İŞ BİLGİ'!O22,KASA!$F$5:$F$2172,"MAHSUP")+SUMIFS(KASA!$I$5:$I$2172,KASA!$B$5:$B$2172,"&gt;="&amp;'İŞ BİLGİ'!N22,KASA!$B$5:$B$2172,"&lt;="&amp;'İŞ BİLGİ'!O22,KASA!$F$5:$F$2172,"DİĞER GELİRLER")</f>
        <v>0</v>
      </c>
      <c r="R22" s="130">
        <f t="shared" si="0"/>
        <v>0</v>
      </c>
      <c r="S22" s="111"/>
    </row>
    <row r="23" spans="2:27" ht="15" customHeight="1" x14ac:dyDescent="0.3">
      <c r="B23" s="294" t="s">
        <v>68</v>
      </c>
      <c r="C23" s="292">
        <f>HAKEDİŞ!Q89</f>
        <v>0</v>
      </c>
      <c r="D23" s="136"/>
      <c r="E23" s="136"/>
      <c r="F23" s="257" t="s">
        <v>32</v>
      </c>
      <c r="G23" s="258"/>
      <c r="H23" s="259"/>
      <c r="I23" s="263">
        <f ca="1">'TEDARİKÇİ BİLGİ'!I1</f>
        <v>417640</v>
      </c>
      <c r="J23" s="264"/>
      <c r="K23" s="101">
        <f ca="1">I23</f>
        <v>417640</v>
      </c>
      <c r="L23" s="98"/>
      <c r="M23" s="213">
        <f t="shared" si="1"/>
        <v>2028</v>
      </c>
      <c r="N23" s="215">
        <f t="shared" si="2"/>
        <v>46784</v>
      </c>
      <c r="O23" s="216">
        <f t="shared" si="3"/>
        <v>46812</v>
      </c>
      <c r="P23" s="128">
        <f>SUMIFS(KASA!$J$5:$J$2172,KASA!$B$5:$B$2172,"&gt;="&amp;'İŞ BİLGİ'!N23,KASA!$B$5:$B$2172,"&lt;="&amp;'İŞ BİLGİ'!O23,KASA!$F$5:$F$2172,"MALİYET")-SUMIFS(KASA!$I$5:$I$2172,KASA!$B$5:$B$2172,"&gt;="&amp;'İŞ BİLGİ'!N23,KASA!$B$5:$B$2172,"&lt;="&amp;'İŞ BİLGİ'!O23,KASA!$F$5:$F$2172,"İADE")</f>
        <v>0</v>
      </c>
      <c r="Q23" s="129">
        <f>SUMIFS(KASA!$I$5:$I$2172,KASA!$B$5:$B$2172,"&gt;="&amp;'İŞ BİLGİ'!N23,KASA!$B$5:$B$2172,"&lt;="&amp;'İŞ BİLGİ'!O23,KASA!$F$5:$F$2172,"TAHSİLAT")+SUMIFS(KASA!$I$5:$I$2172,KASA!$B$5:$B$2172,"&gt;="&amp;'İŞ BİLGİ'!N23,KASA!$B$5:$B$2172,"&lt;="&amp;'İŞ BİLGİ'!O23,KASA!$F$5:$F$2172,"MAHSUP")+SUMIFS(KASA!$I$5:$I$2172,KASA!$B$5:$B$2172,"&gt;="&amp;'İŞ BİLGİ'!N23,KASA!$B$5:$B$2172,"&lt;="&amp;'İŞ BİLGİ'!O23,KASA!$F$5:$F$2172,"DİĞER GELİRLER")</f>
        <v>0</v>
      </c>
      <c r="R23" s="130">
        <f t="shared" si="0"/>
        <v>0</v>
      </c>
      <c r="S23" s="111"/>
    </row>
    <row r="24" spans="2:27" ht="15.75" customHeight="1" thickBot="1" x14ac:dyDescent="0.35">
      <c r="B24" s="295"/>
      <c r="C24" s="293"/>
      <c r="D24" s="136"/>
      <c r="E24" s="136"/>
      <c r="F24" s="260"/>
      <c r="G24" s="261"/>
      <c r="H24" s="262"/>
      <c r="I24" s="265"/>
      <c r="J24" s="266"/>
      <c r="K24" s="101"/>
      <c r="L24" s="98"/>
      <c r="M24" s="213">
        <f t="shared" si="1"/>
        <v>2028</v>
      </c>
      <c r="N24" s="215">
        <f t="shared" si="2"/>
        <v>46813</v>
      </c>
      <c r="O24" s="216">
        <f t="shared" si="3"/>
        <v>46843</v>
      </c>
      <c r="P24" s="128">
        <f>SUMIFS(KASA!$J$5:$J$2172,KASA!$B$5:$B$2172,"&gt;="&amp;'İŞ BİLGİ'!N24,KASA!$B$5:$B$2172,"&lt;="&amp;'İŞ BİLGİ'!O24,KASA!$F$5:$F$2172,"MALİYET")-SUMIFS(KASA!$I$5:$I$2172,KASA!$B$5:$B$2172,"&gt;="&amp;'İŞ BİLGİ'!N24,KASA!$B$5:$B$2172,"&lt;="&amp;'İŞ BİLGİ'!O24,KASA!$F$5:$F$2172,"İADE")</f>
        <v>0</v>
      </c>
      <c r="Q24" s="129">
        <f>SUMIFS(KASA!$I$5:$I$2172,KASA!$B$5:$B$2172,"&gt;="&amp;'İŞ BİLGİ'!N24,KASA!$B$5:$B$2172,"&lt;="&amp;'İŞ BİLGİ'!O24,KASA!$F$5:$F$2172,"TAHSİLAT")+SUMIFS(KASA!$I$5:$I$2172,KASA!$B$5:$B$2172,"&gt;="&amp;'İŞ BİLGİ'!N24,KASA!$B$5:$B$2172,"&lt;="&amp;'İŞ BİLGİ'!O24,KASA!$F$5:$F$2172,"MAHSUP")+SUMIFS(KASA!$I$5:$I$2172,KASA!$B$5:$B$2172,"&gt;="&amp;'İŞ BİLGİ'!N24,KASA!$B$5:$B$2172,"&lt;="&amp;'İŞ BİLGİ'!O24,KASA!$F$5:$F$2172,"DİĞER GELİRLER")</f>
        <v>0</v>
      </c>
      <c r="R24" s="130">
        <f t="shared" si="0"/>
        <v>0</v>
      </c>
      <c r="S24" s="111"/>
    </row>
    <row r="25" spans="2:27" ht="15" customHeight="1" x14ac:dyDescent="0.3">
      <c r="B25" s="294" t="s">
        <v>67</v>
      </c>
      <c r="C25" s="292">
        <f>HAKEDİŞ!L89</f>
        <v>0</v>
      </c>
      <c r="D25" s="136"/>
      <c r="E25" s="136"/>
      <c r="F25" s="257" t="s">
        <v>52</v>
      </c>
      <c r="G25" s="258"/>
      <c r="H25" s="259"/>
      <c r="I25" s="263">
        <f>HAKEDİŞ!G37+HAKEDİŞ!H37</f>
        <v>0</v>
      </c>
      <c r="J25" s="264"/>
      <c r="K25" s="138"/>
      <c r="L25" s="98"/>
      <c r="M25" s="213">
        <f t="shared" si="1"/>
        <v>2028</v>
      </c>
      <c r="N25" s="215">
        <f t="shared" si="2"/>
        <v>46844</v>
      </c>
      <c r="O25" s="216">
        <f t="shared" si="3"/>
        <v>46873</v>
      </c>
      <c r="P25" s="128">
        <f>SUMIFS(KASA!$J$5:$J$2172,KASA!$B$5:$B$2172,"&gt;="&amp;'İŞ BİLGİ'!N25,KASA!$B$5:$B$2172,"&lt;="&amp;'İŞ BİLGİ'!O25,KASA!$F$5:$F$2172,"MALİYET")-SUMIFS(KASA!$I$5:$I$2172,KASA!$B$5:$B$2172,"&gt;="&amp;'İŞ BİLGİ'!N25,KASA!$B$5:$B$2172,"&lt;="&amp;'İŞ BİLGİ'!O25,KASA!$F$5:$F$2172,"İADE")</f>
        <v>0</v>
      </c>
      <c r="Q25" s="129">
        <f>SUMIFS(KASA!$I$5:$I$2172,KASA!$B$5:$B$2172,"&gt;="&amp;'İŞ BİLGİ'!N25,KASA!$B$5:$B$2172,"&lt;="&amp;'İŞ BİLGİ'!O25,KASA!$F$5:$F$2172,"TAHSİLAT")+SUMIFS(KASA!$I$5:$I$2172,KASA!$B$5:$B$2172,"&gt;="&amp;'İŞ BİLGİ'!N25,KASA!$B$5:$B$2172,"&lt;="&amp;'İŞ BİLGİ'!O25,KASA!$F$5:$F$2172,"MAHSUP")+SUMIFS(KASA!$I$5:$I$2172,KASA!$B$5:$B$2172,"&gt;="&amp;'İŞ BİLGİ'!N25,KASA!$B$5:$B$2172,"&lt;="&amp;'İŞ BİLGİ'!O25,KASA!$F$5:$F$2172,"DİĞER GELİRLER")</f>
        <v>0</v>
      </c>
      <c r="R25" s="130">
        <f t="shared" si="0"/>
        <v>0</v>
      </c>
      <c r="S25" s="111"/>
    </row>
    <row r="26" spans="2:27" ht="15.75" customHeight="1" thickBot="1" x14ac:dyDescent="0.35">
      <c r="B26" s="295"/>
      <c r="C26" s="293"/>
      <c r="D26" s="136"/>
      <c r="E26" s="136"/>
      <c r="F26" s="260"/>
      <c r="G26" s="261"/>
      <c r="H26" s="262"/>
      <c r="I26" s="265"/>
      <c r="J26" s="266"/>
      <c r="K26" s="138"/>
      <c r="L26" s="98"/>
      <c r="M26" s="213">
        <f t="shared" si="1"/>
        <v>2028</v>
      </c>
      <c r="N26" s="215">
        <f t="shared" si="2"/>
        <v>46874</v>
      </c>
      <c r="O26" s="216">
        <f t="shared" si="3"/>
        <v>46904</v>
      </c>
      <c r="P26" s="128">
        <f>SUMIFS(KASA!$J$5:$J$2172,KASA!$B$5:$B$2172,"&gt;="&amp;'İŞ BİLGİ'!N26,KASA!$B$5:$B$2172,"&lt;="&amp;'İŞ BİLGİ'!O26,KASA!$F$5:$F$2172,"MALİYET")-SUMIFS(KASA!$I$5:$I$2172,KASA!$B$5:$B$2172,"&gt;="&amp;'İŞ BİLGİ'!N26,KASA!$B$5:$B$2172,"&lt;="&amp;'İŞ BİLGİ'!O26,KASA!$F$5:$F$2172,"İADE")</f>
        <v>0</v>
      </c>
      <c r="Q26" s="129">
        <f>SUMIFS(KASA!$I$5:$I$2172,KASA!$B$5:$B$2172,"&gt;="&amp;'İŞ BİLGİ'!N26,KASA!$B$5:$B$2172,"&lt;="&amp;'İŞ BİLGİ'!O26,KASA!$F$5:$F$2172,"TAHSİLAT")+SUMIFS(KASA!$I$5:$I$2172,KASA!$B$5:$B$2172,"&gt;="&amp;'İŞ BİLGİ'!N26,KASA!$B$5:$B$2172,"&lt;="&amp;'İŞ BİLGİ'!O26,KASA!$F$5:$F$2172,"MAHSUP")+SUMIFS(KASA!$I$5:$I$2172,KASA!$B$5:$B$2172,"&gt;="&amp;'İŞ BİLGİ'!N26,KASA!$B$5:$B$2172,"&lt;="&amp;'İŞ BİLGİ'!O26,KASA!$F$5:$F$2172,"DİĞER GELİRLER")</f>
        <v>0</v>
      </c>
      <c r="R26" s="130">
        <f t="shared" si="0"/>
        <v>0</v>
      </c>
      <c r="S26" s="111"/>
    </row>
    <row r="27" spans="2:27" ht="15" customHeight="1" x14ac:dyDescent="0.3">
      <c r="B27" s="304" t="s">
        <v>76</v>
      </c>
      <c r="C27" s="292">
        <f>MALİYET!H7</f>
        <v>942760</v>
      </c>
      <c r="D27" s="135">
        <f>C27</f>
        <v>942760</v>
      </c>
      <c r="E27" s="136"/>
      <c r="F27" s="257" t="s">
        <v>69</v>
      </c>
      <c r="G27" s="258"/>
      <c r="H27" s="259"/>
      <c r="I27" s="277">
        <f>HAKEDİŞ!R89</f>
        <v>0</v>
      </c>
      <c r="J27" s="278"/>
      <c r="K27" s="101">
        <f>I27</f>
        <v>0</v>
      </c>
      <c r="L27" s="98"/>
      <c r="M27" s="213">
        <f t="shared" si="1"/>
        <v>2028</v>
      </c>
      <c r="N27" s="215">
        <f t="shared" si="2"/>
        <v>46905</v>
      </c>
      <c r="O27" s="216">
        <f t="shared" si="3"/>
        <v>46934</v>
      </c>
      <c r="P27" s="128">
        <f>SUMIFS(KASA!$J$5:$J$2172,KASA!$B$5:$B$2172,"&gt;="&amp;'İŞ BİLGİ'!N27,KASA!$B$5:$B$2172,"&lt;="&amp;'İŞ BİLGİ'!O27,KASA!$F$5:$F$2172,"MALİYET")-SUMIFS(KASA!$I$5:$I$2172,KASA!$B$5:$B$2172,"&gt;="&amp;'İŞ BİLGİ'!N27,KASA!$B$5:$B$2172,"&lt;="&amp;'İŞ BİLGİ'!O27,KASA!$F$5:$F$2172,"İADE")</f>
        <v>0</v>
      </c>
      <c r="Q27" s="129">
        <f>SUMIFS(KASA!$I$5:$I$2172,KASA!$B$5:$B$2172,"&gt;="&amp;'İŞ BİLGİ'!N27,KASA!$B$5:$B$2172,"&lt;="&amp;'İŞ BİLGİ'!O27,KASA!$F$5:$F$2172,"TAHSİLAT")+SUMIFS(KASA!$I$5:$I$2172,KASA!$B$5:$B$2172,"&gt;="&amp;'İŞ BİLGİ'!N27,KASA!$B$5:$B$2172,"&lt;="&amp;'İŞ BİLGİ'!O27,KASA!$F$5:$F$2172,"MAHSUP")+SUMIFS(KASA!$I$5:$I$2172,KASA!$B$5:$B$2172,"&gt;="&amp;'İŞ BİLGİ'!N27,KASA!$B$5:$B$2172,"&lt;="&amp;'İŞ BİLGİ'!O27,KASA!$F$5:$F$2172,"DİĞER GELİRLER")</f>
        <v>0</v>
      </c>
      <c r="R27" s="130">
        <f t="shared" si="0"/>
        <v>0</v>
      </c>
      <c r="S27" s="111"/>
    </row>
    <row r="28" spans="2:27" ht="15.75" customHeight="1" thickBot="1" x14ac:dyDescent="0.35">
      <c r="B28" s="305"/>
      <c r="C28" s="293"/>
      <c r="D28" s="136"/>
      <c r="E28" s="136"/>
      <c r="F28" s="260"/>
      <c r="G28" s="261"/>
      <c r="H28" s="262"/>
      <c r="I28" s="279"/>
      <c r="J28" s="280"/>
      <c r="K28" s="138"/>
      <c r="L28" s="98"/>
      <c r="M28" s="213">
        <f t="shared" si="1"/>
        <v>2028</v>
      </c>
      <c r="N28" s="215">
        <f t="shared" si="2"/>
        <v>46935</v>
      </c>
      <c r="O28" s="216">
        <f t="shared" si="3"/>
        <v>46965</v>
      </c>
      <c r="P28" s="128">
        <f>SUMIFS(KASA!$J$5:$J$2172,KASA!$B$5:$B$2172,"&gt;="&amp;'İŞ BİLGİ'!N28,KASA!$B$5:$B$2172,"&lt;="&amp;'İŞ BİLGİ'!O28,KASA!$F$5:$F$2172,"MALİYET")-SUMIFS(KASA!$I$5:$I$2172,KASA!$B$5:$B$2172,"&gt;="&amp;'İŞ BİLGİ'!N28,KASA!$B$5:$B$2172,"&lt;="&amp;'İŞ BİLGİ'!O28,KASA!$F$5:$F$2172,"İADE")</f>
        <v>0</v>
      </c>
      <c r="Q28" s="129">
        <f>SUMIFS(KASA!$I$5:$I$2172,KASA!$B$5:$B$2172,"&gt;="&amp;'İŞ BİLGİ'!N28,KASA!$B$5:$B$2172,"&lt;="&amp;'İŞ BİLGİ'!O28,KASA!$F$5:$F$2172,"TAHSİLAT")+SUMIFS(KASA!$I$5:$I$2172,KASA!$B$5:$B$2172,"&gt;="&amp;'İŞ BİLGİ'!N28,KASA!$B$5:$B$2172,"&lt;="&amp;'İŞ BİLGİ'!O28,KASA!$F$5:$F$2172,"MAHSUP")+SUMIFS(KASA!$I$5:$I$2172,KASA!$B$5:$B$2172,"&gt;="&amp;'İŞ BİLGİ'!N28,KASA!$B$5:$B$2172,"&lt;="&amp;'İŞ BİLGİ'!O28,KASA!$F$5:$F$2172,"DİĞER GELİRLER")</f>
        <v>0</v>
      </c>
      <c r="R28" s="130">
        <f t="shared" si="0"/>
        <v>0</v>
      </c>
      <c r="S28" s="111"/>
    </row>
    <row r="29" spans="2:27" ht="15" customHeight="1" x14ac:dyDescent="0.3">
      <c r="B29" s="302" t="s">
        <v>75</v>
      </c>
      <c r="C29" s="298">
        <f>MALİYET!E7</f>
        <v>1180000</v>
      </c>
      <c r="D29" s="135">
        <f>C29</f>
        <v>1180000</v>
      </c>
      <c r="E29" s="136"/>
      <c r="F29" s="257" t="s">
        <v>103</v>
      </c>
      <c r="G29" s="258"/>
      <c r="H29" s="259"/>
      <c r="I29" s="323">
        <f>'KDV İADE'!G102</f>
        <v>0</v>
      </c>
      <c r="J29" s="324"/>
      <c r="K29" s="138"/>
      <c r="L29" s="98"/>
      <c r="M29" s="213">
        <f t="shared" si="1"/>
        <v>2028</v>
      </c>
      <c r="N29" s="215">
        <f t="shared" si="2"/>
        <v>46966</v>
      </c>
      <c r="O29" s="216">
        <f t="shared" si="3"/>
        <v>46996</v>
      </c>
      <c r="P29" s="128">
        <f>SUMIFS(KASA!$J$5:$J$2172,KASA!$B$5:$B$2172,"&gt;="&amp;'İŞ BİLGİ'!N29,KASA!$B$5:$B$2172,"&lt;="&amp;'İŞ BİLGİ'!O29,KASA!$F$5:$F$2172,"MALİYET")-SUMIFS(KASA!$I$5:$I$2172,KASA!$B$5:$B$2172,"&gt;="&amp;'İŞ BİLGİ'!N29,KASA!$B$5:$B$2172,"&lt;="&amp;'İŞ BİLGİ'!O29,KASA!$F$5:$F$2172,"İADE")</f>
        <v>0</v>
      </c>
      <c r="Q29" s="129">
        <f>SUMIFS(KASA!$I$5:$I$2172,KASA!$B$5:$B$2172,"&gt;="&amp;'İŞ BİLGİ'!N29,KASA!$B$5:$B$2172,"&lt;="&amp;'İŞ BİLGİ'!O29,KASA!$F$5:$F$2172,"TAHSİLAT")+SUMIFS(KASA!$I$5:$I$2172,KASA!$B$5:$B$2172,"&gt;="&amp;'İŞ BİLGİ'!N29,KASA!$B$5:$B$2172,"&lt;="&amp;'İŞ BİLGİ'!O29,KASA!$F$5:$F$2172,"MAHSUP")+SUMIFS(KASA!$I$5:$I$2172,KASA!$B$5:$B$2172,"&gt;="&amp;'İŞ BİLGİ'!N29,KASA!$B$5:$B$2172,"&lt;="&amp;'İŞ BİLGİ'!O29,KASA!$F$5:$F$2172,"DİĞER GELİRLER")</f>
        <v>0</v>
      </c>
      <c r="R29" s="130">
        <f t="shared" si="0"/>
        <v>0</v>
      </c>
      <c r="S29" s="111"/>
    </row>
    <row r="30" spans="2:27" ht="15.75" customHeight="1" thickBot="1" x14ac:dyDescent="0.35">
      <c r="B30" s="303"/>
      <c r="C30" s="299"/>
      <c r="D30" s="136"/>
      <c r="E30" s="136"/>
      <c r="F30" s="260"/>
      <c r="G30" s="261"/>
      <c r="H30" s="262"/>
      <c r="I30" s="325"/>
      <c r="J30" s="326"/>
      <c r="K30" s="138"/>
      <c r="L30" s="98"/>
      <c r="M30" s="213">
        <f t="shared" si="1"/>
        <v>2028</v>
      </c>
      <c r="N30" s="215">
        <f t="shared" si="2"/>
        <v>46997</v>
      </c>
      <c r="O30" s="216">
        <f t="shared" si="3"/>
        <v>47026</v>
      </c>
      <c r="P30" s="128">
        <f>SUMIFS(KASA!$J$5:$J$2172,KASA!$B$5:$B$2172,"&gt;="&amp;'İŞ BİLGİ'!N30,KASA!$B$5:$B$2172,"&lt;="&amp;'İŞ BİLGİ'!O30,KASA!$F$5:$F$2172,"MALİYET")-SUMIFS(KASA!$I$5:$I$2172,KASA!$B$5:$B$2172,"&gt;="&amp;'İŞ BİLGİ'!N30,KASA!$B$5:$B$2172,"&lt;="&amp;'İŞ BİLGİ'!O30,KASA!$F$5:$F$2172,"İADE")</f>
        <v>0</v>
      </c>
      <c r="Q30" s="129">
        <f>SUMIFS(KASA!$I$5:$I$2172,KASA!$B$5:$B$2172,"&gt;="&amp;'İŞ BİLGİ'!N30,KASA!$B$5:$B$2172,"&lt;="&amp;'İŞ BİLGİ'!O30,KASA!$F$5:$F$2172,"TAHSİLAT")+SUMIFS(KASA!$I$5:$I$2172,KASA!$B$5:$B$2172,"&gt;="&amp;'İŞ BİLGİ'!N30,KASA!$B$5:$B$2172,"&lt;="&amp;'İŞ BİLGİ'!O30,KASA!$F$5:$F$2172,"MAHSUP")+SUMIFS(KASA!$I$5:$I$2172,KASA!$B$5:$B$2172,"&gt;="&amp;'İŞ BİLGİ'!N30,KASA!$B$5:$B$2172,"&lt;="&amp;'İŞ BİLGİ'!O30,KASA!$F$5:$F$2172,"DİĞER GELİRLER")</f>
        <v>0</v>
      </c>
      <c r="R30" s="130">
        <f t="shared" si="0"/>
        <v>0</v>
      </c>
      <c r="S30" s="111"/>
    </row>
    <row r="31" spans="2:27" ht="15" customHeight="1" x14ac:dyDescent="0.3">
      <c r="B31" s="294" t="s">
        <v>78</v>
      </c>
      <c r="C31" s="298">
        <f>MALİYET!H3</f>
        <v>430760</v>
      </c>
      <c r="D31" s="135">
        <f>C31</f>
        <v>430760</v>
      </c>
      <c r="E31" s="136"/>
      <c r="F31" s="257" t="s">
        <v>117</v>
      </c>
      <c r="G31" s="258"/>
      <c r="H31" s="259"/>
      <c r="I31" s="277">
        <f>HAKEDİŞ!J89</f>
        <v>0</v>
      </c>
      <c r="J31" s="278"/>
      <c r="K31" s="138"/>
      <c r="L31" s="98"/>
      <c r="M31" s="213">
        <f t="shared" si="1"/>
        <v>2028</v>
      </c>
      <c r="N31" s="215">
        <f t="shared" si="2"/>
        <v>47027</v>
      </c>
      <c r="O31" s="216">
        <f t="shared" si="3"/>
        <v>47057</v>
      </c>
      <c r="P31" s="128">
        <f>SUMIFS(KASA!$J$5:$J$2172,KASA!$B$5:$B$2172,"&gt;="&amp;'İŞ BİLGİ'!N31,KASA!$B$5:$B$2172,"&lt;="&amp;'İŞ BİLGİ'!O31,KASA!$F$5:$F$2172,"MALİYET")-SUMIFS(KASA!$I$5:$I$2172,KASA!$B$5:$B$2172,"&gt;="&amp;'İŞ BİLGİ'!N31,KASA!$B$5:$B$2172,"&lt;="&amp;'İŞ BİLGİ'!O31,KASA!$F$5:$F$2172,"İADE")</f>
        <v>0</v>
      </c>
      <c r="Q31" s="129">
        <f>SUMIFS(KASA!$I$5:$I$2172,KASA!$B$5:$B$2172,"&gt;="&amp;'İŞ BİLGİ'!N31,KASA!$B$5:$B$2172,"&lt;="&amp;'İŞ BİLGİ'!O31,KASA!$F$5:$F$2172,"TAHSİLAT")+SUMIFS(KASA!$I$5:$I$2172,KASA!$B$5:$B$2172,"&gt;="&amp;'İŞ BİLGİ'!N31,KASA!$B$5:$B$2172,"&lt;="&amp;'İŞ BİLGİ'!O31,KASA!$F$5:$F$2172,"MAHSUP")+SUMIFS(KASA!$I$5:$I$2172,KASA!$B$5:$B$2172,"&gt;="&amp;'İŞ BİLGİ'!N31,KASA!$B$5:$B$2172,"&lt;="&amp;'İŞ BİLGİ'!O31,KASA!$F$5:$F$2172,"DİĞER GELİRLER")</f>
        <v>0</v>
      </c>
      <c r="R31" s="130">
        <f t="shared" si="0"/>
        <v>0</v>
      </c>
      <c r="S31" s="111"/>
    </row>
    <row r="32" spans="2:27" ht="15.75" customHeight="1" thickBot="1" x14ac:dyDescent="0.35">
      <c r="B32" s="295"/>
      <c r="C32" s="299"/>
      <c r="D32" s="136"/>
      <c r="E32" s="136"/>
      <c r="F32" s="260"/>
      <c r="G32" s="261"/>
      <c r="H32" s="262"/>
      <c r="I32" s="279"/>
      <c r="J32" s="280"/>
      <c r="K32" s="138"/>
      <c r="L32" s="98"/>
      <c r="M32" s="213">
        <f t="shared" si="1"/>
        <v>2028</v>
      </c>
      <c r="N32" s="215">
        <f t="shared" si="2"/>
        <v>47058</v>
      </c>
      <c r="O32" s="216">
        <f t="shared" si="3"/>
        <v>47087</v>
      </c>
      <c r="P32" s="128">
        <f>SUMIFS(KASA!$J$5:$J$2172,KASA!$B$5:$B$2172,"&gt;="&amp;'İŞ BİLGİ'!N32,KASA!$B$5:$B$2172,"&lt;="&amp;'İŞ BİLGİ'!O32,KASA!$F$5:$F$2172,"MALİYET")-SUMIFS(KASA!$I$5:$I$2172,KASA!$B$5:$B$2172,"&gt;="&amp;'İŞ BİLGİ'!N32,KASA!$B$5:$B$2172,"&lt;="&amp;'İŞ BİLGİ'!O32,KASA!$F$5:$F$2172,"İADE")</f>
        <v>0</v>
      </c>
      <c r="Q32" s="129">
        <f>SUMIFS(KASA!$I$5:$I$2172,KASA!$B$5:$B$2172,"&gt;="&amp;'İŞ BİLGİ'!N32,KASA!$B$5:$B$2172,"&lt;="&amp;'İŞ BİLGİ'!O32,KASA!$F$5:$F$2172,"TAHSİLAT")+SUMIFS(KASA!$I$5:$I$2172,KASA!$B$5:$B$2172,"&gt;="&amp;'İŞ BİLGİ'!N32,KASA!$B$5:$B$2172,"&lt;="&amp;'İŞ BİLGİ'!O32,KASA!$F$5:$F$2172,"MAHSUP")+SUMIFS(KASA!$I$5:$I$2172,KASA!$B$5:$B$2172,"&gt;="&amp;'İŞ BİLGİ'!N32,KASA!$B$5:$B$2172,"&lt;="&amp;'İŞ BİLGİ'!O32,KASA!$F$5:$F$2172,"DİĞER GELİRLER")</f>
        <v>0</v>
      </c>
      <c r="R32" s="130">
        <f t="shared" si="0"/>
        <v>0</v>
      </c>
      <c r="S32" s="111"/>
    </row>
    <row r="33" spans="2:19" ht="15" customHeight="1" x14ac:dyDescent="0.3">
      <c r="B33" s="294" t="s">
        <v>51</v>
      </c>
      <c r="C33" s="296">
        <f>KASA!K787</f>
        <v>0</v>
      </c>
      <c r="D33" s="138"/>
      <c r="E33" s="138"/>
      <c r="F33" s="245" t="s">
        <v>104</v>
      </c>
      <c r="G33" s="246"/>
      <c r="H33" s="247"/>
      <c r="I33" s="251">
        <f>HAKEDİŞ!G89-MALİYET!E7</f>
        <v>-1180000</v>
      </c>
      <c r="J33" s="252"/>
      <c r="K33" s="255" t="str">
        <f>IF(I33&lt;0,"ZARAR","KAR")</f>
        <v>ZARAR</v>
      </c>
      <c r="L33" s="98"/>
      <c r="M33" s="213">
        <f t="shared" si="1"/>
        <v>2028</v>
      </c>
      <c r="N33" s="215">
        <f t="shared" si="2"/>
        <v>47088</v>
      </c>
      <c r="O33" s="216">
        <f t="shared" si="3"/>
        <v>47118</v>
      </c>
      <c r="P33" s="128">
        <f>SUMIFS(KASA!$J$5:$J$2172,KASA!$B$5:$B$2172,"&gt;="&amp;'İŞ BİLGİ'!N33,KASA!$B$5:$B$2172,"&lt;="&amp;'İŞ BİLGİ'!O33,KASA!$F$5:$F$2172,"MALİYET")-SUMIFS(KASA!$I$5:$I$2172,KASA!$B$5:$B$2172,"&gt;="&amp;'İŞ BİLGİ'!N33,KASA!$B$5:$B$2172,"&lt;="&amp;'İŞ BİLGİ'!O33,KASA!$F$5:$F$2172,"İADE")</f>
        <v>0</v>
      </c>
      <c r="Q33" s="129">
        <f>SUMIFS(KASA!$I$5:$I$2172,KASA!$B$5:$B$2172,"&gt;="&amp;'İŞ BİLGİ'!N33,KASA!$B$5:$B$2172,"&lt;="&amp;'İŞ BİLGİ'!O33,KASA!$F$5:$F$2172,"TAHSİLAT")+SUMIFS(KASA!$I$5:$I$2172,KASA!$B$5:$B$2172,"&gt;="&amp;'İŞ BİLGİ'!N33,KASA!$B$5:$B$2172,"&lt;="&amp;'İŞ BİLGİ'!O33,KASA!$F$5:$F$2172,"MAHSUP")+SUMIFS(KASA!$I$5:$I$2172,KASA!$B$5:$B$2172,"&gt;="&amp;'İŞ BİLGİ'!N33,KASA!$B$5:$B$2172,"&lt;="&amp;'İŞ BİLGİ'!O33,KASA!$F$5:$F$2172,"DİĞER GELİRLER")</f>
        <v>0</v>
      </c>
      <c r="R33" s="130">
        <f t="shared" si="0"/>
        <v>0</v>
      </c>
      <c r="S33" s="111"/>
    </row>
    <row r="34" spans="2:19" ht="15.75" customHeight="1" thickBot="1" x14ac:dyDescent="0.35">
      <c r="B34" s="295"/>
      <c r="C34" s="297"/>
      <c r="D34" s="138"/>
      <c r="E34" s="138"/>
      <c r="F34" s="248"/>
      <c r="G34" s="249"/>
      <c r="H34" s="250"/>
      <c r="I34" s="253"/>
      <c r="J34" s="254"/>
      <c r="K34" s="256"/>
      <c r="L34" s="98"/>
      <c r="M34" s="213">
        <f t="shared" si="1"/>
        <v>2029</v>
      </c>
      <c r="N34" s="215">
        <f t="shared" si="2"/>
        <v>47119</v>
      </c>
      <c r="O34" s="216">
        <f t="shared" si="3"/>
        <v>47149</v>
      </c>
      <c r="P34" s="128">
        <f>SUMIFS(KASA!$J$5:$J$2172,KASA!$B$5:$B$2172,"&gt;="&amp;'İŞ BİLGİ'!N34,KASA!$B$5:$B$2172,"&lt;="&amp;'İŞ BİLGİ'!O34,KASA!$F$5:$F$2172,"MALİYET")-SUMIFS(KASA!$I$5:$I$2172,KASA!$B$5:$B$2172,"&gt;="&amp;'İŞ BİLGİ'!N34,KASA!$B$5:$B$2172,"&lt;="&amp;'İŞ BİLGİ'!O34,KASA!$F$5:$F$2172,"İADE")</f>
        <v>0</v>
      </c>
      <c r="Q34" s="129">
        <f>SUMIFS(KASA!$I$5:$I$2172,KASA!$B$5:$B$2172,"&gt;="&amp;'İŞ BİLGİ'!N34,KASA!$B$5:$B$2172,"&lt;="&amp;'İŞ BİLGİ'!O34,KASA!$F$5:$F$2172,"TAHSİLAT")+SUMIFS(KASA!$I$5:$I$2172,KASA!$B$5:$B$2172,"&gt;="&amp;'İŞ BİLGİ'!N34,KASA!$B$5:$B$2172,"&lt;="&amp;'İŞ BİLGİ'!O34,KASA!$F$5:$F$2172,"MAHSUP")+SUMIFS(KASA!$I$5:$I$2172,KASA!$B$5:$B$2172,"&gt;="&amp;'İŞ BİLGİ'!N34,KASA!$B$5:$B$2172,"&lt;="&amp;'İŞ BİLGİ'!O34,KASA!$F$5:$F$2172,"DİĞER GELİRLER")</f>
        <v>0</v>
      </c>
      <c r="R34" s="130">
        <f t="shared" si="0"/>
        <v>0</v>
      </c>
      <c r="S34" s="111"/>
    </row>
    <row r="35" spans="2:19" ht="21" customHeight="1" x14ac:dyDescent="0.3">
      <c r="B35" s="290" t="s">
        <v>16</v>
      </c>
      <c r="C35" s="292">
        <f>MALİYET!H7-'İŞ BİLGİ'!D21-'İŞ BİLGİ'!K21+C33-'DİĞER GELİRLER'!D17-'KDV İADE'!E107-'KDV İADE'!E108</f>
        <v>0</v>
      </c>
      <c r="D35" s="138"/>
      <c r="E35" s="138"/>
      <c r="F35" s="245" t="s">
        <v>105</v>
      </c>
      <c r="G35" s="246"/>
      <c r="H35" s="247"/>
      <c r="I35" s="251">
        <f>HAKEDİŞ!Q89-MALİYET!H3</f>
        <v>-430760</v>
      </c>
      <c r="J35" s="252"/>
      <c r="K35" s="255" t="str">
        <f>IF(I35&lt;0,"ZARAR","KAR")</f>
        <v>ZARAR</v>
      </c>
      <c r="L35" s="98"/>
      <c r="M35" s="213">
        <f t="shared" si="1"/>
        <v>2029</v>
      </c>
      <c r="N35" s="215">
        <f t="shared" si="2"/>
        <v>47150</v>
      </c>
      <c r="O35" s="216">
        <f t="shared" si="3"/>
        <v>47177</v>
      </c>
      <c r="P35" s="128">
        <f>SUMIFS(KASA!$J$5:$J$2172,KASA!$B$5:$B$2172,"&gt;="&amp;'İŞ BİLGİ'!N35,KASA!$B$5:$B$2172,"&lt;="&amp;'İŞ BİLGİ'!O35,KASA!$F$5:$F$2172,"MALİYET")-SUMIFS(KASA!$I$5:$I$2172,KASA!$B$5:$B$2172,"&gt;="&amp;'İŞ BİLGİ'!N35,KASA!$B$5:$B$2172,"&lt;="&amp;'İŞ BİLGİ'!O35,KASA!$F$5:$F$2172,"İADE")</f>
        <v>0</v>
      </c>
      <c r="Q35" s="129">
        <f>SUMIFS(KASA!$I$5:$I$2172,KASA!$B$5:$B$2172,"&gt;="&amp;'İŞ BİLGİ'!N35,KASA!$B$5:$B$2172,"&lt;="&amp;'İŞ BİLGİ'!O35,KASA!$F$5:$F$2172,"TAHSİLAT")+SUMIFS(KASA!$I$5:$I$2172,KASA!$B$5:$B$2172,"&gt;="&amp;'İŞ BİLGİ'!N35,KASA!$B$5:$B$2172,"&lt;="&amp;'İŞ BİLGİ'!O35,KASA!$F$5:$F$2172,"MAHSUP")+SUMIFS(KASA!$I$5:$I$2172,KASA!$B$5:$B$2172,"&gt;="&amp;'İŞ BİLGİ'!N35,KASA!$B$5:$B$2172,"&lt;="&amp;'İŞ BİLGİ'!O35,KASA!$F$5:$F$2172,"DİĞER GELİRLER")</f>
        <v>0</v>
      </c>
      <c r="R35" s="130">
        <f t="shared" si="0"/>
        <v>0</v>
      </c>
      <c r="S35" s="111"/>
    </row>
    <row r="36" spans="2:19" ht="15.75" customHeight="1" thickBot="1" x14ac:dyDescent="0.35">
      <c r="B36" s="291"/>
      <c r="C36" s="293"/>
      <c r="D36" s="138"/>
      <c r="E36" s="138"/>
      <c r="F36" s="248"/>
      <c r="G36" s="249"/>
      <c r="H36" s="250"/>
      <c r="I36" s="253"/>
      <c r="J36" s="254"/>
      <c r="K36" s="256"/>
      <c r="L36" s="98"/>
      <c r="M36" s="213">
        <f t="shared" si="1"/>
        <v>2029</v>
      </c>
      <c r="N36" s="215">
        <f t="shared" si="2"/>
        <v>47178</v>
      </c>
      <c r="O36" s="216">
        <f t="shared" si="3"/>
        <v>47208</v>
      </c>
      <c r="P36" s="128">
        <f>SUMIFS(KASA!$J$5:$J$2172,KASA!$B$5:$B$2172,"&gt;="&amp;'İŞ BİLGİ'!N36,KASA!$B$5:$B$2172,"&lt;="&amp;'İŞ BİLGİ'!O36,KASA!$F$5:$F$2172,"MALİYET")-SUMIFS(KASA!$I$5:$I$2172,KASA!$B$5:$B$2172,"&gt;="&amp;'İŞ BİLGİ'!N36,KASA!$B$5:$B$2172,"&lt;="&amp;'İŞ BİLGİ'!O36,KASA!$F$5:$F$2172,"İADE")</f>
        <v>0</v>
      </c>
      <c r="Q36" s="129">
        <f>SUMIFS(KASA!$I$5:$I$2172,KASA!$B$5:$B$2172,"&gt;="&amp;'İŞ BİLGİ'!N36,KASA!$B$5:$B$2172,"&lt;="&amp;'İŞ BİLGİ'!O36,KASA!$F$5:$F$2172,"TAHSİLAT")+SUMIFS(KASA!$I$5:$I$2172,KASA!$B$5:$B$2172,"&gt;="&amp;'İŞ BİLGİ'!N36,KASA!$B$5:$B$2172,"&lt;="&amp;'İŞ BİLGİ'!O36,KASA!$F$5:$F$2172,"MAHSUP")+SUMIFS(KASA!$I$5:$I$2172,KASA!$B$5:$B$2172,"&gt;="&amp;'İŞ BİLGİ'!N36,KASA!$B$5:$B$2172,"&lt;="&amp;'İŞ BİLGİ'!O36,KASA!$F$5:$F$2172,"DİĞER GELİRLER")</f>
        <v>0</v>
      </c>
      <c r="R36" s="130">
        <f t="shared" si="0"/>
        <v>0</v>
      </c>
      <c r="S36" s="111"/>
    </row>
    <row r="37" spans="2:19" ht="15" customHeight="1" x14ac:dyDescent="0.3">
      <c r="B37" s="191" t="s">
        <v>211</v>
      </c>
      <c r="C37" s="139"/>
      <c r="D37" s="138"/>
      <c r="E37" s="138"/>
      <c r="F37" s="245" t="s">
        <v>106</v>
      </c>
      <c r="G37" s="246"/>
      <c r="H37" s="247"/>
      <c r="I37" s="251">
        <f ca="1">D25+K27+K29+K31-K23-K21-D21</f>
        <v>-1360400</v>
      </c>
      <c r="J37" s="252"/>
      <c r="K37" s="255" t="str">
        <f ca="1">IF(I37&lt;0,"ZARAR","KAR")</f>
        <v>ZARAR</v>
      </c>
      <c r="L37" s="98"/>
      <c r="M37" s="213">
        <f t="shared" si="1"/>
        <v>2029</v>
      </c>
      <c r="N37" s="215">
        <f t="shared" si="2"/>
        <v>47209</v>
      </c>
      <c r="O37" s="216">
        <f t="shared" si="3"/>
        <v>47238</v>
      </c>
      <c r="P37" s="128">
        <f>SUMIFS(KASA!$J$5:$J$2172,KASA!$B$5:$B$2172,"&gt;="&amp;'İŞ BİLGİ'!N37,KASA!$B$5:$B$2172,"&lt;="&amp;'İŞ BİLGİ'!O37,KASA!$F$5:$F$2172,"MALİYET")-SUMIFS(KASA!$I$5:$I$2172,KASA!$B$5:$B$2172,"&gt;="&amp;'İŞ BİLGİ'!N37,KASA!$B$5:$B$2172,"&lt;="&amp;'İŞ BİLGİ'!O37,KASA!$F$5:$F$2172,"İADE")</f>
        <v>0</v>
      </c>
      <c r="Q37" s="129">
        <f>SUMIFS(KASA!$I$5:$I$2172,KASA!$B$5:$B$2172,"&gt;="&amp;'İŞ BİLGİ'!N37,KASA!$B$5:$B$2172,"&lt;="&amp;'İŞ BİLGİ'!O37,KASA!$F$5:$F$2172,"TAHSİLAT")+SUMIFS(KASA!$I$5:$I$2172,KASA!$B$5:$B$2172,"&gt;="&amp;'İŞ BİLGİ'!N37,KASA!$B$5:$B$2172,"&lt;="&amp;'İŞ BİLGİ'!O37,KASA!$F$5:$F$2172,"MAHSUP")+SUMIFS(KASA!$I$5:$I$2172,KASA!$B$5:$B$2172,"&gt;="&amp;'İŞ BİLGİ'!N37,KASA!$B$5:$B$2172,"&lt;="&amp;'İŞ BİLGİ'!O37,KASA!$F$5:$F$2172,"DİĞER GELİRLER")</f>
        <v>0</v>
      </c>
      <c r="R37" s="130">
        <f t="shared" si="0"/>
        <v>0</v>
      </c>
      <c r="S37" s="111"/>
    </row>
    <row r="38" spans="2:19" ht="24.75" customHeight="1" thickBot="1" x14ac:dyDescent="0.35">
      <c r="B38" s="98"/>
      <c r="C38" s="98"/>
      <c r="D38" s="98"/>
      <c r="E38" s="98"/>
      <c r="F38" s="248"/>
      <c r="G38" s="249"/>
      <c r="H38" s="250"/>
      <c r="I38" s="253"/>
      <c r="J38" s="254"/>
      <c r="K38" s="256"/>
      <c r="L38" s="98"/>
      <c r="M38" s="213">
        <f t="shared" si="1"/>
        <v>2029</v>
      </c>
      <c r="N38" s="215">
        <f t="shared" si="2"/>
        <v>47239</v>
      </c>
      <c r="O38" s="216">
        <f t="shared" si="3"/>
        <v>47269</v>
      </c>
      <c r="P38" s="128">
        <f>SUMIFS(KASA!$J$5:$J$2172,KASA!$B$5:$B$2172,"&gt;="&amp;'İŞ BİLGİ'!N38,KASA!$B$5:$B$2172,"&lt;="&amp;'İŞ BİLGİ'!O38,KASA!$F$5:$F$2172,"MALİYET")-SUMIFS(KASA!$I$5:$I$2172,KASA!$B$5:$B$2172,"&gt;="&amp;'İŞ BİLGİ'!N38,KASA!$B$5:$B$2172,"&lt;="&amp;'İŞ BİLGİ'!O38,KASA!$F$5:$F$2172,"İADE")</f>
        <v>0</v>
      </c>
      <c r="Q38" s="129">
        <f>SUMIFS(KASA!$I$5:$I$2172,KASA!$B$5:$B$2172,"&gt;="&amp;'İŞ BİLGİ'!N38,KASA!$B$5:$B$2172,"&lt;="&amp;'İŞ BİLGİ'!O38,KASA!$F$5:$F$2172,"TAHSİLAT")+SUMIFS(KASA!$I$5:$I$2172,KASA!$B$5:$B$2172,"&gt;="&amp;'İŞ BİLGİ'!N38,KASA!$B$5:$B$2172,"&lt;="&amp;'İŞ BİLGİ'!O38,KASA!$F$5:$F$2172,"MAHSUP")+SUMIFS(KASA!$I$5:$I$2172,KASA!$B$5:$B$2172,"&gt;="&amp;'İŞ BİLGİ'!N38,KASA!$B$5:$B$2172,"&lt;="&amp;'İŞ BİLGİ'!O38,KASA!$F$5:$F$2172,"DİĞER GELİRLER")</f>
        <v>0</v>
      </c>
      <c r="R38" s="130">
        <f t="shared" si="0"/>
        <v>0</v>
      </c>
      <c r="S38" s="111"/>
    </row>
    <row r="39" spans="2:19" ht="19.5" thickBot="1" x14ac:dyDescent="0.3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213">
        <f t="shared" si="1"/>
        <v>2029</v>
      </c>
      <c r="N39" s="217">
        <f t="shared" si="2"/>
        <v>47270</v>
      </c>
      <c r="O39" s="218">
        <f t="shared" si="3"/>
        <v>47299</v>
      </c>
      <c r="P39" s="208">
        <f>SUMIFS(KASA!$J$5:$J$2172,KASA!$B$5:$B$2172,"&gt;="&amp;'İŞ BİLGİ'!N39,KASA!$B$5:$B$2172,"&lt;="&amp;'İŞ BİLGİ'!O39,KASA!$F$5:$F$2172,"MALİYET")-SUMIFS(KASA!$I$5:$I$2172,KASA!$B$5:$B$2172,"&gt;="&amp;'İŞ BİLGİ'!N39,KASA!$B$5:$B$2172,"&lt;="&amp;'İŞ BİLGİ'!O39,KASA!$F$5:$F$2172,"İADE")</f>
        <v>0</v>
      </c>
      <c r="Q39" s="209">
        <f>SUMIFS(KASA!$I$5:$I$2172,KASA!$B$5:$B$2172,"&gt;="&amp;'İŞ BİLGİ'!N39,KASA!$B$5:$B$2172,"&lt;="&amp;'İŞ BİLGİ'!O39,KASA!$F$5:$F$2172,"TAHSİLAT")+SUMIFS(KASA!$I$5:$I$2172,KASA!$B$5:$B$2172,"&gt;="&amp;'İŞ BİLGİ'!N39,KASA!$B$5:$B$2172,"&lt;="&amp;'İŞ BİLGİ'!O39,KASA!$F$5:$F$2172,"MAHSUP")+SUMIFS(KASA!$I$5:$I$2172,KASA!$B$5:$B$2172,"&gt;="&amp;'İŞ BİLGİ'!N39,KASA!$B$5:$B$2172,"&lt;="&amp;'İŞ BİLGİ'!O39,KASA!$F$5:$F$2172,"DİĞER GELİRLER")</f>
        <v>0</v>
      </c>
      <c r="R39" s="210">
        <f t="shared" si="0"/>
        <v>0</v>
      </c>
      <c r="S39" s="111"/>
    </row>
    <row r="40" spans="2:19" ht="19.5" thickBot="1" x14ac:dyDescent="0.35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224" t="s">
        <v>133</v>
      </c>
      <c r="N40" s="225"/>
      <c r="O40" s="226"/>
      <c r="P40" s="179">
        <f>SUM(P3:P39)</f>
        <v>430760</v>
      </c>
      <c r="Q40" s="180">
        <f>SUM(Q3:Q39)</f>
        <v>0</v>
      </c>
      <c r="R40" s="140">
        <f>Q40-P40</f>
        <v>-430760</v>
      </c>
    </row>
    <row r="41" spans="2:19" ht="19.5" thickBot="1" x14ac:dyDescent="0.35"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141"/>
      <c r="N41" s="141"/>
      <c r="O41" s="141"/>
      <c r="P41" s="148">
        <f>P40-MALİYET!H3</f>
        <v>0</v>
      </c>
      <c r="Q41" s="142">
        <f>Q40-HAKEDİŞ!Q89-'DİĞER GELİRLER'!D17-'KDV İADE'!E107-'KDV İADE'!E108</f>
        <v>0</v>
      </c>
      <c r="R41" s="143" t="s">
        <v>16</v>
      </c>
    </row>
    <row r="42" spans="2:19" ht="19.5" thickBot="1" x14ac:dyDescent="0.35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176" t="s">
        <v>200</v>
      </c>
      <c r="Q42" s="147">
        <f>R40+C21-C33-'BAŞKA ŞANTİYE ADINA HARCAMA'!J23</f>
        <v>0</v>
      </c>
      <c r="R42" s="143" t="s">
        <v>16</v>
      </c>
    </row>
  </sheetData>
  <sheetProtection algorithmName="SHA-512" hashValue="Yku+NEfu4pYyKYUbUDXxGuwif1LnX3+ySVJYbCwJKnnn3zhbuPCubnBehADemX7M+1uczChK9Wlta0xfq7ea+Q==" saltValue="32R3IlK2QCEYYzTgmLipxw==" spinCount="100000" sheet="1" formatCells="0" sort="0" autoFilter="0"/>
  <mergeCells count="44">
    <mergeCell ref="F33:H34"/>
    <mergeCell ref="I33:J34"/>
    <mergeCell ref="K33:K34"/>
    <mergeCell ref="F29:H30"/>
    <mergeCell ref="I29:J30"/>
    <mergeCell ref="F31:H32"/>
    <mergeCell ref="I31:J32"/>
    <mergeCell ref="F23:H24"/>
    <mergeCell ref="I23:J24"/>
    <mergeCell ref="F18:G19"/>
    <mergeCell ref="H18:I19"/>
    <mergeCell ref="F15:I17"/>
    <mergeCell ref="C21:C22"/>
    <mergeCell ref="B21:B22"/>
    <mergeCell ref="B23:B24"/>
    <mergeCell ref="C23:C24"/>
    <mergeCell ref="B29:B30"/>
    <mergeCell ref="C29:C30"/>
    <mergeCell ref="C25:C26"/>
    <mergeCell ref="B25:B26"/>
    <mergeCell ref="B27:B28"/>
    <mergeCell ref="C27:C28"/>
    <mergeCell ref="B35:B36"/>
    <mergeCell ref="C35:C36"/>
    <mergeCell ref="B33:B34"/>
    <mergeCell ref="C33:C34"/>
    <mergeCell ref="B31:B32"/>
    <mergeCell ref="C31:C32"/>
    <mergeCell ref="M40:O40"/>
    <mergeCell ref="T3:V5"/>
    <mergeCell ref="T6:V8"/>
    <mergeCell ref="F35:H36"/>
    <mergeCell ref="I35:J36"/>
    <mergeCell ref="K35:K36"/>
    <mergeCell ref="F37:H38"/>
    <mergeCell ref="I37:J38"/>
    <mergeCell ref="K37:K38"/>
    <mergeCell ref="F25:H26"/>
    <mergeCell ref="I25:J26"/>
    <mergeCell ref="F21:H22"/>
    <mergeCell ref="I21:J22"/>
    <mergeCell ref="F27:H28"/>
    <mergeCell ref="I27:J28"/>
    <mergeCell ref="F12:I14"/>
  </mergeCells>
  <conditionalFormatting sqref="I33:J34 I35 I37">
    <cfRule type="cellIs" dxfId="480" priority="3" operator="greaterThan">
      <formula>0</formula>
    </cfRule>
    <cfRule type="cellIs" dxfId="479" priority="4" operator="lessThan">
      <formula>0</formula>
    </cfRule>
  </conditionalFormatting>
  <conditionalFormatting sqref="R3:R40">
    <cfRule type="cellIs" dxfId="478" priority="1" operator="greaterThan">
      <formula>0</formula>
    </cfRule>
    <cfRule type="cellIs" dxfId="477" priority="2" operator="lessThan">
      <formula>0</formula>
    </cfRule>
  </conditionalFormatting>
  <hyperlinks>
    <hyperlink ref="B21:B22" location="'BAKIRCI NAKİT'!A1" display="BAKIRCI SERMAYE ( VADESİ GELMEMİŞ ÇEKLER HARİÇ )" xr:uid="{00000000-0004-0000-0000-000000000000}"/>
    <hyperlink ref="B23:B24" location="HAKEDİŞ!A1" display="BELEDİYE TAHSİLAT ( NAKİT + STOPAJ VE D.VERG.ÖDEME DAHİL TOPLAM )" xr:uid="{00000000-0004-0000-0000-000002000000}"/>
    <hyperlink ref="B25:B26" location="HAKEDİŞ!A1" display="BELEDİYE TAHSİLAT ( NAKİT + STOPAJ VE D.VERG.ÖDEME DAHİL TOPLAM )" xr:uid="{00000000-0004-0000-0000-000003000000}"/>
    <hyperlink ref="B37" r:id="rId1" xr:uid="{C3DE5230-AEEF-4E43-A504-9CE885FED208}"/>
  </hyperlinks>
  <pageMargins left="0.25" right="0.25" top="0.75" bottom="0.75" header="0.3" footer="0.3"/>
  <pageSetup paperSize="9" scale="79" orientation="portrait" horizontalDpi="300" verticalDpi="300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ayfa10">
    <tabColor theme="2" tint="-0.499984740745262"/>
  </sheetPr>
  <dimension ref="B1:D17"/>
  <sheetViews>
    <sheetView workbookViewId="0">
      <pane ySplit="2" topLeftCell="A3" activePane="bottomLeft" state="frozen"/>
      <selection pane="bottomLeft" activeCell="D4" sqref="D4"/>
    </sheetView>
  </sheetViews>
  <sheetFormatPr defaultRowHeight="15" x14ac:dyDescent="0.25"/>
  <cols>
    <col min="2" max="2" width="10.140625" bestFit="1" customWidth="1"/>
    <col min="3" max="3" width="39.140625" customWidth="1"/>
    <col min="4" max="4" width="18.28515625" customWidth="1"/>
  </cols>
  <sheetData>
    <row r="1" spans="2:4" ht="15.75" thickBot="1" x14ac:dyDescent="0.3"/>
    <row r="2" spans="2:4" ht="15.75" thickBot="1" x14ac:dyDescent="0.3">
      <c r="B2" s="78" t="s">
        <v>0</v>
      </c>
      <c r="C2" s="79" t="s">
        <v>1</v>
      </c>
      <c r="D2" s="92" t="s">
        <v>28</v>
      </c>
    </row>
    <row r="3" spans="2:4" x14ac:dyDescent="0.25">
      <c r="B3" s="45">
        <v>45924</v>
      </c>
      <c r="C3" s="84" t="s">
        <v>138</v>
      </c>
      <c r="D3" s="17">
        <v>0</v>
      </c>
    </row>
    <row r="4" spans="2:4" x14ac:dyDescent="0.25">
      <c r="B4" s="18">
        <v>45925</v>
      </c>
      <c r="C4" s="36" t="s">
        <v>138</v>
      </c>
      <c r="D4" s="17">
        <v>0</v>
      </c>
    </row>
    <row r="5" spans="2:4" x14ac:dyDescent="0.25">
      <c r="B5" s="18"/>
      <c r="C5" s="36"/>
      <c r="D5" s="60"/>
    </row>
    <row r="6" spans="2:4" x14ac:dyDescent="0.25">
      <c r="B6" s="18"/>
      <c r="C6" s="36"/>
      <c r="D6" s="60"/>
    </row>
    <row r="7" spans="2:4" x14ac:dyDescent="0.25">
      <c r="B7" s="18"/>
      <c r="C7" s="36"/>
      <c r="D7" s="60"/>
    </row>
    <row r="8" spans="2:4" x14ac:dyDescent="0.25">
      <c r="B8" s="18"/>
      <c r="C8" s="36"/>
      <c r="D8" s="60"/>
    </row>
    <row r="9" spans="2:4" x14ac:dyDescent="0.25">
      <c r="B9" s="18"/>
      <c r="C9" s="36"/>
      <c r="D9" s="60"/>
    </row>
    <row r="10" spans="2:4" x14ac:dyDescent="0.25">
      <c r="B10" s="18"/>
      <c r="C10" s="36"/>
      <c r="D10" s="60"/>
    </row>
    <row r="11" spans="2:4" x14ac:dyDescent="0.25">
      <c r="B11" s="18"/>
      <c r="C11" s="36"/>
      <c r="D11" s="60"/>
    </row>
    <row r="12" spans="2:4" x14ac:dyDescent="0.25">
      <c r="B12" s="18"/>
      <c r="C12" s="36"/>
      <c r="D12" s="60"/>
    </row>
    <row r="13" spans="2:4" x14ac:dyDescent="0.25">
      <c r="B13" s="18"/>
      <c r="C13" s="36"/>
      <c r="D13" s="60"/>
    </row>
    <row r="14" spans="2:4" x14ac:dyDescent="0.25">
      <c r="B14" s="18"/>
      <c r="C14" s="36"/>
      <c r="D14" s="60"/>
    </row>
    <row r="15" spans="2:4" x14ac:dyDescent="0.25">
      <c r="B15" s="18"/>
      <c r="C15" s="36"/>
      <c r="D15" s="60"/>
    </row>
    <row r="16" spans="2:4" x14ac:dyDescent="0.25">
      <c r="B16" s="18"/>
      <c r="C16" s="36"/>
      <c r="D16" s="60"/>
    </row>
    <row r="17" spans="2:4" x14ac:dyDescent="0.25">
      <c r="B17" s="20"/>
      <c r="C17" s="29"/>
      <c r="D17" s="93">
        <f>SUM(D3:D16)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ayfa11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M15" sqref="M15"/>
    </sheetView>
  </sheetViews>
  <sheetFormatPr defaultRowHeight="15" x14ac:dyDescent="0.25"/>
  <cols>
    <col min="2" max="2" width="13.140625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140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>
        <v>46174</v>
      </c>
      <c r="C5" s="46" t="s">
        <v>183</v>
      </c>
      <c r="D5" s="46"/>
      <c r="E5" s="40">
        <v>1</v>
      </c>
      <c r="F5" s="61">
        <v>146250</v>
      </c>
      <c r="G5" s="2">
        <f>E5*F5</f>
        <v>146250</v>
      </c>
      <c r="H5" s="201">
        <v>0.2</v>
      </c>
      <c r="I5" s="41">
        <f>H5*G5</f>
        <v>29250</v>
      </c>
      <c r="J5" s="41">
        <v>0.4</v>
      </c>
      <c r="K5" s="41">
        <f>I5*J5</f>
        <v>11700</v>
      </c>
      <c r="L5" s="41">
        <f>G5+I5-K5</f>
        <v>163800</v>
      </c>
      <c r="M5" s="41">
        <v>0</v>
      </c>
      <c r="N5" s="41">
        <f>L5-M5</f>
        <v>163800</v>
      </c>
      <c r="O5" s="1" t="s">
        <v>59</v>
      </c>
    </row>
    <row r="6" spans="2:15" x14ac:dyDescent="0.25">
      <c r="B6" s="45">
        <v>46174</v>
      </c>
      <c r="C6" s="3" t="s">
        <v>183</v>
      </c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63800</v>
      </c>
      <c r="N6" s="2">
        <f>N5+L6-M6</f>
        <v>100000</v>
      </c>
      <c r="O6" s="1" t="s">
        <v>61</v>
      </c>
    </row>
    <row r="7" spans="2:15" x14ac:dyDescent="0.25">
      <c r="B7" s="18">
        <v>46174</v>
      </c>
      <c r="C7" s="3" t="s">
        <v>183</v>
      </c>
      <c r="D7" s="3" t="s">
        <v>266</v>
      </c>
      <c r="E7" s="40">
        <v>1</v>
      </c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100000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2</v>
      </c>
      <c r="F301" s="11"/>
      <c r="G301" s="55">
        <f>SUM(G5:G300)</f>
        <v>146250</v>
      </c>
      <c r="I301" s="55">
        <f>SUM(I5:I300)</f>
        <v>29250</v>
      </c>
      <c r="K301" s="55">
        <f>SUM(K5:K300)</f>
        <v>11700</v>
      </c>
      <c r="L301" s="200">
        <f>SUM(L5:L300)</f>
        <v>163800</v>
      </c>
      <c r="M301" s="58">
        <f>SUM(M5:M300)</f>
        <v>163800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163800</v>
      </c>
      <c r="M304" s="55">
        <f>SUBTOTAL(9,M5:M300)</f>
        <v>163800</v>
      </c>
      <c r="N304" s="55">
        <f>L304-M304</f>
        <v>0</v>
      </c>
    </row>
  </sheetData>
  <autoFilter ref="B4:N4" xr:uid="{00000000-0009-0000-0000-00000B000000}"/>
  <mergeCells count="2">
    <mergeCell ref="C2:M2"/>
    <mergeCell ref="E304:K304"/>
  </mergeCells>
  <conditionalFormatting sqref="O7:O1048576">
    <cfRule type="containsText" dxfId="347" priority="5" operator="containsText" text="YOK">
      <formula>NOT(ISERROR(SEARCH("YOK",O7)))</formula>
    </cfRule>
    <cfRule type="containsText" dxfId="346" priority="6" operator="containsText" text="VAR">
      <formula>NOT(ISERROR(SEARCH("VAR",O7)))</formula>
    </cfRule>
  </conditionalFormatting>
  <conditionalFormatting sqref="O5:O6">
    <cfRule type="containsText" dxfId="345" priority="3" operator="containsText" text="YOK">
      <formula>NOT(ISERROR(SEARCH("YOK",O5)))</formula>
    </cfRule>
    <cfRule type="containsText" dxfId="344" priority="4" operator="containsText" text="VAR">
      <formula>NOT(ISERROR(SEARCH("VAR",O5)))</formula>
    </cfRule>
  </conditionalFormatting>
  <conditionalFormatting sqref="O1:O3">
    <cfRule type="containsText" dxfId="343" priority="1" operator="containsText" text="YOK">
      <formula>NOT(ISERROR(SEARCH("YOK",O1)))</formula>
    </cfRule>
    <cfRule type="containsText" dxfId="342" priority="2" operator="containsText" text="VAR">
      <formula>NOT(ISERROR(SEARCH("VAR",O1)))</formula>
    </cfRule>
  </conditionalFormatting>
  <hyperlinks>
    <hyperlink ref="N1" location="'TEDARİKÇİ BİLGİ'!A1" display="TEDARİKÇİ BİLGİ" xr:uid="{C5042730-BDD8-4FCD-AF11-04A955DAB142}"/>
    <hyperlink ref="M1" location="'İŞ BİLGİ'!A1" display="ÖZET" xr:uid="{E4C4BD06-AA72-4A7A-8933-7EC007F30BD4}"/>
    <hyperlink ref="L1" location="MALİYET!A1" display="MALİYETE DÖN" xr:uid="{7342CDDE-03BD-4231-ABBB-C0E218B44E8D}"/>
  </hyperlink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F70DAEB-1B53-45FE-819F-281E3044DAF1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2E5B27B3-242B-4E29-8B5E-0726544EDFB4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ayfa12">
    <tabColor rgb="FFFFC000"/>
    <pageSetUpPr fitToPage="1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234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 t="s">
        <v>249</v>
      </c>
      <c r="D5" s="46"/>
      <c r="E5" s="40">
        <v>1</v>
      </c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 t="s">
        <v>249</v>
      </c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sortState xmlns:xlrd2="http://schemas.microsoft.com/office/spreadsheetml/2017/richdata2" ref="B7:K9">
    <sortCondition ref="B7:B9"/>
  </sortState>
  <mergeCells count="2">
    <mergeCell ref="C2:M2"/>
    <mergeCell ref="E304:K304"/>
  </mergeCells>
  <conditionalFormatting sqref="O7:O1048576">
    <cfRule type="containsText" dxfId="341" priority="5" operator="containsText" text="YOK">
      <formula>NOT(ISERROR(SEARCH("YOK",O7)))</formula>
    </cfRule>
    <cfRule type="containsText" dxfId="340" priority="6" operator="containsText" text="VAR">
      <formula>NOT(ISERROR(SEARCH("VAR",O7)))</formula>
    </cfRule>
  </conditionalFormatting>
  <conditionalFormatting sqref="O5:O6">
    <cfRule type="containsText" dxfId="339" priority="3" operator="containsText" text="YOK">
      <formula>NOT(ISERROR(SEARCH("YOK",O5)))</formula>
    </cfRule>
    <cfRule type="containsText" dxfId="338" priority="4" operator="containsText" text="VAR">
      <formula>NOT(ISERROR(SEARCH("VAR",O5)))</formula>
    </cfRule>
  </conditionalFormatting>
  <conditionalFormatting sqref="O1:O3">
    <cfRule type="containsText" dxfId="337" priority="1" operator="containsText" text="YOK">
      <formula>NOT(ISERROR(SEARCH("YOK",O1)))</formula>
    </cfRule>
    <cfRule type="containsText" dxfId="336" priority="2" operator="containsText" text="VAR">
      <formula>NOT(ISERROR(SEARCH("VAR",O1)))</formula>
    </cfRule>
  </conditionalFormatting>
  <hyperlinks>
    <hyperlink ref="N1" location="'TEDARİKÇİ BİLGİ'!A1" display="TEDARİKÇİ BİLGİ" xr:uid="{BDC4DF58-4187-437B-801F-FF6C7D3619D0}"/>
    <hyperlink ref="M1" location="'İŞ BİLGİ'!A1" display="ÖZET" xr:uid="{2D99C91C-AF6B-4B1C-A4DC-3A582625A95C}"/>
    <hyperlink ref="L1" location="MALİYET!A1" display="MALİYETE DÖN" xr:uid="{1B9E5929-C239-467D-965A-092FDD1532CE}"/>
  </hyperlinks>
  <pageMargins left="0.70866141732283472" right="0.70866141732283472" top="0.74803149606299213" bottom="0.74803149606299213" header="0.31496062992125984" footer="0.31496062992125984"/>
  <pageSetup paperSize="9" scale="51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547AE38-C163-4C09-9300-29EB5157D67F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B7CEF5DC-BA11-499A-9C87-A61A6D795AB2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ayfa13" filterMode="1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141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 t="s">
        <v>249</v>
      </c>
      <c r="D5" s="46"/>
      <c r="E5" s="40">
        <v>1</v>
      </c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 t="s">
        <v>249</v>
      </c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hidden="1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hidden="1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hidden="1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hidden="1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hidden="1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hidden="1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hidden="1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hidden="1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hidden="1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hidden="1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hidden="1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hidden="1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hidden="1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hidden="1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hidden="1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hidden="1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hidden="1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hidden="1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hidden="1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hidden="1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hidden="1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hidden="1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hidden="1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hidden="1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hidden="1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hidden="1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hidden="1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hidden="1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hidden="1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hidden="1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hidden="1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hidden="1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hidden="1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hidden="1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hidden="1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hidden="1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hidden="1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hidden="1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hidden="1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hidden="1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hidden="1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hidden="1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hidden="1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hidden="1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hidden="1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hidden="1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hidden="1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hidden="1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hidden="1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hidden="1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hidden="1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hidden="1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hidden="1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hidden="1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hidden="1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hidden="1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hidden="1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hidden="1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hidden="1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hidden="1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hidden="1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hidden="1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hidden="1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hidden="1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hidden="1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hidden="1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72" xr:uid="{00000000-0009-0000-0000-00000D000000}">
    <filterColumn colId="1">
      <customFilters>
        <customFilter operator="notEqual" val=" "/>
      </customFilters>
    </filterColumn>
  </autoFilter>
  <sortState xmlns:xlrd2="http://schemas.microsoft.com/office/spreadsheetml/2017/richdata2" ref="B5:K7">
    <sortCondition ref="B5:B7"/>
  </sortState>
  <mergeCells count="2">
    <mergeCell ref="C2:M2"/>
    <mergeCell ref="E304:K304"/>
  </mergeCells>
  <conditionalFormatting sqref="O7:O1048576">
    <cfRule type="containsText" dxfId="335" priority="5" operator="containsText" text="YOK">
      <formula>NOT(ISERROR(SEARCH("YOK",O7)))</formula>
    </cfRule>
    <cfRule type="containsText" dxfId="334" priority="6" operator="containsText" text="VAR">
      <formula>NOT(ISERROR(SEARCH("VAR",O7)))</formula>
    </cfRule>
  </conditionalFormatting>
  <conditionalFormatting sqref="O5:O6">
    <cfRule type="containsText" dxfId="333" priority="3" operator="containsText" text="YOK">
      <formula>NOT(ISERROR(SEARCH("YOK",O5)))</formula>
    </cfRule>
    <cfRule type="containsText" dxfId="332" priority="4" operator="containsText" text="VAR">
      <formula>NOT(ISERROR(SEARCH("VAR",O5)))</formula>
    </cfRule>
  </conditionalFormatting>
  <conditionalFormatting sqref="O1:O3">
    <cfRule type="containsText" dxfId="331" priority="1" operator="containsText" text="YOK">
      <formula>NOT(ISERROR(SEARCH("YOK",O1)))</formula>
    </cfRule>
    <cfRule type="containsText" dxfId="330" priority="2" operator="containsText" text="VAR">
      <formula>NOT(ISERROR(SEARCH("VAR",O1)))</formula>
    </cfRule>
  </conditionalFormatting>
  <hyperlinks>
    <hyperlink ref="N1" location="'TEDARİKÇİ BİLGİ'!A1" display="TEDARİKÇİ BİLGİ" xr:uid="{3A2D19C0-B6E9-4137-9423-489B98C09283}"/>
    <hyperlink ref="M1" location="'İŞ BİLGİ'!A1" display="ÖZET" xr:uid="{90E0AB45-1010-4AE6-BB7A-7AFB06071671}"/>
    <hyperlink ref="L1" location="MALİYET!A1" display="MALİYETE DÖN" xr:uid="{9F26BD7F-1F88-47D4-90C7-BB74F2818AA6}"/>
  </hyperlink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C5C9862-5C48-4C5C-BB87-3EAA176D6E97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5C5DFB32-048E-4F6A-9EBD-55A055D0E9A7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ayfa14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C10" sqref="C10"/>
    </sheetView>
  </sheetViews>
  <sheetFormatPr defaultRowHeight="15" x14ac:dyDescent="0.25"/>
  <cols>
    <col min="2" max="2" width="11.28515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144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>
        <v>46121</v>
      </c>
      <c r="C5" s="46" t="s">
        <v>251</v>
      </c>
      <c r="D5" s="46" t="s">
        <v>228</v>
      </c>
      <c r="E5" s="40">
        <v>1</v>
      </c>
      <c r="F5" s="61">
        <v>500000</v>
      </c>
      <c r="G5" s="2">
        <f>E5*F5</f>
        <v>500000</v>
      </c>
      <c r="H5" s="201">
        <v>0.2</v>
      </c>
      <c r="I5" s="41">
        <f>H5*G5</f>
        <v>100000</v>
      </c>
      <c r="J5" s="41">
        <v>0.4</v>
      </c>
      <c r="K5" s="41">
        <f>I5*J5</f>
        <v>40000</v>
      </c>
      <c r="L5" s="41">
        <f>G5+I5-K5</f>
        <v>560000</v>
      </c>
      <c r="M5" s="41">
        <v>0</v>
      </c>
      <c r="N5" s="41">
        <f>L5-M5</f>
        <v>560000</v>
      </c>
      <c r="O5" s="1" t="s">
        <v>59</v>
      </c>
    </row>
    <row r="6" spans="2:15" x14ac:dyDescent="0.25">
      <c r="B6" s="45">
        <v>46121</v>
      </c>
      <c r="C6" s="3" t="s">
        <v>251</v>
      </c>
      <c r="D6" s="3" t="s">
        <v>31</v>
      </c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160000</v>
      </c>
      <c r="N6" s="2">
        <f>N5+L6-M6</f>
        <v>400000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400000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400000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400000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400000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400000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400000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400000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400000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400000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400000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400000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400000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400000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400000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400000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400000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400000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400000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400000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400000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400000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400000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400000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400000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400000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400000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400000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400000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400000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400000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400000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400000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400000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400000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400000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400000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400000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400000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400000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400000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400000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400000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400000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400000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400000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400000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400000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400000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400000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400000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400000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400000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400000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400000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400000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400000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400000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400000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400000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400000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400000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400000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400000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400000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400000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400000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400000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400000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400000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400000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400000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400000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400000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400000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400000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400000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400000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400000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400000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400000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400000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400000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400000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400000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400000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400000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400000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400000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400000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400000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400000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400000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400000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400000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400000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400000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400000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400000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400000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400000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400000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400000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400000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400000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400000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400000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400000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400000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400000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400000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400000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400000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400000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400000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400000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400000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400000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400000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400000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400000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400000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400000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400000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400000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400000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400000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400000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400000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400000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400000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400000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400000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400000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400000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400000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400000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400000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400000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400000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400000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400000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400000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400000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400000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400000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400000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400000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400000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400000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400000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400000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400000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400000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400000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400000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400000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400000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400000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400000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400000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400000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400000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400000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400000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400000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400000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400000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400000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400000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400000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400000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400000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400000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400000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400000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400000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400000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400000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400000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400000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400000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400000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400000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400000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400000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400000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400000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400000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400000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400000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400000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400000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400000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400000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400000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400000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400000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400000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400000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400000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400000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400000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400000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400000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400000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400000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400000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400000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400000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400000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400000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400000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400000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400000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400000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400000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400000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400000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400000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400000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400000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400000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400000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400000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400000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400000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400000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400000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400000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400000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400000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400000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400000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400000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400000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400000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400000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400000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400000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400000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400000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400000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400000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400000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400000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400000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400000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400000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400000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400000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400000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400000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400000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400000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400000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400000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400000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400000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400000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400000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400000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400000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400000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400000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400000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400000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400000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400000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400000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400000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400000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400000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400000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400000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400000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400000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400000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400000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400000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400000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400000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400000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400000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400000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400000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400000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400000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400000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400000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400000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400000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400000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400000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400000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500000</v>
      </c>
      <c r="I301" s="55">
        <f>SUM(I5:I300)</f>
        <v>100000</v>
      </c>
      <c r="K301" s="55">
        <f>SUM(K5:K300)</f>
        <v>40000</v>
      </c>
      <c r="L301" s="200">
        <f>SUM(L5:L300)</f>
        <v>560000</v>
      </c>
      <c r="M301" s="58">
        <f>SUM(M5:M300)</f>
        <v>160000</v>
      </c>
      <c r="N301" s="59">
        <f>N300</f>
        <v>400000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560000</v>
      </c>
      <c r="M304" s="55">
        <f>SUBTOTAL(9,M5:M300)</f>
        <v>160000</v>
      </c>
      <c r="N304" s="55">
        <f>L304-M304</f>
        <v>400000</v>
      </c>
    </row>
  </sheetData>
  <autoFilter ref="B4:M109" xr:uid="{00000000-0009-0000-0000-00000E000000}"/>
  <sortState xmlns:xlrd2="http://schemas.microsoft.com/office/spreadsheetml/2017/richdata2" ref="B70:K87">
    <sortCondition ref="B70:B87"/>
  </sortState>
  <mergeCells count="2">
    <mergeCell ref="C2:M2"/>
    <mergeCell ref="E304:K304"/>
  </mergeCells>
  <conditionalFormatting sqref="O7:O1048576">
    <cfRule type="containsText" dxfId="329" priority="5" operator="containsText" text="YOK">
      <formula>NOT(ISERROR(SEARCH("YOK",O7)))</formula>
    </cfRule>
    <cfRule type="containsText" dxfId="328" priority="6" operator="containsText" text="VAR">
      <formula>NOT(ISERROR(SEARCH("VAR",O7)))</formula>
    </cfRule>
  </conditionalFormatting>
  <conditionalFormatting sqref="O5:O6">
    <cfRule type="containsText" dxfId="327" priority="3" operator="containsText" text="YOK">
      <formula>NOT(ISERROR(SEARCH("YOK",O5)))</formula>
    </cfRule>
    <cfRule type="containsText" dxfId="326" priority="4" operator="containsText" text="VAR">
      <formula>NOT(ISERROR(SEARCH("VAR",O5)))</formula>
    </cfRule>
  </conditionalFormatting>
  <conditionalFormatting sqref="O1:O3">
    <cfRule type="containsText" dxfId="325" priority="1" operator="containsText" text="YOK">
      <formula>NOT(ISERROR(SEARCH("YOK",O1)))</formula>
    </cfRule>
    <cfRule type="containsText" dxfId="324" priority="2" operator="containsText" text="VAR">
      <formula>NOT(ISERROR(SEARCH("VAR",O1)))</formula>
    </cfRule>
  </conditionalFormatting>
  <hyperlinks>
    <hyperlink ref="N1" location="'TEDARİKÇİ BİLGİ'!A1" display="TEDARİKÇİ BİLGİ" xr:uid="{FA4E1CB8-1112-45AE-9EC8-76950450A8FD}"/>
    <hyperlink ref="M1" location="'İŞ BİLGİ'!A1" display="ÖZET" xr:uid="{156701EC-29BA-43EB-9EEA-31F495756337}"/>
    <hyperlink ref="L1" location="MALİYET!A1" display="MALİYETE DÖN" xr:uid="{58B2E174-CF6C-46DF-B582-BCF2BADF4A97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7F2BF26-2C62-4A2A-BE94-A467309BCF58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9491FC7A-DC03-46C5-A379-848B055DAE22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ayfa15">
    <tabColor rgb="FFFFC000"/>
  </sheetPr>
  <dimension ref="B1:O304"/>
  <sheetViews>
    <sheetView zoomScale="90" zoomScaleNormal="90" workbookViewId="0">
      <pane ySplit="4" topLeftCell="A5" activePane="bottomLeft" state="frozen"/>
      <selection pane="bottomLeft"/>
    </sheetView>
  </sheetViews>
  <sheetFormatPr defaultRowHeight="15" x14ac:dyDescent="0.25"/>
  <cols>
    <col min="2" max="2" width="11.28515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36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>
        <v>46175</v>
      </c>
      <c r="C5" s="46" t="s">
        <v>250</v>
      </c>
      <c r="D5" s="46"/>
      <c r="E5" s="40">
        <v>1</v>
      </c>
      <c r="F5" s="61">
        <v>138000</v>
      </c>
      <c r="G5" s="2">
        <f>E5*F5</f>
        <v>138000</v>
      </c>
      <c r="H5" s="201">
        <v>0.2</v>
      </c>
      <c r="I5" s="41">
        <f>H5*G5</f>
        <v>27600</v>
      </c>
      <c r="J5" s="41">
        <v>0.4</v>
      </c>
      <c r="K5" s="41">
        <f>I5*J5</f>
        <v>11040</v>
      </c>
      <c r="L5" s="41">
        <f>G5+I5-K5</f>
        <v>154560</v>
      </c>
      <c r="M5" s="41">
        <v>0</v>
      </c>
      <c r="N5" s="41">
        <f>L5-M5</f>
        <v>154560</v>
      </c>
      <c r="O5" s="1" t="s">
        <v>59</v>
      </c>
    </row>
    <row r="6" spans="2:15" x14ac:dyDescent="0.25">
      <c r="B6" s="45">
        <v>46175</v>
      </c>
      <c r="C6" s="3" t="s">
        <v>250</v>
      </c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54560</v>
      </c>
      <c r="N6" s="2">
        <f>N5+L6-M6</f>
        <v>100000</v>
      </c>
      <c r="O6" s="1" t="s">
        <v>61</v>
      </c>
    </row>
    <row r="7" spans="2:15" x14ac:dyDescent="0.25">
      <c r="B7" s="18">
        <v>46175</v>
      </c>
      <c r="C7" s="3" t="s">
        <v>250</v>
      </c>
      <c r="D7" s="3" t="s">
        <v>266</v>
      </c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100000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138000</v>
      </c>
      <c r="I301" s="55">
        <f>SUM(I5:I300)</f>
        <v>27600</v>
      </c>
      <c r="K301" s="55">
        <f>SUM(K5:K300)</f>
        <v>11040</v>
      </c>
      <c r="L301" s="200">
        <f>SUM(L5:L300)</f>
        <v>154560</v>
      </c>
      <c r="M301" s="58">
        <f>SUM(M5:M300)</f>
        <v>154560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154560</v>
      </c>
      <c r="M304" s="55">
        <f>SUBTOTAL(9,M5:M300)</f>
        <v>154560</v>
      </c>
      <c r="N304" s="55">
        <f>L304-M304</f>
        <v>0</v>
      </c>
    </row>
  </sheetData>
  <autoFilter ref="B4:L58" xr:uid="{00000000-0009-0000-0000-00000F000000}"/>
  <sortState xmlns:xlrd2="http://schemas.microsoft.com/office/spreadsheetml/2017/richdata2" ref="B6:L57">
    <sortCondition ref="B6:B57" customList="Oca,Şub,Mar,Nis,May,Haz,Tem,Ağu,Eyl,Eki,Kas,Ara"/>
  </sortState>
  <mergeCells count="2">
    <mergeCell ref="C2:M2"/>
    <mergeCell ref="E304:K304"/>
  </mergeCells>
  <conditionalFormatting sqref="O7:O1048576">
    <cfRule type="containsText" dxfId="323" priority="5" operator="containsText" text="YOK">
      <formula>NOT(ISERROR(SEARCH("YOK",O7)))</formula>
    </cfRule>
    <cfRule type="containsText" dxfId="322" priority="6" operator="containsText" text="VAR">
      <formula>NOT(ISERROR(SEARCH("VAR",O7)))</formula>
    </cfRule>
  </conditionalFormatting>
  <conditionalFormatting sqref="O5:O6">
    <cfRule type="containsText" dxfId="321" priority="3" operator="containsText" text="YOK">
      <formula>NOT(ISERROR(SEARCH("YOK",O5)))</formula>
    </cfRule>
    <cfRule type="containsText" dxfId="320" priority="4" operator="containsText" text="VAR">
      <formula>NOT(ISERROR(SEARCH("VAR",O5)))</formula>
    </cfRule>
  </conditionalFormatting>
  <conditionalFormatting sqref="O1:O3">
    <cfRule type="containsText" dxfId="319" priority="1" operator="containsText" text="YOK">
      <formula>NOT(ISERROR(SEARCH("YOK",O1)))</formula>
    </cfRule>
    <cfRule type="containsText" dxfId="318" priority="2" operator="containsText" text="VAR">
      <formula>NOT(ISERROR(SEARCH("VAR",O1)))</formula>
    </cfRule>
  </conditionalFormatting>
  <hyperlinks>
    <hyperlink ref="N1" location="'TEDARİKÇİ BİLGİ'!A1" display="TEDARİKÇİ BİLGİ" xr:uid="{50236899-9D75-4947-A807-CC70C49559EC}"/>
    <hyperlink ref="M1" location="'İŞ BİLGİ'!A1" display="ÖZET" xr:uid="{B1037B8D-9C08-404E-9626-1AAAE2A59026}"/>
    <hyperlink ref="L1" location="MALİYET!A1" display="MALİYETE DÖN" xr:uid="{C52AFF00-7A14-4963-BF57-E32ED0E80F02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84FD701-37B1-42E4-B1D9-25B593EE2CF3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CB5230E2-6BCE-487C-B82D-7787C8DE37EF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ayfa16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M7" sqref="M7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53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 t="s">
        <v>252</v>
      </c>
      <c r="D5" s="46"/>
      <c r="E5" s="40">
        <v>1</v>
      </c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 t="s">
        <v>252</v>
      </c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4" xr:uid="{00000000-0009-0000-0000-000010000000}"/>
  <mergeCells count="2">
    <mergeCell ref="C2:M2"/>
    <mergeCell ref="E304:K304"/>
  </mergeCells>
  <conditionalFormatting sqref="O7:O1048576">
    <cfRule type="containsText" dxfId="317" priority="5" operator="containsText" text="YOK">
      <formula>NOT(ISERROR(SEARCH("YOK",O7)))</formula>
    </cfRule>
    <cfRule type="containsText" dxfId="316" priority="6" operator="containsText" text="VAR">
      <formula>NOT(ISERROR(SEARCH("VAR",O7)))</formula>
    </cfRule>
  </conditionalFormatting>
  <conditionalFormatting sqref="O5:O6">
    <cfRule type="containsText" dxfId="315" priority="3" operator="containsText" text="YOK">
      <formula>NOT(ISERROR(SEARCH("YOK",O5)))</formula>
    </cfRule>
    <cfRule type="containsText" dxfId="314" priority="4" operator="containsText" text="VAR">
      <formula>NOT(ISERROR(SEARCH("VAR",O5)))</formula>
    </cfRule>
  </conditionalFormatting>
  <conditionalFormatting sqref="O1:O3">
    <cfRule type="containsText" dxfId="313" priority="1" operator="containsText" text="YOK">
      <formula>NOT(ISERROR(SEARCH("YOK",O1)))</formula>
    </cfRule>
    <cfRule type="containsText" dxfId="312" priority="2" operator="containsText" text="VAR">
      <formula>NOT(ISERROR(SEARCH("VAR",O1)))</formula>
    </cfRule>
  </conditionalFormatting>
  <hyperlinks>
    <hyperlink ref="N1" location="'TEDARİKÇİ BİLGİ'!A1" display="TEDARİKÇİ BİLGİ" xr:uid="{5C5985D7-9408-4875-BCBE-46626FDBD4D3}"/>
    <hyperlink ref="M1" location="'İŞ BİLGİ'!A1" display="ÖZET" xr:uid="{F8BA391F-E2D2-4311-BE30-2F66E89487FA}"/>
    <hyperlink ref="L1" location="MALİYET!A1" display="MALİYETE DÖN" xr:uid="{5A250D3F-338A-4E6F-BFF4-83AFFAF72261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AEFD0C7-041D-465B-8B9F-60B6DA34D9B6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40ABF71D-22AB-432C-A32D-1A1D760E77E5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ayfa17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N1" sqref="N1"/>
    </sheetView>
  </sheetViews>
  <sheetFormatPr defaultRowHeight="15" x14ac:dyDescent="0.25"/>
  <cols>
    <col min="2" max="2" width="11.28515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35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>
        <v>46180</v>
      </c>
      <c r="C5" s="46" t="s">
        <v>251</v>
      </c>
      <c r="D5" s="46" t="s">
        <v>228</v>
      </c>
      <c r="E5" s="40">
        <v>1</v>
      </c>
      <c r="F5" s="61">
        <v>15750</v>
      </c>
      <c r="G5" s="2">
        <f>E5*F5</f>
        <v>15750</v>
      </c>
      <c r="H5" s="201">
        <v>0.2</v>
      </c>
      <c r="I5" s="41">
        <f>H5*G5</f>
        <v>3150</v>
      </c>
      <c r="J5" s="41">
        <v>0.4</v>
      </c>
      <c r="K5" s="41">
        <f>I5*J5</f>
        <v>1260</v>
      </c>
      <c r="L5" s="41">
        <f>G5+I5-K5</f>
        <v>17640</v>
      </c>
      <c r="M5" s="41">
        <v>0</v>
      </c>
      <c r="N5" s="41">
        <f>L5-M5</f>
        <v>17640</v>
      </c>
      <c r="O5" s="1" t="s">
        <v>59</v>
      </c>
    </row>
    <row r="6" spans="2:15" x14ac:dyDescent="0.25">
      <c r="B6" s="45"/>
      <c r="C6" s="3" t="s">
        <v>251</v>
      </c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17640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17640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17640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17640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17640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17640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17640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17640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17640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17640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17640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17640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17640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17640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17640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17640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17640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17640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17640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17640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17640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17640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17640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17640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17640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17640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17640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17640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17640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17640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17640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17640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17640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17640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17640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17640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17640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17640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17640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17640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17640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17640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17640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17640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17640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17640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17640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17640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17640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17640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17640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17640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17640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17640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17640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17640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17640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17640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17640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17640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17640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17640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17640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17640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17640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17640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17640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17640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17640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17640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17640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17640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17640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17640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17640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17640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17640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17640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17640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17640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17640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17640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17640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17640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17640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17640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17640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17640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17640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17640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17640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17640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17640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17640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17640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17640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17640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17640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17640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17640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17640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17640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17640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17640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17640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17640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17640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17640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17640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17640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17640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17640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17640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17640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17640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17640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17640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17640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17640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17640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17640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17640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17640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17640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17640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17640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17640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17640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17640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17640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17640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17640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17640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17640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17640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17640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17640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17640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17640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17640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17640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17640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17640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17640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17640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17640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17640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17640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17640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17640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17640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17640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17640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17640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17640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17640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17640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17640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17640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17640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17640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17640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17640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17640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17640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17640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17640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17640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17640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17640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17640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17640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17640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17640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17640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17640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17640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17640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17640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17640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17640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17640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17640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17640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17640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17640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17640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17640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17640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17640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17640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17640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17640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17640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17640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17640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17640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17640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17640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17640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17640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17640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17640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17640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17640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17640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17640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17640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17640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17640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17640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17640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17640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17640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17640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17640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17640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17640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17640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17640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17640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17640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17640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17640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17640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17640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17640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17640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17640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17640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17640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17640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17640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17640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17640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17640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17640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17640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17640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17640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17640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17640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17640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17640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17640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17640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17640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17640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17640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17640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17640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17640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17640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17640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17640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17640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17640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17640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17640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17640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17640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17640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17640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17640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17640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17640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17640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17640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17640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17640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17640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17640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17640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17640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17640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17640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17640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17640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17640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17640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17640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17640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17640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17640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17640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17640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17640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17640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17640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17640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17640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17640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17640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17640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17640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15750</v>
      </c>
      <c r="I301" s="55">
        <f>SUM(I5:I300)</f>
        <v>3150</v>
      </c>
      <c r="K301" s="55">
        <f>SUM(K5:K300)</f>
        <v>1260</v>
      </c>
      <c r="L301" s="200">
        <f>SUM(L5:L300)</f>
        <v>17640</v>
      </c>
      <c r="M301" s="58">
        <f>SUM(M5:M300)</f>
        <v>0</v>
      </c>
      <c r="N301" s="59">
        <f>N300</f>
        <v>17640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17640</v>
      </c>
      <c r="M304" s="55">
        <f>SUBTOTAL(9,M5:M300)</f>
        <v>0</v>
      </c>
      <c r="N304" s="55">
        <f>L304-M304</f>
        <v>17640</v>
      </c>
    </row>
  </sheetData>
  <autoFilter ref="B4:L37" xr:uid="{00000000-0009-0000-0000-000011000000}"/>
  <sortState xmlns:xlrd2="http://schemas.microsoft.com/office/spreadsheetml/2017/richdata2" ref="B5:I10">
    <sortCondition ref="B5:B10"/>
  </sortState>
  <mergeCells count="2">
    <mergeCell ref="C2:M2"/>
    <mergeCell ref="E304:K304"/>
  </mergeCells>
  <conditionalFormatting sqref="O7:O1048576">
    <cfRule type="containsText" dxfId="311" priority="5" operator="containsText" text="YOK">
      <formula>NOT(ISERROR(SEARCH("YOK",O7)))</formula>
    </cfRule>
    <cfRule type="containsText" dxfId="310" priority="6" operator="containsText" text="VAR">
      <formula>NOT(ISERROR(SEARCH("VAR",O7)))</formula>
    </cfRule>
  </conditionalFormatting>
  <conditionalFormatting sqref="O5:O6">
    <cfRule type="containsText" dxfId="309" priority="3" operator="containsText" text="YOK">
      <formula>NOT(ISERROR(SEARCH("YOK",O5)))</formula>
    </cfRule>
    <cfRule type="containsText" dxfId="308" priority="4" operator="containsText" text="VAR">
      <formula>NOT(ISERROR(SEARCH("VAR",O5)))</formula>
    </cfRule>
  </conditionalFormatting>
  <conditionalFormatting sqref="O1:O3">
    <cfRule type="containsText" dxfId="307" priority="1" operator="containsText" text="YOK">
      <formula>NOT(ISERROR(SEARCH("YOK",O1)))</formula>
    </cfRule>
    <cfRule type="containsText" dxfId="306" priority="2" operator="containsText" text="VAR">
      <formula>NOT(ISERROR(SEARCH("VAR",O1)))</formula>
    </cfRule>
  </conditionalFormatting>
  <hyperlinks>
    <hyperlink ref="N1" location="'TEDARİKÇİ BİLGİ'!A1" display="TEDARİKÇİ BİLGİ" xr:uid="{4C9DFF52-3702-4539-B0A6-6128E1AF3327}"/>
    <hyperlink ref="M1" location="'İŞ BİLGİ'!A1" display="ÖZET" xr:uid="{27924E14-E403-406D-8016-D92626FCB8ED}"/>
    <hyperlink ref="L1" location="MALİYET!A1" display="MALİYETE DÖN" xr:uid="{08B6B9AB-03C5-4CB7-BCC3-2129A17228C9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71EEA85-354C-4F0F-95F7-D22E85DBB58D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0CD1B952-28F1-4949-A806-93BF0F0CAA18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ayfa18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235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20" xr:uid="{00000000-0009-0000-0000-000012000000}"/>
  <sortState xmlns:xlrd2="http://schemas.microsoft.com/office/spreadsheetml/2017/richdata2" ref="B5:L35">
    <sortCondition ref="B5:B35"/>
  </sortState>
  <mergeCells count="2">
    <mergeCell ref="C2:M2"/>
    <mergeCell ref="E304:K304"/>
  </mergeCells>
  <conditionalFormatting sqref="O7:O1048576">
    <cfRule type="containsText" dxfId="305" priority="5" operator="containsText" text="YOK">
      <formula>NOT(ISERROR(SEARCH("YOK",O7)))</formula>
    </cfRule>
    <cfRule type="containsText" dxfId="304" priority="6" operator="containsText" text="VAR">
      <formula>NOT(ISERROR(SEARCH("VAR",O7)))</formula>
    </cfRule>
  </conditionalFormatting>
  <conditionalFormatting sqref="O5:O6">
    <cfRule type="containsText" dxfId="303" priority="3" operator="containsText" text="YOK">
      <formula>NOT(ISERROR(SEARCH("YOK",O5)))</formula>
    </cfRule>
    <cfRule type="containsText" dxfId="302" priority="4" operator="containsText" text="VAR">
      <formula>NOT(ISERROR(SEARCH("VAR",O5)))</formula>
    </cfRule>
  </conditionalFormatting>
  <conditionalFormatting sqref="O1:O3">
    <cfRule type="containsText" dxfId="301" priority="1" operator="containsText" text="YOK">
      <formula>NOT(ISERROR(SEARCH("YOK",O1)))</formula>
    </cfRule>
    <cfRule type="containsText" dxfId="300" priority="2" operator="containsText" text="VAR">
      <formula>NOT(ISERROR(SEARCH("VAR",O1)))</formula>
    </cfRule>
  </conditionalFormatting>
  <hyperlinks>
    <hyperlink ref="N1" location="'TEDARİKÇİ BİLGİ'!A1" display="TEDARİKÇİ BİLGİ" xr:uid="{FAE46C14-6D91-45DE-BF65-8215D692C9D1}"/>
    <hyperlink ref="M1" location="'İŞ BİLGİ'!A1" display="ÖZET" xr:uid="{CB9FC304-26B2-41B6-AC86-0787F34C622D}"/>
    <hyperlink ref="L1" location="MALİYET!A1" display="MALİYETE DÖN" xr:uid="{81D86B2D-2A41-40BE-88A4-0EC3BA13A2EE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DCDF7A2-C4F9-4659-8AAC-425A6E2D0928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7F662921-EBEB-4F44-9B9F-EC2A87E19897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ayfa19">
    <tabColor rgb="FFFFC000"/>
  </sheetPr>
  <dimension ref="B1:O304"/>
  <sheetViews>
    <sheetView zoomScale="90" zoomScaleNormal="90" workbookViewId="0">
      <pane ySplit="4" topLeftCell="A277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233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ref="G7:G68" si="4">E7*F7</f>
        <v>0</v>
      </c>
      <c r="H7" s="201">
        <v>0.2</v>
      </c>
      <c r="I7" s="41">
        <f t="shared" si="1"/>
        <v>0</v>
      </c>
      <c r="J7" s="41">
        <v>0.4</v>
      </c>
      <c r="K7" s="41">
        <f t="shared" ref="K7:K69" si="5">I7/10*4</f>
        <v>0</v>
      </c>
      <c r="L7" s="41">
        <f t="shared" si="3"/>
        <v>0</v>
      </c>
      <c r="M7" s="41">
        <v>0</v>
      </c>
      <c r="N7" s="41">
        <f t="shared" ref="N7:N69" si="6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4"/>
        <v>0</v>
      </c>
      <c r="H8" s="201">
        <v>0.2</v>
      </c>
      <c r="I8" s="41">
        <f t="shared" si="1"/>
        <v>0</v>
      </c>
      <c r="J8" s="41">
        <v>0.4</v>
      </c>
      <c r="K8" s="41">
        <f t="shared" si="5"/>
        <v>0</v>
      </c>
      <c r="L8" s="41">
        <f t="shared" si="3"/>
        <v>0</v>
      </c>
      <c r="M8" s="41">
        <v>0</v>
      </c>
      <c r="N8" s="41">
        <f t="shared" si="6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4"/>
        <v>0</v>
      </c>
      <c r="H9" s="201">
        <v>0.2</v>
      </c>
      <c r="I9" s="41">
        <f t="shared" si="1"/>
        <v>0</v>
      </c>
      <c r="J9" s="41">
        <v>0.4</v>
      </c>
      <c r="K9" s="41">
        <f t="shared" si="5"/>
        <v>0</v>
      </c>
      <c r="L9" s="41">
        <f t="shared" si="3"/>
        <v>0</v>
      </c>
      <c r="M9" s="41">
        <v>0</v>
      </c>
      <c r="N9" s="41">
        <f t="shared" si="6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4"/>
        <v>0</v>
      </c>
      <c r="H10" s="201">
        <v>0.2</v>
      </c>
      <c r="I10" s="41">
        <f t="shared" si="1"/>
        <v>0</v>
      </c>
      <c r="J10" s="41">
        <v>0.4</v>
      </c>
      <c r="K10" s="41">
        <f t="shared" si="5"/>
        <v>0</v>
      </c>
      <c r="L10" s="41">
        <f t="shared" si="3"/>
        <v>0</v>
      </c>
      <c r="M10" s="41">
        <v>0</v>
      </c>
      <c r="N10" s="41">
        <f t="shared" si="6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4"/>
        <v>0</v>
      </c>
      <c r="H11" s="201">
        <v>0.2</v>
      </c>
      <c r="I11" s="41">
        <f t="shared" si="1"/>
        <v>0</v>
      </c>
      <c r="J11" s="41">
        <v>0.4</v>
      </c>
      <c r="K11" s="41">
        <f t="shared" si="5"/>
        <v>0</v>
      </c>
      <c r="L11" s="41">
        <f t="shared" si="3"/>
        <v>0</v>
      </c>
      <c r="M11" s="41">
        <v>0</v>
      </c>
      <c r="N11" s="41">
        <f t="shared" si="6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4"/>
        <v>0</v>
      </c>
      <c r="H12" s="201">
        <v>0.2</v>
      </c>
      <c r="I12" s="41">
        <f t="shared" si="1"/>
        <v>0</v>
      </c>
      <c r="J12" s="41">
        <v>0.4</v>
      </c>
      <c r="K12" s="41">
        <f t="shared" si="5"/>
        <v>0</v>
      </c>
      <c r="L12" s="41">
        <f t="shared" si="3"/>
        <v>0</v>
      </c>
      <c r="M12" s="41">
        <v>0</v>
      </c>
      <c r="N12" s="41">
        <f t="shared" si="6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4"/>
        <v>0</v>
      </c>
      <c r="H13" s="201">
        <v>0.2</v>
      </c>
      <c r="I13" s="41">
        <f t="shared" si="1"/>
        <v>0</v>
      </c>
      <c r="J13" s="41">
        <v>0.4</v>
      </c>
      <c r="K13" s="41">
        <f t="shared" si="5"/>
        <v>0</v>
      </c>
      <c r="L13" s="41">
        <f t="shared" si="3"/>
        <v>0</v>
      </c>
      <c r="M13" s="41">
        <v>0</v>
      </c>
      <c r="N13" s="41">
        <f t="shared" si="6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4"/>
        <v>0</v>
      </c>
      <c r="H14" s="201">
        <v>0.2</v>
      </c>
      <c r="I14" s="41">
        <f t="shared" si="1"/>
        <v>0</v>
      </c>
      <c r="J14" s="41">
        <v>0.4</v>
      </c>
      <c r="K14" s="41">
        <f t="shared" si="5"/>
        <v>0</v>
      </c>
      <c r="L14" s="41">
        <f t="shared" si="3"/>
        <v>0</v>
      </c>
      <c r="M14" s="41">
        <v>0</v>
      </c>
      <c r="N14" s="41">
        <f t="shared" si="6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4"/>
        <v>0</v>
      </c>
      <c r="H15" s="201">
        <v>0.2</v>
      </c>
      <c r="I15" s="41">
        <f t="shared" si="1"/>
        <v>0</v>
      </c>
      <c r="J15" s="41">
        <v>0.4</v>
      </c>
      <c r="K15" s="41">
        <f t="shared" si="5"/>
        <v>0</v>
      </c>
      <c r="L15" s="41">
        <f t="shared" si="3"/>
        <v>0</v>
      </c>
      <c r="M15" s="41">
        <v>0</v>
      </c>
      <c r="N15" s="41">
        <f t="shared" si="6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4"/>
        <v>0</v>
      </c>
      <c r="H16" s="201">
        <v>0.2</v>
      </c>
      <c r="I16" s="41">
        <f t="shared" si="1"/>
        <v>0</v>
      </c>
      <c r="J16" s="41">
        <v>0.4</v>
      </c>
      <c r="K16" s="41">
        <f t="shared" si="5"/>
        <v>0</v>
      </c>
      <c r="L16" s="41">
        <f t="shared" si="3"/>
        <v>0</v>
      </c>
      <c r="M16" s="41">
        <v>0</v>
      </c>
      <c r="N16" s="41">
        <f t="shared" si="6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4"/>
        <v>0</v>
      </c>
      <c r="H17" s="201">
        <v>0.2</v>
      </c>
      <c r="I17" s="41">
        <f t="shared" si="1"/>
        <v>0</v>
      </c>
      <c r="J17" s="41">
        <v>0.4</v>
      </c>
      <c r="K17" s="41">
        <f t="shared" si="5"/>
        <v>0</v>
      </c>
      <c r="L17" s="41">
        <f t="shared" si="3"/>
        <v>0</v>
      </c>
      <c r="M17" s="41">
        <v>0</v>
      </c>
      <c r="N17" s="41">
        <f t="shared" si="6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4"/>
        <v>0</v>
      </c>
      <c r="H18" s="201">
        <v>0.2</v>
      </c>
      <c r="I18" s="41">
        <f t="shared" si="1"/>
        <v>0</v>
      </c>
      <c r="J18" s="41">
        <v>0.4</v>
      </c>
      <c r="K18" s="41">
        <f t="shared" si="5"/>
        <v>0</v>
      </c>
      <c r="L18" s="41">
        <f t="shared" si="3"/>
        <v>0</v>
      </c>
      <c r="M18" s="41">
        <v>0</v>
      </c>
      <c r="N18" s="41">
        <f t="shared" si="6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4"/>
        <v>0</v>
      </c>
      <c r="H19" s="201">
        <v>0.2</v>
      </c>
      <c r="I19" s="41">
        <f t="shared" si="1"/>
        <v>0</v>
      </c>
      <c r="J19" s="41">
        <v>0.4</v>
      </c>
      <c r="K19" s="41">
        <f t="shared" si="5"/>
        <v>0</v>
      </c>
      <c r="L19" s="41">
        <f t="shared" si="3"/>
        <v>0</v>
      </c>
      <c r="M19" s="41">
        <v>0</v>
      </c>
      <c r="N19" s="41">
        <f t="shared" si="6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4"/>
        <v>0</v>
      </c>
      <c r="H20" s="201">
        <v>0.2</v>
      </c>
      <c r="I20" s="41">
        <f t="shared" si="1"/>
        <v>0</v>
      </c>
      <c r="J20" s="41">
        <v>0.4</v>
      </c>
      <c r="K20" s="41">
        <f t="shared" si="5"/>
        <v>0</v>
      </c>
      <c r="L20" s="41">
        <f t="shared" si="3"/>
        <v>0</v>
      </c>
      <c r="M20" s="41">
        <v>0</v>
      </c>
      <c r="N20" s="41">
        <f t="shared" si="6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4"/>
        <v>0</v>
      </c>
      <c r="H21" s="201">
        <v>0.2</v>
      </c>
      <c r="I21" s="41">
        <f t="shared" si="1"/>
        <v>0</v>
      </c>
      <c r="J21" s="41">
        <v>0.4</v>
      </c>
      <c r="K21" s="41">
        <f t="shared" si="5"/>
        <v>0</v>
      </c>
      <c r="L21" s="41">
        <f t="shared" si="3"/>
        <v>0</v>
      </c>
      <c r="M21" s="41">
        <v>0</v>
      </c>
      <c r="N21" s="41">
        <f t="shared" si="6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4"/>
        <v>0</v>
      </c>
      <c r="H22" s="201">
        <v>0.2</v>
      </c>
      <c r="I22" s="41">
        <f t="shared" si="1"/>
        <v>0</v>
      </c>
      <c r="J22" s="41">
        <v>0.4</v>
      </c>
      <c r="K22" s="41">
        <f t="shared" si="5"/>
        <v>0</v>
      </c>
      <c r="L22" s="41">
        <f t="shared" si="3"/>
        <v>0</v>
      </c>
      <c r="M22" s="41">
        <v>0</v>
      </c>
      <c r="N22" s="41">
        <f t="shared" si="6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4"/>
        <v>0</v>
      </c>
      <c r="H23" s="201">
        <v>0.2</v>
      </c>
      <c r="I23" s="41">
        <f t="shared" si="1"/>
        <v>0</v>
      </c>
      <c r="J23" s="41">
        <v>0.4</v>
      </c>
      <c r="K23" s="41">
        <f t="shared" si="5"/>
        <v>0</v>
      </c>
      <c r="L23" s="41">
        <f t="shared" si="3"/>
        <v>0</v>
      </c>
      <c r="M23" s="41">
        <v>0</v>
      </c>
      <c r="N23" s="41">
        <f t="shared" si="6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4"/>
        <v>0</v>
      </c>
      <c r="H24" s="201">
        <v>0.2</v>
      </c>
      <c r="I24" s="41">
        <f t="shared" si="1"/>
        <v>0</v>
      </c>
      <c r="J24" s="41">
        <v>0.4</v>
      </c>
      <c r="K24" s="41">
        <f t="shared" si="5"/>
        <v>0</v>
      </c>
      <c r="L24" s="41">
        <f t="shared" si="3"/>
        <v>0</v>
      </c>
      <c r="M24" s="41">
        <v>0</v>
      </c>
      <c r="N24" s="41">
        <f t="shared" si="6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4"/>
        <v>0</v>
      </c>
      <c r="H25" s="201">
        <v>0.2</v>
      </c>
      <c r="I25" s="41">
        <f t="shared" si="1"/>
        <v>0</v>
      </c>
      <c r="J25" s="41">
        <v>0.4</v>
      </c>
      <c r="K25" s="41">
        <f t="shared" si="5"/>
        <v>0</v>
      </c>
      <c r="L25" s="41">
        <f t="shared" si="3"/>
        <v>0</v>
      </c>
      <c r="M25" s="41">
        <v>0</v>
      </c>
      <c r="N25" s="41">
        <f t="shared" si="6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4"/>
        <v>0</v>
      </c>
      <c r="H26" s="201">
        <v>0.2</v>
      </c>
      <c r="I26" s="41">
        <f t="shared" si="1"/>
        <v>0</v>
      </c>
      <c r="J26" s="41">
        <v>0.4</v>
      </c>
      <c r="K26" s="41">
        <f t="shared" si="5"/>
        <v>0</v>
      </c>
      <c r="L26" s="41">
        <f t="shared" si="3"/>
        <v>0</v>
      </c>
      <c r="M26" s="41">
        <v>0</v>
      </c>
      <c r="N26" s="41">
        <f t="shared" si="6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4"/>
        <v>0</v>
      </c>
      <c r="H27" s="201">
        <v>0.2</v>
      </c>
      <c r="I27" s="41">
        <f t="shared" si="1"/>
        <v>0</v>
      </c>
      <c r="J27" s="41">
        <v>0.4</v>
      </c>
      <c r="K27" s="41">
        <f t="shared" si="5"/>
        <v>0</v>
      </c>
      <c r="L27" s="41">
        <f t="shared" si="3"/>
        <v>0</v>
      </c>
      <c r="M27" s="41">
        <v>0</v>
      </c>
      <c r="N27" s="41">
        <f t="shared" si="6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4"/>
        <v>0</v>
      </c>
      <c r="H28" s="201">
        <v>0.2</v>
      </c>
      <c r="I28" s="41">
        <f t="shared" si="1"/>
        <v>0</v>
      </c>
      <c r="J28" s="41">
        <v>0.4</v>
      </c>
      <c r="K28" s="41">
        <f t="shared" si="5"/>
        <v>0</v>
      </c>
      <c r="L28" s="41">
        <f t="shared" si="3"/>
        <v>0</v>
      </c>
      <c r="M28" s="41">
        <v>0</v>
      </c>
      <c r="N28" s="41">
        <f t="shared" si="6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4"/>
        <v>0</v>
      </c>
      <c r="H29" s="201">
        <v>0.2</v>
      </c>
      <c r="I29" s="41">
        <f t="shared" si="1"/>
        <v>0</v>
      </c>
      <c r="J29" s="41">
        <v>0.4</v>
      </c>
      <c r="K29" s="41">
        <f t="shared" si="5"/>
        <v>0</v>
      </c>
      <c r="L29" s="41">
        <f t="shared" si="3"/>
        <v>0</v>
      </c>
      <c r="M29" s="41">
        <v>0</v>
      </c>
      <c r="N29" s="41">
        <f t="shared" si="6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4"/>
        <v>0</v>
      </c>
      <c r="H30" s="201">
        <v>0.2</v>
      </c>
      <c r="I30" s="41">
        <f t="shared" si="1"/>
        <v>0</v>
      </c>
      <c r="J30" s="41">
        <v>0.4</v>
      </c>
      <c r="K30" s="41">
        <f t="shared" si="5"/>
        <v>0</v>
      </c>
      <c r="L30" s="41">
        <f t="shared" si="3"/>
        <v>0</v>
      </c>
      <c r="M30" s="41">
        <v>0</v>
      </c>
      <c r="N30" s="41">
        <f t="shared" si="6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4"/>
        <v>0</v>
      </c>
      <c r="H31" s="201">
        <v>0.2</v>
      </c>
      <c r="I31" s="41">
        <f t="shared" si="1"/>
        <v>0</v>
      </c>
      <c r="J31" s="41">
        <v>0.4</v>
      </c>
      <c r="K31" s="41">
        <f t="shared" si="5"/>
        <v>0</v>
      </c>
      <c r="L31" s="41">
        <f t="shared" si="3"/>
        <v>0</v>
      </c>
      <c r="M31" s="41">
        <v>0</v>
      </c>
      <c r="N31" s="41">
        <f t="shared" si="6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4"/>
        <v>0</v>
      </c>
      <c r="H32" s="201">
        <v>0.2</v>
      </c>
      <c r="I32" s="41">
        <f t="shared" si="1"/>
        <v>0</v>
      </c>
      <c r="J32" s="41">
        <v>0.4</v>
      </c>
      <c r="K32" s="41">
        <f t="shared" si="5"/>
        <v>0</v>
      </c>
      <c r="L32" s="41">
        <f t="shared" si="3"/>
        <v>0</v>
      </c>
      <c r="M32" s="41">
        <v>0</v>
      </c>
      <c r="N32" s="41">
        <f t="shared" si="6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4"/>
        <v>0</v>
      </c>
      <c r="H33" s="201">
        <v>0.2</v>
      </c>
      <c r="I33" s="41">
        <f t="shared" si="1"/>
        <v>0</v>
      </c>
      <c r="J33" s="41">
        <v>0.4</v>
      </c>
      <c r="K33" s="41">
        <f t="shared" si="5"/>
        <v>0</v>
      </c>
      <c r="L33" s="41">
        <f t="shared" si="3"/>
        <v>0</v>
      </c>
      <c r="M33" s="41">
        <v>0</v>
      </c>
      <c r="N33" s="41">
        <f t="shared" si="6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4"/>
        <v>0</v>
      </c>
      <c r="H34" s="201">
        <v>0.2</v>
      </c>
      <c r="I34" s="41">
        <f t="shared" si="1"/>
        <v>0</v>
      </c>
      <c r="J34" s="41">
        <v>0.4</v>
      </c>
      <c r="K34" s="41">
        <f t="shared" si="5"/>
        <v>0</v>
      </c>
      <c r="L34" s="41">
        <f t="shared" si="3"/>
        <v>0</v>
      </c>
      <c r="M34" s="41">
        <v>0</v>
      </c>
      <c r="N34" s="41">
        <f t="shared" si="6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4"/>
        <v>0</v>
      </c>
      <c r="H35" s="201">
        <v>0.2</v>
      </c>
      <c r="I35" s="41">
        <f t="shared" si="1"/>
        <v>0</v>
      </c>
      <c r="J35" s="41">
        <v>0.4</v>
      </c>
      <c r="K35" s="41">
        <f t="shared" si="5"/>
        <v>0</v>
      </c>
      <c r="L35" s="41">
        <f t="shared" si="3"/>
        <v>0</v>
      </c>
      <c r="M35" s="41">
        <v>0</v>
      </c>
      <c r="N35" s="41">
        <f t="shared" si="6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4"/>
        <v>0</v>
      </c>
      <c r="H36" s="201">
        <v>0.2</v>
      </c>
      <c r="I36" s="41">
        <f t="shared" si="1"/>
        <v>0</v>
      </c>
      <c r="J36" s="41">
        <v>0.4</v>
      </c>
      <c r="K36" s="41">
        <f t="shared" si="5"/>
        <v>0</v>
      </c>
      <c r="L36" s="41">
        <f t="shared" si="3"/>
        <v>0</v>
      </c>
      <c r="M36" s="41">
        <v>0</v>
      </c>
      <c r="N36" s="41">
        <f t="shared" si="6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4"/>
        <v>0</v>
      </c>
      <c r="H37" s="201">
        <v>0.2</v>
      </c>
      <c r="I37" s="41">
        <f t="shared" si="1"/>
        <v>0</v>
      </c>
      <c r="J37" s="41">
        <v>0.4</v>
      </c>
      <c r="K37" s="41">
        <f t="shared" si="5"/>
        <v>0</v>
      </c>
      <c r="L37" s="41">
        <f t="shared" si="3"/>
        <v>0</v>
      </c>
      <c r="M37" s="41">
        <v>0</v>
      </c>
      <c r="N37" s="41">
        <f t="shared" si="6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4"/>
        <v>0</v>
      </c>
      <c r="H38" s="201">
        <v>0.2</v>
      </c>
      <c r="I38" s="41">
        <f t="shared" si="1"/>
        <v>0</v>
      </c>
      <c r="J38" s="41">
        <v>0.4</v>
      </c>
      <c r="K38" s="41">
        <f t="shared" si="5"/>
        <v>0</v>
      </c>
      <c r="L38" s="41">
        <f t="shared" si="3"/>
        <v>0</v>
      </c>
      <c r="M38" s="41">
        <v>0</v>
      </c>
      <c r="N38" s="41">
        <f t="shared" si="6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4"/>
        <v>0</v>
      </c>
      <c r="H39" s="201">
        <v>0.2</v>
      </c>
      <c r="I39" s="41">
        <f t="shared" si="1"/>
        <v>0</v>
      </c>
      <c r="J39" s="41">
        <v>0.4</v>
      </c>
      <c r="K39" s="41">
        <f t="shared" si="5"/>
        <v>0</v>
      </c>
      <c r="L39" s="41">
        <f t="shared" si="3"/>
        <v>0</v>
      </c>
      <c r="M39" s="41">
        <v>0</v>
      </c>
      <c r="N39" s="41">
        <f t="shared" si="6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4"/>
        <v>0</v>
      </c>
      <c r="H40" s="201">
        <v>0.2</v>
      </c>
      <c r="I40" s="41">
        <f t="shared" si="1"/>
        <v>0</v>
      </c>
      <c r="J40" s="41">
        <v>0.4</v>
      </c>
      <c r="K40" s="41">
        <f t="shared" si="5"/>
        <v>0</v>
      </c>
      <c r="L40" s="41">
        <f t="shared" si="3"/>
        <v>0</v>
      </c>
      <c r="M40" s="41">
        <v>0</v>
      </c>
      <c r="N40" s="41">
        <f t="shared" si="6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4"/>
        <v>0</v>
      </c>
      <c r="H41" s="201">
        <v>0.2</v>
      </c>
      <c r="I41" s="41">
        <f t="shared" si="1"/>
        <v>0</v>
      </c>
      <c r="J41" s="41">
        <v>0.4</v>
      </c>
      <c r="K41" s="41">
        <f t="shared" si="5"/>
        <v>0</v>
      </c>
      <c r="L41" s="41">
        <f t="shared" si="3"/>
        <v>0</v>
      </c>
      <c r="M41" s="41">
        <v>0</v>
      </c>
      <c r="N41" s="41">
        <f t="shared" si="6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4"/>
        <v>0</v>
      </c>
      <c r="H42" s="201">
        <v>0.2</v>
      </c>
      <c r="I42" s="41">
        <f t="shared" si="1"/>
        <v>0</v>
      </c>
      <c r="J42" s="41">
        <v>0.4</v>
      </c>
      <c r="K42" s="41">
        <f t="shared" si="5"/>
        <v>0</v>
      </c>
      <c r="L42" s="41">
        <f t="shared" si="3"/>
        <v>0</v>
      </c>
      <c r="M42" s="41">
        <v>0</v>
      </c>
      <c r="N42" s="41">
        <f t="shared" si="6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4"/>
        <v>0</v>
      </c>
      <c r="H43" s="201">
        <v>0.2</v>
      </c>
      <c r="I43" s="41">
        <f t="shared" si="1"/>
        <v>0</v>
      </c>
      <c r="J43" s="41">
        <v>0.4</v>
      </c>
      <c r="K43" s="41">
        <f t="shared" si="5"/>
        <v>0</v>
      </c>
      <c r="L43" s="41">
        <f t="shared" si="3"/>
        <v>0</v>
      </c>
      <c r="M43" s="41">
        <v>0</v>
      </c>
      <c r="N43" s="41">
        <f t="shared" si="6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4"/>
        <v>0</v>
      </c>
      <c r="H44" s="201">
        <v>0.2</v>
      </c>
      <c r="I44" s="41">
        <f t="shared" si="1"/>
        <v>0</v>
      </c>
      <c r="J44" s="41">
        <v>0.4</v>
      </c>
      <c r="K44" s="41">
        <f t="shared" si="5"/>
        <v>0</v>
      </c>
      <c r="L44" s="41">
        <f t="shared" si="3"/>
        <v>0</v>
      </c>
      <c r="M44" s="41">
        <v>0</v>
      </c>
      <c r="N44" s="41">
        <f t="shared" si="6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4"/>
        <v>0</v>
      </c>
      <c r="H45" s="201">
        <v>0.2</v>
      </c>
      <c r="I45" s="41">
        <f t="shared" si="1"/>
        <v>0</v>
      </c>
      <c r="J45" s="41">
        <v>0.4</v>
      </c>
      <c r="K45" s="41">
        <f t="shared" si="5"/>
        <v>0</v>
      </c>
      <c r="L45" s="41">
        <f t="shared" si="3"/>
        <v>0</v>
      </c>
      <c r="M45" s="41">
        <v>0</v>
      </c>
      <c r="N45" s="41">
        <f t="shared" si="6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4"/>
        <v>0</v>
      </c>
      <c r="H46" s="201">
        <v>0.2</v>
      </c>
      <c r="I46" s="41">
        <f t="shared" si="1"/>
        <v>0</v>
      </c>
      <c r="J46" s="41">
        <v>0.4</v>
      </c>
      <c r="K46" s="41">
        <f t="shared" si="5"/>
        <v>0</v>
      </c>
      <c r="L46" s="41">
        <f t="shared" si="3"/>
        <v>0</v>
      </c>
      <c r="M46" s="41">
        <v>0</v>
      </c>
      <c r="N46" s="41">
        <f t="shared" si="6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4"/>
        <v>0</v>
      </c>
      <c r="H47" s="201">
        <v>0.2</v>
      </c>
      <c r="I47" s="41">
        <f t="shared" si="1"/>
        <v>0</v>
      </c>
      <c r="J47" s="41">
        <v>0.4</v>
      </c>
      <c r="K47" s="41">
        <f t="shared" si="5"/>
        <v>0</v>
      </c>
      <c r="L47" s="41">
        <f t="shared" si="3"/>
        <v>0</v>
      </c>
      <c r="M47" s="41">
        <v>0</v>
      </c>
      <c r="N47" s="41">
        <f t="shared" si="6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4"/>
        <v>0</v>
      </c>
      <c r="H48" s="201">
        <v>0.2</v>
      </c>
      <c r="I48" s="41">
        <f t="shared" si="1"/>
        <v>0</v>
      </c>
      <c r="J48" s="41">
        <v>0.4</v>
      </c>
      <c r="K48" s="41">
        <f t="shared" si="5"/>
        <v>0</v>
      </c>
      <c r="L48" s="41">
        <f t="shared" si="3"/>
        <v>0</v>
      </c>
      <c r="M48" s="41">
        <v>0</v>
      </c>
      <c r="N48" s="41">
        <f t="shared" si="6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4"/>
        <v>0</v>
      </c>
      <c r="H49" s="201">
        <v>0.2</v>
      </c>
      <c r="I49" s="41">
        <f t="shared" si="1"/>
        <v>0</v>
      </c>
      <c r="J49" s="41">
        <v>0.4</v>
      </c>
      <c r="K49" s="41">
        <f t="shared" si="5"/>
        <v>0</v>
      </c>
      <c r="L49" s="41">
        <f t="shared" si="3"/>
        <v>0</v>
      </c>
      <c r="M49" s="41">
        <v>0</v>
      </c>
      <c r="N49" s="41">
        <f t="shared" si="6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4"/>
        <v>0</v>
      </c>
      <c r="H50" s="201">
        <v>0.2</v>
      </c>
      <c r="I50" s="41">
        <f t="shared" si="1"/>
        <v>0</v>
      </c>
      <c r="J50" s="41">
        <v>0.4</v>
      </c>
      <c r="K50" s="41">
        <f t="shared" si="5"/>
        <v>0</v>
      </c>
      <c r="L50" s="41">
        <f t="shared" si="3"/>
        <v>0</v>
      </c>
      <c r="M50" s="41">
        <v>0</v>
      </c>
      <c r="N50" s="41">
        <f t="shared" si="6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4"/>
        <v>0</v>
      </c>
      <c r="H51" s="201">
        <v>0.2</v>
      </c>
      <c r="I51" s="41">
        <f t="shared" si="1"/>
        <v>0</v>
      </c>
      <c r="J51" s="41">
        <v>0.4</v>
      </c>
      <c r="K51" s="41">
        <f t="shared" si="5"/>
        <v>0</v>
      </c>
      <c r="L51" s="41">
        <f t="shared" si="3"/>
        <v>0</v>
      </c>
      <c r="M51" s="41">
        <v>0</v>
      </c>
      <c r="N51" s="41">
        <f t="shared" si="6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4"/>
        <v>0</v>
      </c>
      <c r="H52" s="201">
        <v>0.2</v>
      </c>
      <c r="I52" s="41">
        <f t="shared" si="1"/>
        <v>0</v>
      </c>
      <c r="J52" s="41">
        <v>0.4</v>
      </c>
      <c r="K52" s="41">
        <f t="shared" si="5"/>
        <v>0</v>
      </c>
      <c r="L52" s="41">
        <f t="shared" si="3"/>
        <v>0</v>
      </c>
      <c r="M52" s="41">
        <v>0</v>
      </c>
      <c r="N52" s="41">
        <f t="shared" si="6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4"/>
        <v>0</v>
      </c>
      <c r="H53" s="201">
        <v>0.2</v>
      </c>
      <c r="I53" s="41">
        <f t="shared" si="1"/>
        <v>0</v>
      </c>
      <c r="J53" s="41">
        <v>0.4</v>
      </c>
      <c r="K53" s="41">
        <f t="shared" si="5"/>
        <v>0</v>
      </c>
      <c r="L53" s="41">
        <f t="shared" si="3"/>
        <v>0</v>
      </c>
      <c r="M53" s="41">
        <v>0</v>
      </c>
      <c r="N53" s="41">
        <f t="shared" si="6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4"/>
        <v>0</v>
      </c>
      <c r="H54" s="201">
        <v>0.2</v>
      </c>
      <c r="I54" s="41">
        <f t="shared" si="1"/>
        <v>0</v>
      </c>
      <c r="J54" s="41">
        <v>0.4</v>
      </c>
      <c r="K54" s="41">
        <f t="shared" si="5"/>
        <v>0</v>
      </c>
      <c r="L54" s="41">
        <f t="shared" si="3"/>
        <v>0</v>
      </c>
      <c r="M54" s="41">
        <v>0</v>
      </c>
      <c r="N54" s="41">
        <f t="shared" si="6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4"/>
        <v>0</v>
      </c>
      <c r="H55" s="201">
        <v>0.2</v>
      </c>
      <c r="I55" s="41">
        <f t="shared" si="1"/>
        <v>0</v>
      </c>
      <c r="J55" s="41">
        <v>0.4</v>
      </c>
      <c r="K55" s="41">
        <f t="shared" si="5"/>
        <v>0</v>
      </c>
      <c r="L55" s="41">
        <f t="shared" si="3"/>
        <v>0</v>
      </c>
      <c r="M55" s="41">
        <v>0</v>
      </c>
      <c r="N55" s="41">
        <f t="shared" si="6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4"/>
        <v>0</v>
      </c>
      <c r="H56" s="201">
        <v>0.2</v>
      </c>
      <c r="I56" s="41">
        <f t="shared" si="1"/>
        <v>0</v>
      </c>
      <c r="J56" s="41">
        <v>0.4</v>
      </c>
      <c r="K56" s="41">
        <f t="shared" si="5"/>
        <v>0</v>
      </c>
      <c r="L56" s="41">
        <f t="shared" si="3"/>
        <v>0</v>
      </c>
      <c r="M56" s="41">
        <v>0</v>
      </c>
      <c r="N56" s="41">
        <f t="shared" si="6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4"/>
        <v>0</v>
      </c>
      <c r="H57" s="201">
        <v>0.2</v>
      </c>
      <c r="I57" s="41">
        <f t="shared" si="1"/>
        <v>0</v>
      </c>
      <c r="J57" s="41">
        <v>0.4</v>
      </c>
      <c r="K57" s="41">
        <f t="shared" si="5"/>
        <v>0</v>
      </c>
      <c r="L57" s="41">
        <f t="shared" si="3"/>
        <v>0</v>
      </c>
      <c r="M57" s="41">
        <v>0</v>
      </c>
      <c r="N57" s="41">
        <f t="shared" si="6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4"/>
        <v>0</v>
      </c>
      <c r="H58" s="201">
        <v>0.2</v>
      </c>
      <c r="I58" s="41">
        <f t="shared" si="1"/>
        <v>0</v>
      </c>
      <c r="J58" s="41">
        <v>0.4</v>
      </c>
      <c r="K58" s="41">
        <f t="shared" si="5"/>
        <v>0</v>
      </c>
      <c r="L58" s="41">
        <f t="shared" si="3"/>
        <v>0</v>
      </c>
      <c r="M58" s="41">
        <v>0</v>
      </c>
      <c r="N58" s="41">
        <f t="shared" si="6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4"/>
        <v>0</v>
      </c>
      <c r="H59" s="201">
        <v>0.2</v>
      </c>
      <c r="I59" s="41">
        <f t="shared" si="1"/>
        <v>0</v>
      </c>
      <c r="J59" s="41">
        <v>0.4</v>
      </c>
      <c r="K59" s="41">
        <f t="shared" si="5"/>
        <v>0</v>
      </c>
      <c r="L59" s="41">
        <f t="shared" si="3"/>
        <v>0</v>
      </c>
      <c r="M59" s="41">
        <v>0</v>
      </c>
      <c r="N59" s="41">
        <f t="shared" si="6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4"/>
        <v>0</v>
      </c>
      <c r="H60" s="201">
        <v>0.2</v>
      </c>
      <c r="I60" s="41">
        <f t="shared" si="1"/>
        <v>0</v>
      </c>
      <c r="J60" s="41">
        <v>0.4</v>
      </c>
      <c r="K60" s="41">
        <f t="shared" si="5"/>
        <v>0</v>
      </c>
      <c r="L60" s="41">
        <f t="shared" si="3"/>
        <v>0</v>
      </c>
      <c r="M60" s="41">
        <v>0</v>
      </c>
      <c r="N60" s="41">
        <f t="shared" si="6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4"/>
        <v>0</v>
      </c>
      <c r="H61" s="201">
        <v>0.2</v>
      </c>
      <c r="I61" s="41">
        <f t="shared" si="1"/>
        <v>0</v>
      </c>
      <c r="J61" s="41">
        <v>0.4</v>
      </c>
      <c r="K61" s="41">
        <f t="shared" si="5"/>
        <v>0</v>
      </c>
      <c r="L61" s="41">
        <f t="shared" si="3"/>
        <v>0</v>
      </c>
      <c r="M61" s="41">
        <v>0</v>
      </c>
      <c r="N61" s="41">
        <f t="shared" si="6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4"/>
        <v>0</v>
      </c>
      <c r="H62" s="201">
        <v>0.2</v>
      </c>
      <c r="I62" s="41">
        <f t="shared" si="1"/>
        <v>0</v>
      </c>
      <c r="J62" s="41">
        <v>0.4</v>
      </c>
      <c r="K62" s="41">
        <f t="shared" si="5"/>
        <v>0</v>
      </c>
      <c r="L62" s="41">
        <f t="shared" si="3"/>
        <v>0</v>
      </c>
      <c r="M62" s="41">
        <v>0</v>
      </c>
      <c r="N62" s="41">
        <f t="shared" si="6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4"/>
        <v>0</v>
      </c>
      <c r="H63" s="201">
        <v>0.2</v>
      </c>
      <c r="I63" s="41">
        <f t="shared" si="1"/>
        <v>0</v>
      </c>
      <c r="J63" s="41">
        <v>0.4</v>
      </c>
      <c r="K63" s="41">
        <f t="shared" si="5"/>
        <v>0</v>
      </c>
      <c r="L63" s="41">
        <f t="shared" si="3"/>
        <v>0</v>
      </c>
      <c r="M63" s="41">
        <v>0</v>
      </c>
      <c r="N63" s="41">
        <f t="shared" si="6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4"/>
        <v>0</v>
      </c>
      <c r="H64" s="201">
        <v>0.2</v>
      </c>
      <c r="I64" s="41">
        <f t="shared" si="1"/>
        <v>0</v>
      </c>
      <c r="J64" s="41">
        <v>0.4</v>
      </c>
      <c r="K64" s="41">
        <f t="shared" si="5"/>
        <v>0</v>
      </c>
      <c r="L64" s="41">
        <f t="shared" si="3"/>
        <v>0</v>
      </c>
      <c r="M64" s="41">
        <v>0</v>
      </c>
      <c r="N64" s="41">
        <f t="shared" si="6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4"/>
        <v>0</v>
      </c>
      <c r="H65" s="201">
        <v>0.2</v>
      </c>
      <c r="I65" s="41">
        <f t="shared" si="1"/>
        <v>0</v>
      </c>
      <c r="J65" s="41">
        <v>0.4</v>
      </c>
      <c r="K65" s="41">
        <f t="shared" si="5"/>
        <v>0</v>
      </c>
      <c r="L65" s="41">
        <f t="shared" si="3"/>
        <v>0</v>
      </c>
      <c r="M65" s="41">
        <v>0</v>
      </c>
      <c r="N65" s="41">
        <f t="shared" si="6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4"/>
        <v>0</v>
      </c>
      <c r="H66" s="201">
        <v>0.2</v>
      </c>
      <c r="I66" s="41">
        <f t="shared" si="1"/>
        <v>0</v>
      </c>
      <c r="J66" s="41">
        <v>0.4</v>
      </c>
      <c r="K66" s="41">
        <f t="shared" si="5"/>
        <v>0</v>
      </c>
      <c r="L66" s="41">
        <f t="shared" si="3"/>
        <v>0</v>
      </c>
      <c r="M66" s="41">
        <v>0</v>
      </c>
      <c r="N66" s="41">
        <f t="shared" si="6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4"/>
        <v>0</v>
      </c>
      <c r="H67" s="201">
        <v>0.2</v>
      </c>
      <c r="I67" s="41">
        <f t="shared" si="1"/>
        <v>0</v>
      </c>
      <c r="J67" s="41">
        <v>0.4</v>
      </c>
      <c r="K67" s="41">
        <f t="shared" si="5"/>
        <v>0</v>
      </c>
      <c r="L67" s="41">
        <f t="shared" si="3"/>
        <v>0</v>
      </c>
      <c r="M67" s="41">
        <v>0</v>
      </c>
      <c r="N67" s="41">
        <f t="shared" si="6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4"/>
        <v>0</v>
      </c>
      <c r="H68" s="201">
        <v>0.2</v>
      </c>
      <c r="I68" s="41">
        <f t="shared" si="1"/>
        <v>0</v>
      </c>
      <c r="J68" s="41">
        <v>0.4</v>
      </c>
      <c r="K68" s="41">
        <f t="shared" si="5"/>
        <v>0</v>
      </c>
      <c r="L68" s="41">
        <f t="shared" si="3"/>
        <v>0</v>
      </c>
      <c r="M68" s="41">
        <v>0</v>
      </c>
      <c r="N68" s="41">
        <f t="shared" si="6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ref="G69:G132" si="7">E69*F69</f>
        <v>0</v>
      </c>
      <c r="H69" s="201">
        <v>0.2</v>
      </c>
      <c r="I69" s="41">
        <f t="shared" si="1"/>
        <v>0</v>
      </c>
      <c r="J69" s="41">
        <v>0.4</v>
      </c>
      <c r="K69" s="41">
        <f t="shared" si="5"/>
        <v>0</v>
      </c>
      <c r="L69" s="41">
        <f t="shared" si="3"/>
        <v>0</v>
      </c>
      <c r="M69" s="41">
        <v>0</v>
      </c>
      <c r="N69" s="41">
        <f t="shared" si="6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si="7"/>
        <v>0</v>
      </c>
      <c r="H70" s="201">
        <v>0.2</v>
      </c>
      <c r="I70" s="41">
        <f t="shared" ref="I70:I133" si="8">H70*G70</f>
        <v>0</v>
      </c>
      <c r="J70" s="41">
        <v>0.4</v>
      </c>
      <c r="K70" s="41">
        <f t="shared" ref="K70:K133" si="9">I70/10*4</f>
        <v>0</v>
      </c>
      <c r="L70" s="41">
        <f t="shared" ref="L70:L133" si="10">G70+I70-K70</f>
        <v>0</v>
      </c>
      <c r="M70" s="41">
        <v>0</v>
      </c>
      <c r="N70" s="41">
        <f t="shared" ref="N70:N133" si="11">N69+L70-M70</f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7"/>
        <v>0</v>
      </c>
      <c r="H71" s="201">
        <v>0.2</v>
      </c>
      <c r="I71" s="41">
        <f t="shared" si="8"/>
        <v>0</v>
      </c>
      <c r="J71" s="41">
        <v>0.4</v>
      </c>
      <c r="K71" s="41">
        <f t="shared" si="9"/>
        <v>0</v>
      </c>
      <c r="L71" s="41">
        <f t="shared" si="10"/>
        <v>0</v>
      </c>
      <c r="M71" s="41">
        <v>0</v>
      </c>
      <c r="N71" s="41">
        <f t="shared" si="11"/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7"/>
        <v>0</v>
      </c>
      <c r="H72" s="201">
        <v>0.2</v>
      </c>
      <c r="I72" s="41">
        <f t="shared" si="8"/>
        <v>0</v>
      </c>
      <c r="J72" s="41">
        <v>0.4</v>
      </c>
      <c r="K72" s="41">
        <f t="shared" si="9"/>
        <v>0</v>
      </c>
      <c r="L72" s="41">
        <f t="shared" si="10"/>
        <v>0</v>
      </c>
      <c r="M72" s="41">
        <v>0</v>
      </c>
      <c r="N72" s="41">
        <f t="shared" si="11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7"/>
        <v>0</v>
      </c>
      <c r="H73" s="201">
        <v>0.2</v>
      </c>
      <c r="I73" s="41">
        <f t="shared" si="8"/>
        <v>0</v>
      </c>
      <c r="J73" s="41">
        <v>0.4</v>
      </c>
      <c r="K73" s="41">
        <f t="shared" si="9"/>
        <v>0</v>
      </c>
      <c r="L73" s="41">
        <f t="shared" si="10"/>
        <v>0</v>
      </c>
      <c r="M73" s="41">
        <v>0</v>
      </c>
      <c r="N73" s="41">
        <f t="shared" si="11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7"/>
        <v>0</v>
      </c>
      <c r="H74" s="201">
        <v>0.2</v>
      </c>
      <c r="I74" s="41">
        <f t="shared" si="8"/>
        <v>0</v>
      </c>
      <c r="J74" s="41">
        <v>0.4</v>
      </c>
      <c r="K74" s="41">
        <f t="shared" si="9"/>
        <v>0</v>
      </c>
      <c r="L74" s="41">
        <f t="shared" si="10"/>
        <v>0</v>
      </c>
      <c r="M74" s="41">
        <v>0</v>
      </c>
      <c r="N74" s="41">
        <f t="shared" si="11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7"/>
        <v>0</v>
      </c>
      <c r="H75" s="201">
        <v>0.2</v>
      </c>
      <c r="I75" s="41">
        <f t="shared" si="8"/>
        <v>0</v>
      </c>
      <c r="J75" s="41">
        <v>0.4</v>
      </c>
      <c r="K75" s="41">
        <f t="shared" si="9"/>
        <v>0</v>
      </c>
      <c r="L75" s="41">
        <f t="shared" si="10"/>
        <v>0</v>
      </c>
      <c r="M75" s="41">
        <v>0</v>
      </c>
      <c r="N75" s="41">
        <f t="shared" si="11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7"/>
        <v>0</v>
      </c>
      <c r="H76" s="201">
        <v>0.2</v>
      </c>
      <c r="I76" s="41">
        <f t="shared" si="8"/>
        <v>0</v>
      </c>
      <c r="J76" s="41">
        <v>0.4</v>
      </c>
      <c r="K76" s="41">
        <f t="shared" si="9"/>
        <v>0</v>
      </c>
      <c r="L76" s="41">
        <f t="shared" si="10"/>
        <v>0</v>
      </c>
      <c r="M76" s="41">
        <v>0</v>
      </c>
      <c r="N76" s="41">
        <f t="shared" si="11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7"/>
        <v>0</v>
      </c>
      <c r="H77" s="201">
        <v>0.2</v>
      </c>
      <c r="I77" s="41">
        <f t="shared" si="8"/>
        <v>0</v>
      </c>
      <c r="J77" s="41">
        <v>0.4</v>
      </c>
      <c r="K77" s="41">
        <f t="shared" si="9"/>
        <v>0</v>
      </c>
      <c r="L77" s="41">
        <f t="shared" si="10"/>
        <v>0</v>
      </c>
      <c r="M77" s="41">
        <v>0</v>
      </c>
      <c r="N77" s="41">
        <f t="shared" si="11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7"/>
        <v>0</v>
      </c>
      <c r="H78" s="201">
        <v>0.2</v>
      </c>
      <c r="I78" s="41">
        <f t="shared" si="8"/>
        <v>0</v>
      </c>
      <c r="J78" s="41">
        <v>0.4</v>
      </c>
      <c r="K78" s="41">
        <f t="shared" si="9"/>
        <v>0</v>
      </c>
      <c r="L78" s="41">
        <f t="shared" si="10"/>
        <v>0</v>
      </c>
      <c r="M78" s="41">
        <v>0</v>
      </c>
      <c r="N78" s="41">
        <f t="shared" si="11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7"/>
        <v>0</v>
      </c>
      <c r="H79" s="201">
        <v>0.2</v>
      </c>
      <c r="I79" s="41">
        <f t="shared" si="8"/>
        <v>0</v>
      </c>
      <c r="J79" s="41">
        <v>0.4</v>
      </c>
      <c r="K79" s="41">
        <f t="shared" si="9"/>
        <v>0</v>
      </c>
      <c r="L79" s="41">
        <f t="shared" si="10"/>
        <v>0</v>
      </c>
      <c r="M79" s="41">
        <v>0</v>
      </c>
      <c r="N79" s="41">
        <f t="shared" si="11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7"/>
        <v>0</v>
      </c>
      <c r="H80" s="201">
        <v>0.2</v>
      </c>
      <c r="I80" s="41">
        <f t="shared" si="8"/>
        <v>0</v>
      </c>
      <c r="J80" s="41">
        <v>0.4</v>
      </c>
      <c r="K80" s="41">
        <f t="shared" si="9"/>
        <v>0</v>
      </c>
      <c r="L80" s="41">
        <f t="shared" si="10"/>
        <v>0</v>
      </c>
      <c r="M80" s="41">
        <v>0</v>
      </c>
      <c r="N80" s="41">
        <f t="shared" si="11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7"/>
        <v>0</v>
      </c>
      <c r="H81" s="201">
        <v>0.2</v>
      </c>
      <c r="I81" s="41">
        <f t="shared" si="8"/>
        <v>0</v>
      </c>
      <c r="J81" s="41">
        <v>0.4</v>
      </c>
      <c r="K81" s="41">
        <f t="shared" si="9"/>
        <v>0</v>
      </c>
      <c r="L81" s="41">
        <f t="shared" si="10"/>
        <v>0</v>
      </c>
      <c r="M81" s="41">
        <v>0</v>
      </c>
      <c r="N81" s="41">
        <f t="shared" si="11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7"/>
        <v>0</v>
      </c>
      <c r="H82" s="201">
        <v>0.2</v>
      </c>
      <c r="I82" s="41">
        <f t="shared" si="8"/>
        <v>0</v>
      </c>
      <c r="J82" s="41">
        <v>0.4</v>
      </c>
      <c r="K82" s="41">
        <f t="shared" si="9"/>
        <v>0</v>
      </c>
      <c r="L82" s="41">
        <f t="shared" si="10"/>
        <v>0</v>
      </c>
      <c r="M82" s="41">
        <v>0</v>
      </c>
      <c r="N82" s="41">
        <f t="shared" si="11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7"/>
        <v>0</v>
      </c>
      <c r="H83" s="201">
        <v>0.2</v>
      </c>
      <c r="I83" s="41">
        <f t="shared" si="8"/>
        <v>0</v>
      </c>
      <c r="J83" s="41">
        <v>0.4</v>
      </c>
      <c r="K83" s="41">
        <f t="shared" si="9"/>
        <v>0</v>
      </c>
      <c r="L83" s="41">
        <f t="shared" si="10"/>
        <v>0</v>
      </c>
      <c r="M83" s="41">
        <v>0</v>
      </c>
      <c r="N83" s="41">
        <f t="shared" si="11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7"/>
        <v>0</v>
      </c>
      <c r="H84" s="201">
        <v>0.2</v>
      </c>
      <c r="I84" s="41">
        <f t="shared" si="8"/>
        <v>0</v>
      </c>
      <c r="J84" s="41">
        <v>0.4</v>
      </c>
      <c r="K84" s="41">
        <f t="shared" si="9"/>
        <v>0</v>
      </c>
      <c r="L84" s="41">
        <f t="shared" si="10"/>
        <v>0</v>
      </c>
      <c r="M84" s="41">
        <v>0</v>
      </c>
      <c r="N84" s="41">
        <f t="shared" si="11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7"/>
        <v>0</v>
      </c>
      <c r="H85" s="201">
        <v>0.2</v>
      </c>
      <c r="I85" s="41">
        <f t="shared" si="8"/>
        <v>0</v>
      </c>
      <c r="J85" s="41">
        <v>0.4</v>
      </c>
      <c r="K85" s="41">
        <f t="shared" si="9"/>
        <v>0</v>
      </c>
      <c r="L85" s="41">
        <f t="shared" si="10"/>
        <v>0</v>
      </c>
      <c r="M85" s="41">
        <v>0</v>
      </c>
      <c r="N85" s="41">
        <f t="shared" si="11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7"/>
        <v>0</v>
      </c>
      <c r="H86" s="201">
        <v>0.2</v>
      </c>
      <c r="I86" s="41">
        <f t="shared" si="8"/>
        <v>0</v>
      </c>
      <c r="J86" s="41">
        <v>0.4</v>
      </c>
      <c r="K86" s="41">
        <f t="shared" si="9"/>
        <v>0</v>
      </c>
      <c r="L86" s="41">
        <f t="shared" si="10"/>
        <v>0</v>
      </c>
      <c r="M86" s="41">
        <v>0</v>
      </c>
      <c r="N86" s="41">
        <f t="shared" si="11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7"/>
        <v>0</v>
      </c>
      <c r="H87" s="201">
        <v>0.2</v>
      </c>
      <c r="I87" s="41">
        <f t="shared" si="8"/>
        <v>0</v>
      </c>
      <c r="J87" s="41">
        <v>0.4</v>
      </c>
      <c r="K87" s="41">
        <f t="shared" si="9"/>
        <v>0</v>
      </c>
      <c r="L87" s="41">
        <f t="shared" si="10"/>
        <v>0</v>
      </c>
      <c r="M87" s="41">
        <v>0</v>
      </c>
      <c r="N87" s="41">
        <f t="shared" si="11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7"/>
        <v>0</v>
      </c>
      <c r="H88" s="201">
        <v>0.2</v>
      </c>
      <c r="I88" s="41">
        <f t="shared" si="8"/>
        <v>0</v>
      </c>
      <c r="J88" s="41">
        <v>0.4</v>
      </c>
      <c r="K88" s="41">
        <f t="shared" si="9"/>
        <v>0</v>
      </c>
      <c r="L88" s="41">
        <f t="shared" si="10"/>
        <v>0</v>
      </c>
      <c r="M88" s="41">
        <v>0</v>
      </c>
      <c r="N88" s="41">
        <f t="shared" si="11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7"/>
        <v>0</v>
      </c>
      <c r="H89" s="201">
        <v>0.2</v>
      </c>
      <c r="I89" s="41">
        <f t="shared" si="8"/>
        <v>0</v>
      </c>
      <c r="J89" s="41">
        <v>0.4</v>
      </c>
      <c r="K89" s="41">
        <f t="shared" si="9"/>
        <v>0</v>
      </c>
      <c r="L89" s="41">
        <f t="shared" si="10"/>
        <v>0</v>
      </c>
      <c r="M89" s="41">
        <v>0</v>
      </c>
      <c r="N89" s="41">
        <f t="shared" si="11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7"/>
        <v>0</v>
      </c>
      <c r="H90" s="201">
        <v>0.2</v>
      </c>
      <c r="I90" s="41">
        <f t="shared" si="8"/>
        <v>0</v>
      </c>
      <c r="J90" s="41">
        <v>0.4</v>
      </c>
      <c r="K90" s="41">
        <f t="shared" si="9"/>
        <v>0</v>
      </c>
      <c r="L90" s="41">
        <f t="shared" si="10"/>
        <v>0</v>
      </c>
      <c r="M90" s="41">
        <v>0</v>
      </c>
      <c r="N90" s="41">
        <f t="shared" si="11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7"/>
        <v>0</v>
      </c>
      <c r="H91" s="201">
        <v>0.2</v>
      </c>
      <c r="I91" s="41">
        <f t="shared" si="8"/>
        <v>0</v>
      </c>
      <c r="J91" s="41">
        <v>0.4</v>
      </c>
      <c r="K91" s="41">
        <f t="shared" si="9"/>
        <v>0</v>
      </c>
      <c r="L91" s="41">
        <f t="shared" si="10"/>
        <v>0</v>
      </c>
      <c r="M91" s="41">
        <v>0</v>
      </c>
      <c r="N91" s="41">
        <f t="shared" si="11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7"/>
        <v>0</v>
      </c>
      <c r="H92" s="201">
        <v>0.2</v>
      </c>
      <c r="I92" s="41">
        <f t="shared" si="8"/>
        <v>0</v>
      </c>
      <c r="J92" s="41">
        <v>0.4</v>
      </c>
      <c r="K92" s="41">
        <f t="shared" si="9"/>
        <v>0</v>
      </c>
      <c r="L92" s="41">
        <f t="shared" si="10"/>
        <v>0</v>
      </c>
      <c r="M92" s="41">
        <v>0</v>
      </c>
      <c r="N92" s="41">
        <f t="shared" si="11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7"/>
        <v>0</v>
      </c>
      <c r="H93" s="201">
        <v>0.2</v>
      </c>
      <c r="I93" s="41">
        <f t="shared" si="8"/>
        <v>0</v>
      </c>
      <c r="J93" s="41">
        <v>0.4</v>
      </c>
      <c r="K93" s="41">
        <f t="shared" si="9"/>
        <v>0</v>
      </c>
      <c r="L93" s="41">
        <f t="shared" si="10"/>
        <v>0</v>
      </c>
      <c r="M93" s="41">
        <v>0</v>
      </c>
      <c r="N93" s="41">
        <f t="shared" si="11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7"/>
        <v>0</v>
      </c>
      <c r="H94" s="201">
        <v>0.2</v>
      </c>
      <c r="I94" s="41">
        <f t="shared" si="8"/>
        <v>0</v>
      </c>
      <c r="J94" s="41">
        <v>0.4</v>
      </c>
      <c r="K94" s="41">
        <f t="shared" si="9"/>
        <v>0</v>
      </c>
      <c r="L94" s="41">
        <f t="shared" si="10"/>
        <v>0</v>
      </c>
      <c r="M94" s="41">
        <v>0</v>
      </c>
      <c r="N94" s="41">
        <f t="shared" si="11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7"/>
        <v>0</v>
      </c>
      <c r="H95" s="201">
        <v>0.2</v>
      </c>
      <c r="I95" s="41">
        <f t="shared" si="8"/>
        <v>0</v>
      </c>
      <c r="J95" s="41">
        <v>0.4</v>
      </c>
      <c r="K95" s="41">
        <f t="shared" si="9"/>
        <v>0</v>
      </c>
      <c r="L95" s="41">
        <f t="shared" si="10"/>
        <v>0</v>
      </c>
      <c r="M95" s="41">
        <v>0</v>
      </c>
      <c r="N95" s="41">
        <f t="shared" si="11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7"/>
        <v>0</v>
      </c>
      <c r="H96" s="201">
        <v>0.2</v>
      </c>
      <c r="I96" s="41">
        <f t="shared" si="8"/>
        <v>0</v>
      </c>
      <c r="J96" s="41">
        <v>0.4</v>
      </c>
      <c r="K96" s="41">
        <f t="shared" si="9"/>
        <v>0</v>
      </c>
      <c r="L96" s="41">
        <f t="shared" si="10"/>
        <v>0</v>
      </c>
      <c r="M96" s="41">
        <v>0</v>
      </c>
      <c r="N96" s="41">
        <f t="shared" si="11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7"/>
        <v>0</v>
      </c>
      <c r="H97" s="201">
        <v>0.2</v>
      </c>
      <c r="I97" s="41">
        <f t="shared" si="8"/>
        <v>0</v>
      </c>
      <c r="J97" s="41">
        <v>0.4</v>
      </c>
      <c r="K97" s="41">
        <f t="shared" si="9"/>
        <v>0</v>
      </c>
      <c r="L97" s="41">
        <f t="shared" si="10"/>
        <v>0</v>
      </c>
      <c r="M97" s="41">
        <v>0</v>
      </c>
      <c r="N97" s="41">
        <f t="shared" si="11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7"/>
        <v>0</v>
      </c>
      <c r="H98" s="201">
        <v>0.2</v>
      </c>
      <c r="I98" s="41">
        <f t="shared" si="8"/>
        <v>0</v>
      </c>
      <c r="J98" s="41">
        <v>0.4</v>
      </c>
      <c r="K98" s="41">
        <f t="shared" si="9"/>
        <v>0</v>
      </c>
      <c r="L98" s="41">
        <f t="shared" si="10"/>
        <v>0</v>
      </c>
      <c r="M98" s="41">
        <v>0</v>
      </c>
      <c r="N98" s="41">
        <f t="shared" si="11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7"/>
        <v>0</v>
      </c>
      <c r="H99" s="201">
        <v>0.2</v>
      </c>
      <c r="I99" s="41">
        <f t="shared" si="8"/>
        <v>0</v>
      </c>
      <c r="J99" s="41">
        <v>0.4</v>
      </c>
      <c r="K99" s="41">
        <f t="shared" si="9"/>
        <v>0</v>
      </c>
      <c r="L99" s="41">
        <f t="shared" si="10"/>
        <v>0</v>
      </c>
      <c r="M99" s="41">
        <v>0</v>
      </c>
      <c r="N99" s="41">
        <f t="shared" si="11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7"/>
        <v>0</v>
      </c>
      <c r="H100" s="201">
        <v>0.2</v>
      </c>
      <c r="I100" s="41">
        <f t="shared" si="8"/>
        <v>0</v>
      </c>
      <c r="J100" s="41">
        <v>0.4</v>
      </c>
      <c r="K100" s="41">
        <f t="shared" si="9"/>
        <v>0</v>
      </c>
      <c r="L100" s="41">
        <f t="shared" si="10"/>
        <v>0</v>
      </c>
      <c r="M100" s="41">
        <v>0</v>
      </c>
      <c r="N100" s="41">
        <f t="shared" si="11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7"/>
        <v>0</v>
      </c>
      <c r="H101" s="201">
        <v>0.2</v>
      </c>
      <c r="I101" s="41">
        <f t="shared" si="8"/>
        <v>0</v>
      </c>
      <c r="J101" s="41">
        <v>0.4</v>
      </c>
      <c r="K101" s="41">
        <f t="shared" si="9"/>
        <v>0</v>
      </c>
      <c r="L101" s="41">
        <f t="shared" si="10"/>
        <v>0</v>
      </c>
      <c r="M101" s="41">
        <v>0</v>
      </c>
      <c r="N101" s="41">
        <f t="shared" si="11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7"/>
        <v>0</v>
      </c>
      <c r="H102" s="201">
        <v>0.2</v>
      </c>
      <c r="I102" s="41">
        <f t="shared" si="8"/>
        <v>0</v>
      </c>
      <c r="J102" s="41">
        <v>0.4</v>
      </c>
      <c r="K102" s="41">
        <f t="shared" si="9"/>
        <v>0</v>
      </c>
      <c r="L102" s="41">
        <f t="shared" si="10"/>
        <v>0</v>
      </c>
      <c r="M102" s="41">
        <v>0</v>
      </c>
      <c r="N102" s="41">
        <f t="shared" si="11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7"/>
        <v>0</v>
      </c>
      <c r="H103" s="201">
        <v>0.2</v>
      </c>
      <c r="I103" s="41">
        <f t="shared" si="8"/>
        <v>0</v>
      </c>
      <c r="J103" s="41">
        <v>0.4</v>
      </c>
      <c r="K103" s="41">
        <f t="shared" si="9"/>
        <v>0</v>
      </c>
      <c r="L103" s="41">
        <f t="shared" si="10"/>
        <v>0</v>
      </c>
      <c r="M103" s="41">
        <v>0</v>
      </c>
      <c r="N103" s="41">
        <f t="shared" si="11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7"/>
        <v>0</v>
      </c>
      <c r="H104" s="201">
        <v>0.2</v>
      </c>
      <c r="I104" s="41">
        <f t="shared" si="8"/>
        <v>0</v>
      </c>
      <c r="J104" s="41">
        <v>0.4</v>
      </c>
      <c r="K104" s="41">
        <f t="shared" si="9"/>
        <v>0</v>
      </c>
      <c r="L104" s="41">
        <f t="shared" si="10"/>
        <v>0</v>
      </c>
      <c r="M104" s="41">
        <v>0</v>
      </c>
      <c r="N104" s="41">
        <f t="shared" si="11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7"/>
        <v>0</v>
      </c>
      <c r="H105" s="201">
        <v>0.2</v>
      </c>
      <c r="I105" s="41">
        <f t="shared" si="8"/>
        <v>0</v>
      </c>
      <c r="J105" s="41">
        <v>0.4</v>
      </c>
      <c r="K105" s="41">
        <f t="shared" si="9"/>
        <v>0</v>
      </c>
      <c r="L105" s="41">
        <f t="shared" si="10"/>
        <v>0</v>
      </c>
      <c r="M105" s="41">
        <v>0</v>
      </c>
      <c r="N105" s="41">
        <f t="shared" si="11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7"/>
        <v>0</v>
      </c>
      <c r="H106" s="201">
        <v>0.2</v>
      </c>
      <c r="I106" s="41">
        <f t="shared" si="8"/>
        <v>0</v>
      </c>
      <c r="J106" s="41">
        <v>0.4</v>
      </c>
      <c r="K106" s="41">
        <f t="shared" si="9"/>
        <v>0</v>
      </c>
      <c r="L106" s="41">
        <f t="shared" si="10"/>
        <v>0</v>
      </c>
      <c r="M106" s="41">
        <v>0</v>
      </c>
      <c r="N106" s="41">
        <f t="shared" si="11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7"/>
        <v>0</v>
      </c>
      <c r="H107" s="201">
        <v>0.2</v>
      </c>
      <c r="I107" s="41">
        <f t="shared" si="8"/>
        <v>0</v>
      </c>
      <c r="J107" s="41">
        <v>0.4</v>
      </c>
      <c r="K107" s="41">
        <f t="shared" si="9"/>
        <v>0</v>
      </c>
      <c r="L107" s="41">
        <f t="shared" si="10"/>
        <v>0</v>
      </c>
      <c r="M107" s="41">
        <v>0</v>
      </c>
      <c r="N107" s="41">
        <f t="shared" si="11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7"/>
        <v>0</v>
      </c>
      <c r="H108" s="201">
        <v>0.2</v>
      </c>
      <c r="I108" s="41">
        <f t="shared" si="8"/>
        <v>0</v>
      </c>
      <c r="J108" s="41">
        <v>0.4</v>
      </c>
      <c r="K108" s="41">
        <f t="shared" si="9"/>
        <v>0</v>
      </c>
      <c r="L108" s="41">
        <f t="shared" si="10"/>
        <v>0</v>
      </c>
      <c r="M108" s="41">
        <v>0</v>
      </c>
      <c r="N108" s="41">
        <f t="shared" si="11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7"/>
        <v>0</v>
      </c>
      <c r="H109" s="201">
        <v>0.2</v>
      </c>
      <c r="I109" s="41">
        <f t="shared" si="8"/>
        <v>0</v>
      </c>
      <c r="J109" s="41">
        <v>0.4</v>
      </c>
      <c r="K109" s="41">
        <f t="shared" si="9"/>
        <v>0</v>
      </c>
      <c r="L109" s="41">
        <f t="shared" si="10"/>
        <v>0</v>
      </c>
      <c r="M109" s="41">
        <v>0</v>
      </c>
      <c r="N109" s="41">
        <f t="shared" si="11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7"/>
        <v>0</v>
      </c>
      <c r="H110" s="201">
        <v>0.2</v>
      </c>
      <c r="I110" s="41">
        <f t="shared" si="8"/>
        <v>0</v>
      </c>
      <c r="J110" s="41">
        <v>0.4</v>
      </c>
      <c r="K110" s="41">
        <f t="shared" si="9"/>
        <v>0</v>
      </c>
      <c r="L110" s="41">
        <f t="shared" si="10"/>
        <v>0</v>
      </c>
      <c r="M110" s="41">
        <v>0</v>
      </c>
      <c r="N110" s="41">
        <f t="shared" si="11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7"/>
        <v>0</v>
      </c>
      <c r="H111" s="201">
        <v>0.2</v>
      </c>
      <c r="I111" s="41">
        <f t="shared" si="8"/>
        <v>0</v>
      </c>
      <c r="J111" s="41">
        <v>0.4</v>
      </c>
      <c r="K111" s="41">
        <f t="shared" si="9"/>
        <v>0</v>
      </c>
      <c r="L111" s="41">
        <f t="shared" si="10"/>
        <v>0</v>
      </c>
      <c r="M111" s="41">
        <v>0</v>
      </c>
      <c r="N111" s="41">
        <f t="shared" si="11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7"/>
        <v>0</v>
      </c>
      <c r="H112" s="201">
        <v>0.2</v>
      </c>
      <c r="I112" s="41">
        <f t="shared" si="8"/>
        <v>0</v>
      </c>
      <c r="J112" s="41">
        <v>0.4</v>
      </c>
      <c r="K112" s="41">
        <f t="shared" si="9"/>
        <v>0</v>
      </c>
      <c r="L112" s="41">
        <f t="shared" si="10"/>
        <v>0</v>
      </c>
      <c r="M112" s="41">
        <v>0</v>
      </c>
      <c r="N112" s="41">
        <f t="shared" si="11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7"/>
        <v>0</v>
      </c>
      <c r="H113" s="201">
        <v>0.2</v>
      </c>
      <c r="I113" s="41">
        <f t="shared" si="8"/>
        <v>0</v>
      </c>
      <c r="J113" s="41">
        <v>0.4</v>
      </c>
      <c r="K113" s="41">
        <f t="shared" si="9"/>
        <v>0</v>
      </c>
      <c r="L113" s="41">
        <f t="shared" si="10"/>
        <v>0</v>
      </c>
      <c r="M113" s="41">
        <v>0</v>
      </c>
      <c r="N113" s="41">
        <f t="shared" si="11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7"/>
        <v>0</v>
      </c>
      <c r="H114" s="201">
        <v>0.2</v>
      </c>
      <c r="I114" s="41">
        <f t="shared" si="8"/>
        <v>0</v>
      </c>
      <c r="J114" s="41">
        <v>0.4</v>
      </c>
      <c r="K114" s="41">
        <f t="shared" si="9"/>
        <v>0</v>
      </c>
      <c r="L114" s="41">
        <f t="shared" si="10"/>
        <v>0</v>
      </c>
      <c r="M114" s="41">
        <v>0</v>
      </c>
      <c r="N114" s="41">
        <f t="shared" si="11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7"/>
        <v>0</v>
      </c>
      <c r="H115" s="201">
        <v>0.2</v>
      </c>
      <c r="I115" s="41">
        <f t="shared" si="8"/>
        <v>0</v>
      </c>
      <c r="J115" s="41">
        <v>0.4</v>
      </c>
      <c r="K115" s="41">
        <f t="shared" si="9"/>
        <v>0</v>
      </c>
      <c r="L115" s="41">
        <f t="shared" si="10"/>
        <v>0</v>
      </c>
      <c r="M115" s="41">
        <v>0</v>
      </c>
      <c r="N115" s="41">
        <f t="shared" si="11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7"/>
        <v>0</v>
      </c>
      <c r="H116" s="201">
        <v>0.2</v>
      </c>
      <c r="I116" s="41">
        <f t="shared" si="8"/>
        <v>0</v>
      </c>
      <c r="J116" s="41">
        <v>0.4</v>
      </c>
      <c r="K116" s="41">
        <f t="shared" si="9"/>
        <v>0</v>
      </c>
      <c r="L116" s="41">
        <f t="shared" si="10"/>
        <v>0</v>
      </c>
      <c r="M116" s="41">
        <v>0</v>
      </c>
      <c r="N116" s="41">
        <f t="shared" si="11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7"/>
        <v>0</v>
      </c>
      <c r="H117" s="201">
        <v>0.2</v>
      </c>
      <c r="I117" s="41">
        <f t="shared" si="8"/>
        <v>0</v>
      </c>
      <c r="J117" s="41">
        <v>0.4</v>
      </c>
      <c r="K117" s="41">
        <f t="shared" si="9"/>
        <v>0</v>
      </c>
      <c r="L117" s="41">
        <f t="shared" si="10"/>
        <v>0</v>
      </c>
      <c r="M117" s="41">
        <v>0</v>
      </c>
      <c r="N117" s="41">
        <f t="shared" si="11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7"/>
        <v>0</v>
      </c>
      <c r="H118" s="201">
        <v>0.2</v>
      </c>
      <c r="I118" s="41">
        <f t="shared" si="8"/>
        <v>0</v>
      </c>
      <c r="J118" s="41">
        <v>0.4</v>
      </c>
      <c r="K118" s="41">
        <f t="shared" si="9"/>
        <v>0</v>
      </c>
      <c r="L118" s="41">
        <f t="shared" si="10"/>
        <v>0</v>
      </c>
      <c r="M118" s="41">
        <v>0</v>
      </c>
      <c r="N118" s="41">
        <f t="shared" si="11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7"/>
        <v>0</v>
      </c>
      <c r="H119" s="201">
        <v>0.2</v>
      </c>
      <c r="I119" s="41">
        <f t="shared" si="8"/>
        <v>0</v>
      </c>
      <c r="J119" s="41">
        <v>0.4</v>
      </c>
      <c r="K119" s="41">
        <f t="shared" si="9"/>
        <v>0</v>
      </c>
      <c r="L119" s="41">
        <f t="shared" si="10"/>
        <v>0</v>
      </c>
      <c r="M119" s="41">
        <v>0</v>
      </c>
      <c r="N119" s="41">
        <f t="shared" si="11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7"/>
        <v>0</v>
      </c>
      <c r="H120" s="201">
        <v>0.2</v>
      </c>
      <c r="I120" s="41">
        <f t="shared" si="8"/>
        <v>0</v>
      </c>
      <c r="J120" s="41">
        <v>0.4</v>
      </c>
      <c r="K120" s="41">
        <f t="shared" si="9"/>
        <v>0</v>
      </c>
      <c r="L120" s="41">
        <f t="shared" si="10"/>
        <v>0</v>
      </c>
      <c r="M120" s="41">
        <v>0</v>
      </c>
      <c r="N120" s="41">
        <f t="shared" si="11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7"/>
        <v>0</v>
      </c>
      <c r="H121" s="201">
        <v>0.2</v>
      </c>
      <c r="I121" s="41">
        <f t="shared" si="8"/>
        <v>0</v>
      </c>
      <c r="J121" s="41">
        <v>0.4</v>
      </c>
      <c r="K121" s="41">
        <f t="shared" si="9"/>
        <v>0</v>
      </c>
      <c r="L121" s="41">
        <f t="shared" si="10"/>
        <v>0</v>
      </c>
      <c r="M121" s="41">
        <v>0</v>
      </c>
      <c r="N121" s="41">
        <f t="shared" si="11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7"/>
        <v>0</v>
      </c>
      <c r="H122" s="201">
        <v>0.2</v>
      </c>
      <c r="I122" s="41">
        <f t="shared" si="8"/>
        <v>0</v>
      </c>
      <c r="J122" s="41">
        <v>0.4</v>
      </c>
      <c r="K122" s="41">
        <f t="shared" si="9"/>
        <v>0</v>
      </c>
      <c r="L122" s="41">
        <f t="shared" si="10"/>
        <v>0</v>
      </c>
      <c r="M122" s="41">
        <v>0</v>
      </c>
      <c r="N122" s="41">
        <f t="shared" si="11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7"/>
        <v>0</v>
      </c>
      <c r="H123" s="201">
        <v>0.2</v>
      </c>
      <c r="I123" s="41">
        <f t="shared" si="8"/>
        <v>0</v>
      </c>
      <c r="J123" s="41">
        <v>0.4</v>
      </c>
      <c r="K123" s="41">
        <f t="shared" si="9"/>
        <v>0</v>
      </c>
      <c r="L123" s="41">
        <f t="shared" si="10"/>
        <v>0</v>
      </c>
      <c r="M123" s="41">
        <v>0</v>
      </c>
      <c r="N123" s="41">
        <f t="shared" si="11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7"/>
        <v>0</v>
      </c>
      <c r="H124" s="201">
        <v>0.2</v>
      </c>
      <c r="I124" s="41">
        <f t="shared" si="8"/>
        <v>0</v>
      </c>
      <c r="J124" s="41">
        <v>0.4</v>
      </c>
      <c r="K124" s="41">
        <f t="shared" si="9"/>
        <v>0</v>
      </c>
      <c r="L124" s="41">
        <f t="shared" si="10"/>
        <v>0</v>
      </c>
      <c r="M124" s="41">
        <v>0</v>
      </c>
      <c r="N124" s="41">
        <f t="shared" si="11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7"/>
        <v>0</v>
      </c>
      <c r="H125" s="201">
        <v>0.2</v>
      </c>
      <c r="I125" s="41">
        <f t="shared" si="8"/>
        <v>0</v>
      </c>
      <c r="J125" s="41">
        <v>0.4</v>
      </c>
      <c r="K125" s="41">
        <f t="shared" si="9"/>
        <v>0</v>
      </c>
      <c r="L125" s="41">
        <f t="shared" si="10"/>
        <v>0</v>
      </c>
      <c r="M125" s="41">
        <v>0</v>
      </c>
      <c r="N125" s="41">
        <f t="shared" si="11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7"/>
        <v>0</v>
      </c>
      <c r="H126" s="201">
        <v>0.2</v>
      </c>
      <c r="I126" s="41">
        <f t="shared" si="8"/>
        <v>0</v>
      </c>
      <c r="J126" s="41">
        <v>0.4</v>
      </c>
      <c r="K126" s="41">
        <f t="shared" si="9"/>
        <v>0</v>
      </c>
      <c r="L126" s="41">
        <f t="shared" si="10"/>
        <v>0</v>
      </c>
      <c r="M126" s="41">
        <v>0</v>
      </c>
      <c r="N126" s="41">
        <f t="shared" si="11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7"/>
        <v>0</v>
      </c>
      <c r="H127" s="201">
        <v>0.2</v>
      </c>
      <c r="I127" s="41">
        <f t="shared" si="8"/>
        <v>0</v>
      </c>
      <c r="J127" s="41">
        <v>0.4</v>
      </c>
      <c r="K127" s="41">
        <f t="shared" si="9"/>
        <v>0</v>
      </c>
      <c r="L127" s="41">
        <f t="shared" si="10"/>
        <v>0</v>
      </c>
      <c r="M127" s="41">
        <v>0</v>
      </c>
      <c r="N127" s="41">
        <f t="shared" si="11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7"/>
        <v>0</v>
      </c>
      <c r="H128" s="201">
        <v>0.2</v>
      </c>
      <c r="I128" s="41">
        <f t="shared" si="8"/>
        <v>0</v>
      </c>
      <c r="J128" s="41">
        <v>0.4</v>
      </c>
      <c r="K128" s="41">
        <f t="shared" si="9"/>
        <v>0</v>
      </c>
      <c r="L128" s="41">
        <f t="shared" si="10"/>
        <v>0</v>
      </c>
      <c r="M128" s="41">
        <v>0</v>
      </c>
      <c r="N128" s="41">
        <f t="shared" si="11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7"/>
        <v>0</v>
      </c>
      <c r="H129" s="201">
        <v>0.2</v>
      </c>
      <c r="I129" s="41">
        <f t="shared" si="8"/>
        <v>0</v>
      </c>
      <c r="J129" s="41">
        <v>0.4</v>
      </c>
      <c r="K129" s="41">
        <f t="shared" si="9"/>
        <v>0</v>
      </c>
      <c r="L129" s="41">
        <f t="shared" si="10"/>
        <v>0</v>
      </c>
      <c r="M129" s="41">
        <v>0</v>
      </c>
      <c r="N129" s="41">
        <f t="shared" si="11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7"/>
        <v>0</v>
      </c>
      <c r="H130" s="201">
        <v>0.2</v>
      </c>
      <c r="I130" s="41">
        <f t="shared" si="8"/>
        <v>0</v>
      </c>
      <c r="J130" s="41">
        <v>0.4</v>
      </c>
      <c r="K130" s="41">
        <f t="shared" si="9"/>
        <v>0</v>
      </c>
      <c r="L130" s="41">
        <f t="shared" si="10"/>
        <v>0</v>
      </c>
      <c r="M130" s="41">
        <v>0</v>
      </c>
      <c r="N130" s="41">
        <f t="shared" si="11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7"/>
        <v>0</v>
      </c>
      <c r="H131" s="201">
        <v>0.2</v>
      </c>
      <c r="I131" s="41">
        <f t="shared" si="8"/>
        <v>0</v>
      </c>
      <c r="J131" s="41">
        <v>0.4</v>
      </c>
      <c r="K131" s="41">
        <f t="shared" si="9"/>
        <v>0</v>
      </c>
      <c r="L131" s="41">
        <f t="shared" si="10"/>
        <v>0</v>
      </c>
      <c r="M131" s="41">
        <v>0</v>
      </c>
      <c r="N131" s="41">
        <f t="shared" si="11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7"/>
        <v>0</v>
      </c>
      <c r="H132" s="201">
        <v>0.2</v>
      </c>
      <c r="I132" s="41">
        <f t="shared" si="8"/>
        <v>0</v>
      </c>
      <c r="J132" s="41">
        <v>0.4</v>
      </c>
      <c r="K132" s="41">
        <f t="shared" si="9"/>
        <v>0</v>
      </c>
      <c r="L132" s="41">
        <f t="shared" si="10"/>
        <v>0</v>
      </c>
      <c r="M132" s="41">
        <v>0</v>
      </c>
      <c r="N132" s="41">
        <f t="shared" si="11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ref="G133:G196" si="12">E133*F133</f>
        <v>0</v>
      </c>
      <c r="H133" s="201">
        <v>0.2</v>
      </c>
      <c r="I133" s="41">
        <f t="shared" si="8"/>
        <v>0</v>
      </c>
      <c r="J133" s="41">
        <v>0.4</v>
      </c>
      <c r="K133" s="41">
        <f t="shared" si="9"/>
        <v>0</v>
      </c>
      <c r="L133" s="41">
        <f t="shared" si="10"/>
        <v>0</v>
      </c>
      <c r="M133" s="41">
        <v>0</v>
      </c>
      <c r="N133" s="41">
        <f t="shared" si="11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si="12"/>
        <v>0</v>
      </c>
      <c r="H134" s="201">
        <v>0.2</v>
      </c>
      <c r="I134" s="41">
        <f t="shared" ref="I134:I197" si="13">H134*G134</f>
        <v>0</v>
      </c>
      <c r="J134" s="41">
        <v>0.4</v>
      </c>
      <c r="K134" s="41">
        <f t="shared" ref="K134:K197" si="14">I134/10*4</f>
        <v>0</v>
      </c>
      <c r="L134" s="41">
        <f t="shared" ref="L134:L197" si="15">G134+I134-K134</f>
        <v>0</v>
      </c>
      <c r="M134" s="41">
        <v>0</v>
      </c>
      <c r="N134" s="41">
        <f t="shared" ref="N134" si="16">N133+L134-M134</f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2"/>
        <v>0</v>
      </c>
      <c r="H135" s="201">
        <v>0.2</v>
      </c>
      <c r="I135" s="41">
        <f t="shared" si="13"/>
        <v>0</v>
      </c>
      <c r="J135" s="41">
        <v>0.4</v>
      </c>
      <c r="K135" s="41">
        <f t="shared" si="14"/>
        <v>0</v>
      </c>
      <c r="L135" s="41">
        <f t="shared" si="15"/>
        <v>0</v>
      </c>
      <c r="M135" s="41">
        <v>0</v>
      </c>
      <c r="N135" s="2">
        <f t="shared" ref="N135:N138" si="17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2"/>
        <v>0</v>
      </c>
      <c r="H136" s="201">
        <v>0.2</v>
      </c>
      <c r="I136" s="41">
        <f t="shared" si="13"/>
        <v>0</v>
      </c>
      <c r="J136" s="41">
        <v>0.4</v>
      </c>
      <c r="K136" s="41">
        <f t="shared" si="14"/>
        <v>0</v>
      </c>
      <c r="L136" s="41">
        <f t="shared" si="15"/>
        <v>0</v>
      </c>
      <c r="M136" s="41">
        <v>0</v>
      </c>
      <c r="N136" s="2">
        <f t="shared" si="17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2"/>
        <v>0</v>
      </c>
      <c r="H137" s="201">
        <v>0.2</v>
      </c>
      <c r="I137" s="41">
        <f t="shared" si="13"/>
        <v>0</v>
      </c>
      <c r="J137" s="41">
        <v>0.4</v>
      </c>
      <c r="K137" s="41">
        <f t="shared" si="14"/>
        <v>0</v>
      </c>
      <c r="L137" s="41">
        <f t="shared" si="15"/>
        <v>0</v>
      </c>
      <c r="M137" s="41">
        <v>0</v>
      </c>
      <c r="N137" s="2">
        <f t="shared" si="17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2"/>
        <v>0</v>
      </c>
      <c r="H138" s="201">
        <v>0.2</v>
      </c>
      <c r="I138" s="41">
        <f t="shared" si="13"/>
        <v>0</v>
      </c>
      <c r="J138" s="41">
        <v>0.4</v>
      </c>
      <c r="K138" s="41">
        <f t="shared" si="14"/>
        <v>0</v>
      </c>
      <c r="L138" s="41">
        <f t="shared" si="15"/>
        <v>0</v>
      </c>
      <c r="M138" s="41">
        <v>0</v>
      </c>
      <c r="N138" s="2">
        <f t="shared" si="17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2"/>
        <v>0</v>
      </c>
      <c r="H139" s="201">
        <v>0.2</v>
      </c>
      <c r="I139" s="41">
        <f t="shared" si="13"/>
        <v>0</v>
      </c>
      <c r="J139" s="41">
        <v>0.4</v>
      </c>
      <c r="K139" s="41">
        <f t="shared" si="14"/>
        <v>0</v>
      </c>
      <c r="L139" s="41">
        <f t="shared" si="15"/>
        <v>0</v>
      </c>
      <c r="M139" s="41">
        <v>0</v>
      </c>
      <c r="N139" s="2">
        <f t="shared" ref="N139:N162" si="18">N138+L139-M139</f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2"/>
        <v>0</v>
      </c>
      <c r="H140" s="201">
        <v>0.2</v>
      </c>
      <c r="I140" s="41">
        <f t="shared" si="13"/>
        <v>0</v>
      </c>
      <c r="J140" s="41">
        <v>0.4</v>
      </c>
      <c r="K140" s="41">
        <f t="shared" si="14"/>
        <v>0</v>
      </c>
      <c r="L140" s="41">
        <f t="shared" si="15"/>
        <v>0</v>
      </c>
      <c r="M140" s="41">
        <v>0</v>
      </c>
      <c r="N140" s="2">
        <f t="shared" si="18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2"/>
        <v>0</v>
      </c>
      <c r="H141" s="201">
        <v>0.2</v>
      </c>
      <c r="I141" s="41">
        <f t="shared" si="13"/>
        <v>0</v>
      </c>
      <c r="J141" s="41">
        <v>0.4</v>
      </c>
      <c r="K141" s="41">
        <f t="shared" si="14"/>
        <v>0</v>
      </c>
      <c r="L141" s="41">
        <f t="shared" si="15"/>
        <v>0</v>
      </c>
      <c r="M141" s="41">
        <v>0</v>
      </c>
      <c r="N141" s="2">
        <f t="shared" si="18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2"/>
        <v>0</v>
      </c>
      <c r="H142" s="201">
        <v>0.2</v>
      </c>
      <c r="I142" s="41">
        <f t="shared" si="13"/>
        <v>0</v>
      </c>
      <c r="J142" s="41">
        <v>0.4</v>
      </c>
      <c r="K142" s="41">
        <f t="shared" si="14"/>
        <v>0</v>
      </c>
      <c r="L142" s="41">
        <f t="shared" si="15"/>
        <v>0</v>
      </c>
      <c r="M142" s="41">
        <v>0</v>
      </c>
      <c r="N142" s="2">
        <f t="shared" si="18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2"/>
        <v>0</v>
      </c>
      <c r="H143" s="201">
        <v>0.2</v>
      </c>
      <c r="I143" s="41">
        <f t="shared" si="13"/>
        <v>0</v>
      </c>
      <c r="J143" s="41">
        <v>0.4</v>
      </c>
      <c r="K143" s="41">
        <f t="shared" si="14"/>
        <v>0</v>
      </c>
      <c r="L143" s="41">
        <f t="shared" si="15"/>
        <v>0</v>
      </c>
      <c r="M143" s="41">
        <v>0</v>
      </c>
      <c r="N143" s="2">
        <f t="shared" si="18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2"/>
        <v>0</v>
      </c>
      <c r="H144" s="201">
        <v>0.2</v>
      </c>
      <c r="I144" s="41">
        <f t="shared" si="13"/>
        <v>0</v>
      </c>
      <c r="J144" s="41">
        <v>0.4</v>
      </c>
      <c r="K144" s="41">
        <f t="shared" si="14"/>
        <v>0</v>
      </c>
      <c r="L144" s="41">
        <f t="shared" si="15"/>
        <v>0</v>
      </c>
      <c r="M144" s="41">
        <v>0</v>
      </c>
      <c r="N144" s="2">
        <f t="shared" si="18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2"/>
        <v>0</v>
      </c>
      <c r="H145" s="201">
        <v>0.2</v>
      </c>
      <c r="I145" s="41">
        <f t="shared" si="13"/>
        <v>0</v>
      </c>
      <c r="J145" s="41">
        <v>0.4</v>
      </c>
      <c r="K145" s="41">
        <f t="shared" si="14"/>
        <v>0</v>
      </c>
      <c r="L145" s="41">
        <f t="shared" si="15"/>
        <v>0</v>
      </c>
      <c r="M145" s="41">
        <v>0</v>
      </c>
      <c r="N145" s="2">
        <f t="shared" si="18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2"/>
        <v>0</v>
      </c>
      <c r="H146" s="201">
        <v>0.2</v>
      </c>
      <c r="I146" s="41">
        <f t="shared" si="13"/>
        <v>0</v>
      </c>
      <c r="J146" s="41">
        <v>0.4</v>
      </c>
      <c r="K146" s="41">
        <f t="shared" si="14"/>
        <v>0</v>
      </c>
      <c r="L146" s="41">
        <f t="shared" si="15"/>
        <v>0</v>
      </c>
      <c r="M146" s="41">
        <v>0</v>
      </c>
      <c r="N146" s="2">
        <f t="shared" si="18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2"/>
        <v>0</v>
      </c>
      <c r="H147" s="201">
        <v>0.2</v>
      </c>
      <c r="I147" s="41">
        <f t="shared" si="13"/>
        <v>0</v>
      </c>
      <c r="J147" s="41">
        <v>0.4</v>
      </c>
      <c r="K147" s="41">
        <f t="shared" si="14"/>
        <v>0</v>
      </c>
      <c r="L147" s="41">
        <f t="shared" si="15"/>
        <v>0</v>
      </c>
      <c r="M147" s="41">
        <v>0</v>
      </c>
      <c r="N147" s="2">
        <f t="shared" ref="N147:N156" si="19">N146+L147-M147</f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2"/>
        <v>0</v>
      </c>
      <c r="H148" s="201">
        <v>0.2</v>
      </c>
      <c r="I148" s="41">
        <f t="shared" si="13"/>
        <v>0</v>
      </c>
      <c r="J148" s="41">
        <v>0.4</v>
      </c>
      <c r="K148" s="41">
        <f t="shared" si="14"/>
        <v>0</v>
      </c>
      <c r="L148" s="41">
        <f t="shared" si="15"/>
        <v>0</v>
      </c>
      <c r="M148" s="41">
        <v>0</v>
      </c>
      <c r="N148" s="2">
        <f t="shared" si="19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2"/>
        <v>0</v>
      </c>
      <c r="H149" s="201">
        <v>0.2</v>
      </c>
      <c r="I149" s="41">
        <f t="shared" si="13"/>
        <v>0</v>
      </c>
      <c r="J149" s="41">
        <v>0.4</v>
      </c>
      <c r="K149" s="41">
        <f t="shared" si="14"/>
        <v>0</v>
      </c>
      <c r="L149" s="41">
        <f t="shared" si="15"/>
        <v>0</v>
      </c>
      <c r="M149" s="41">
        <v>0</v>
      </c>
      <c r="N149" s="2">
        <f t="shared" si="19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2"/>
        <v>0</v>
      </c>
      <c r="H150" s="201">
        <v>0.2</v>
      </c>
      <c r="I150" s="41">
        <f t="shared" si="13"/>
        <v>0</v>
      </c>
      <c r="J150" s="41">
        <v>0.4</v>
      </c>
      <c r="K150" s="41">
        <f t="shared" si="14"/>
        <v>0</v>
      </c>
      <c r="L150" s="41">
        <f t="shared" si="15"/>
        <v>0</v>
      </c>
      <c r="M150" s="41">
        <v>0</v>
      </c>
      <c r="N150" s="2">
        <f t="shared" si="19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2"/>
        <v>0</v>
      </c>
      <c r="H151" s="201">
        <v>0.2</v>
      </c>
      <c r="I151" s="41">
        <f t="shared" si="13"/>
        <v>0</v>
      </c>
      <c r="J151" s="41">
        <v>0.4</v>
      </c>
      <c r="K151" s="41">
        <f t="shared" si="14"/>
        <v>0</v>
      </c>
      <c r="L151" s="41">
        <f t="shared" si="15"/>
        <v>0</v>
      </c>
      <c r="M151" s="41">
        <v>0</v>
      </c>
      <c r="N151" s="2">
        <f t="shared" si="19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2"/>
        <v>0</v>
      </c>
      <c r="H152" s="201">
        <v>0.2</v>
      </c>
      <c r="I152" s="41">
        <f t="shared" si="13"/>
        <v>0</v>
      </c>
      <c r="J152" s="41">
        <v>0.4</v>
      </c>
      <c r="K152" s="41">
        <f t="shared" si="14"/>
        <v>0</v>
      </c>
      <c r="L152" s="41">
        <f t="shared" si="15"/>
        <v>0</v>
      </c>
      <c r="M152" s="41">
        <v>0</v>
      </c>
      <c r="N152" s="2">
        <f t="shared" si="19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2"/>
        <v>0</v>
      </c>
      <c r="H153" s="201">
        <v>0.2</v>
      </c>
      <c r="I153" s="41">
        <f t="shared" si="13"/>
        <v>0</v>
      </c>
      <c r="J153" s="41">
        <v>0.4</v>
      </c>
      <c r="K153" s="41">
        <f t="shared" si="14"/>
        <v>0</v>
      </c>
      <c r="L153" s="41">
        <f t="shared" si="15"/>
        <v>0</v>
      </c>
      <c r="M153" s="41">
        <v>0</v>
      </c>
      <c r="N153" s="2">
        <f t="shared" si="19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2"/>
        <v>0</v>
      </c>
      <c r="H154" s="201">
        <v>0.2</v>
      </c>
      <c r="I154" s="41">
        <f t="shared" si="13"/>
        <v>0</v>
      </c>
      <c r="J154" s="41">
        <v>0.4</v>
      </c>
      <c r="K154" s="41">
        <f t="shared" si="14"/>
        <v>0</v>
      </c>
      <c r="L154" s="41">
        <f t="shared" si="15"/>
        <v>0</v>
      </c>
      <c r="M154" s="41">
        <v>0</v>
      </c>
      <c r="N154" s="2">
        <f t="shared" si="19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2"/>
        <v>0</v>
      </c>
      <c r="H155" s="201">
        <v>0.2</v>
      </c>
      <c r="I155" s="41">
        <f t="shared" si="13"/>
        <v>0</v>
      </c>
      <c r="J155" s="41">
        <v>0.4</v>
      </c>
      <c r="K155" s="41">
        <f t="shared" si="14"/>
        <v>0</v>
      </c>
      <c r="L155" s="41">
        <f t="shared" si="15"/>
        <v>0</v>
      </c>
      <c r="M155" s="41">
        <v>0</v>
      </c>
      <c r="N155" s="2">
        <f t="shared" si="19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2"/>
        <v>0</v>
      </c>
      <c r="H156" s="201">
        <v>0.2</v>
      </c>
      <c r="I156" s="41">
        <f t="shared" si="13"/>
        <v>0</v>
      </c>
      <c r="J156" s="41">
        <v>0.4</v>
      </c>
      <c r="K156" s="41">
        <f t="shared" si="14"/>
        <v>0</v>
      </c>
      <c r="L156" s="41">
        <f t="shared" si="15"/>
        <v>0</v>
      </c>
      <c r="M156" s="41">
        <v>0</v>
      </c>
      <c r="N156" s="2">
        <f t="shared" si="19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2"/>
        <v>0</v>
      </c>
      <c r="H157" s="201">
        <v>0.2</v>
      </c>
      <c r="I157" s="41">
        <f t="shared" si="13"/>
        <v>0</v>
      </c>
      <c r="J157" s="41">
        <v>0.4</v>
      </c>
      <c r="K157" s="41">
        <f t="shared" si="14"/>
        <v>0</v>
      </c>
      <c r="L157" s="41">
        <f t="shared" si="15"/>
        <v>0</v>
      </c>
      <c r="M157" s="41">
        <v>0</v>
      </c>
      <c r="N157" s="2">
        <f t="shared" si="18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2"/>
        <v>0</v>
      </c>
      <c r="H158" s="201">
        <v>0.2</v>
      </c>
      <c r="I158" s="41">
        <f t="shared" si="13"/>
        <v>0</v>
      </c>
      <c r="J158" s="41">
        <v>0.4</v>
      </c>
      <c r="K158" s="41">
        <f t="shared" si="14"/>
        <v>0</v>
      </c>
      <c r="L158" s="41">
        <f t="shared" si="15"/>
        <v>0</v>
      </c>
      <c r="M158" s="41">
        <v>0</v>
      </c>
      <c r="N158" s="2">
        <f t="shared" si="18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2"/>
        <v>0</v>
      </c>
      <c r="H159" s="201">
        <v>0.2</v>
      </c>
      <c r="I159" s="41">
        <f t="shared" si="13"/>
        <v>0</v>
      </c>
      <c r="J159" s="41">
        <v>0.4</v>
      </c>
      <c r="K159" s="41">
        <f t="shared" si="14"/>
        <v>0</v>
      </c>
      <c r="L159" s="41">
        <f t="shared" si="15"/>
        <v>0</v>
      </c>
      <c r="M159" s="41">
        <v>0</v>
      </c>
      <c r="N159" s="2">
        <f t="shared" si="18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2"/>
        <v>0</v>
      </c>
      <c r="H160" s="201">
        <v>0.2</v>
      </c>
      <c r="I160" s="41">
        <f t="shared" si="13"/>
        <v>0</v>
      </c>
      <c r="J160" s="41">
        <v>0.4</v>
      </c>
      <c r="K160" s="41">
        <f t="shared" si="14"/>
        <v>0</v>
      </c>
      <c r="L160" s="41">
        <f t="shared" si="15"/>
        <v>0</v>
      </c>
      <c r="M160" s="41">
        <v>0</v>
      </c>
      <c r="N160" s="2">
        <f t="shared" si="18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2"/>
        <v>0</v>
      </c>
      <c r="H161" s="201">
        <v>0.2</v>
      </c>
      <c r="I161" s="41">
        <f t="shared" si="13"/>
        <v>0</v>
      </c>
      <c r="J161" s="41">
        <v>0.4</v>
      </c>
      <c r="K161" s="41">
        <f t="shared" si="14"/>
        <v>0</v>
      </c>
      <c r="L161" s="41">
        <f t="shared" si="15"/>
        <v>0</v>
      </c>
      <c r="M161" s="41">
        <v>0</v>
      </c>
      <c r="N161" s="2">
        <f t="shared" si="18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2"/>
        <v>0</v>
      </c>
      <c r="H162" s="201">
        <v>0.2</v>
      </c>
      <c r="I162" s="41">
        <f t="shared" si="13"/>
        <v>0</v>
      </c>
      <c r="J162" s="41">
        <v>0.4</v>
      </c>
      <c r="K162" s="41">
        <f t="shared" si="14"/>
        <v>0</v>
      </c>
      <c r="L162" s="41">
        <f t="shared" si="15"/>
        <v>0</v>
      </c>
      <c r="M162" s="41">
        <v>0</v>
      </c>
      <c r="N162" s="2">
        <f t="shared" si="18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2"/>
        <v>0</v>
      </c>
      <c r="H163" s="201">
        <v>0.2</v>
      </c>
      <c r="I163" s="41">
        <f t="shared" si="13"/>
        <v>0</v>
      </c>
      <c r="J163" s="41">
        <v>0.4</v>
      </c>
      <c r="K163" s="41">
        <f t="shared" si="14"/>
        <v>0</v>
      </c>
      <c r="L163" s="41">
        <f t="shared" si="15"/>
        <v>0</v>
      </c>
      <c r="M163" s="41">
        <v>0</v>
      </c>
      <c r="N163" s="2">
        <f t="shared" ref="N163:N297" si="20">N162+L163-M163</f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2"/>
        <v>0</v>
      </c>
      <c r="H164" s="201">
        <v>0.2</v>
      </c>
      <c r="I164" s="41">
        <f t="shared" si="13"/>
        <v>0</v>
      </c>
      <c r="J164" s="41">
        <v>0.4</v>
      </c>
      <c r="K164" s="41">
        <f t="shared" si="14"/>
        <v>0</v>
      </c>
      <c r="L164" s="41">
        <f t="shared" si="15"/>
        <v>0</v>
      </c>
      <c r="M164" s="41">
        <v>0</v>
      </c>
      <c r="N164" s="2">
        <f t="shared" si="20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2"/>
        <v>0</v>
      </c>
      <c r="H165" s="201">
        <v>0.2</v>
      </c>
      <c r="I165" s="41">
        <f t="shared" si="13"/>
        <v>0</v>
      </c>
      <c r="J165" s="41">
        <v>0.4</v>
      </c>
      <c r="K165" s="41">
        <f t="shared" si="14"/>
        <v>0</v>
      </c>
      <c r="L165" s="41">
        <f t="shared" si="15"/>
        <v>0</v>
      </c>
      <c r="M165" s="41">
        <v>0</v>
      </c>
      <c r="N165" s="2">
        <f t="shared" si="20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2"/>
        <v>0</v>
      </c>
      <c r="H166" s="201">
        <v>0.2</v>
      </c>
      <c r="I166" s="41">
        <f t="shared" si="13"/>
        <v>0</v>
      </c>
      <c r="J166" s="41">
        <v>0.4</v>
      </c>
      <c r="K166" s="41">
        <f t="shared" si="14"/>
        <v>0</v>
      </c>
      <c r="L166" s="41">
        <f t="shared" si="15"/>
        <v>0</v>
      </c>
      <c r="M166" s="41">
        <v>0</v>
      </c>
      <c r="N166" s="2">
        <f t="shared" si="20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2"/>
        <v>0</v>
      </c>
      <c r="H167" s="201">
        <v>0.2</v>
      </c>
      <c r="I167" s="41">
        <f t="shared" si="13"/>
        <v>0</v>
      </c>
      <c r="J167" s="41">
        <v>0.4</v>
      </c>
      <c r="K167" s="41">
        <f t="shared" si="14"/>
        <v>0</v>
      </c>
      <c r="L167" s="41">
        <f t="shared" si="15"/>
        <v>0</v>
      </c>
      <c r="M167" s="41">
        <v>0</v>
      </c>
      <c r="N167" s="2">
        <f t="shared" si="20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2"/>
        <v>0</v>
      </c>
      <c r="H168" s="201">
        <v>0.2</v>
      </c>
      <c r="I168" s="41">
        <f t="shared" si="13"/>
        <v>0</v>
      </c>
      <c r="J168" s="41">
        <v>0.4</v>
      </c>
      <c r="K168" s="41">
        <f t="shared" si="14"/>
        <v>0</v>
      </c>
      <c r="L168" s="41">
        <f t="shared" si="15"/>
        <v>0</v>
      </c>
      <c r="M168" s="41">
        <v>0</v>
      </c>
      <c r="N168" s="2">
        <f t="shared" si="20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2"/>
        <v>0</v>
      </c>
      <c r="H169" s="201">
        <v>0.2</v>
      </c>
      <c r="I169" s="41">
        <f t="shared" si="13"/>
        <v>0</v>
      </c>
      <c r="J169" s="41">
        <v>0.4</v>
      </c>
      <c r="K169" s="41">
        <f t="shared" si="14"/>
        <v>0</v>
      </c>
      <c r="L169" s="41">
        <f t="shared" si="15"/>
        <v>0</v>
      </c>
      <c r="M169" s="41">
        <v>0</v>
      </c>
      <c r="N169" s="2">
        <f t="shared" si="20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2"/>
        <v>0</v>
      </c>
      <c r="H170" s="201">
        <v>0.2</v>
      </c>
      <c r="I170" s="41">
        <f t="shared" si="13"/>
        <v>0</v>
      </c>
      <c r="J170" s="41">
        <v>0.4</v>
      </c>
      <c r="K170" s="41">
        <f t="shared" si="14"/>
        <v>0</v>
      </c>
      <c r="L170" s="41">
        <f t="shared" si="15"/>
        <v>0</v>
      </c>
      <c r="M170" s="41">
        <v>0</v>
      </c>
      <c r="N170" s="2">
        <f t="shared" si="20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2"/>
        <v>0</v>
      </c>
      <c r="H171" s="201">
        <v>0.2</v>
      </c>
      <c r="I171" s="41">
        <f t="shared" si="13"/>
        <v>0</v>
      </c>
      <c r="J171" s="41">
        <v>0.4</v>
      </c>
      <c r="K171" s="41">
        <f t="shared" si="14"/>
        <v>0</v>
      </c>
      <c r="L171" s="41">
        <f t="shared" si="15"/>
        <v>0</v>
      </c>
      <c r="M171" s="41">
        <v>0</v>
      </c>
      <c r="N171" s="2">
        <f t="shared" si="20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2"/>
        <v>0</v>
      </c>
      <c r="H172" s="201">
        <v>0.2</v>
      </c>
      <c r="I172" s="41">
        <f t="shared" si="13"/>
        <v>0</v>
      </c>
      <c r="J172" s="41">
        <v>0.4</v>
      </c>
      <c r="K172" s="41">
        <f t="shared" si="14"/>
        <v>0</v>
      </c>
      <c r="L172" s="41">
        <f t="shared" si="15"/>
        <v>0</v>
      </c>
      <c r="M172" s="41">
        <v>0</v>
      </c>
      <c r="N172" s="2">
        <f t="shared" si="20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2"/>
        <v>0</v>
      </c>
      <c r="H173" s="201">
        <v>0.2</v>
      </c>
      <c r="I173" s="41">
        <f t="shared" si="13"/>
        <v>0</v>
      </c>
      <c r="J173" s="41">
        <v>0.4</v>
      </c>
      <c r="K173" s="41">
        <f t="shared" si="14"/>
        <v>0</v>
      </c>
      <c r="L173" s="41">
        <f t="shared" si="15"/>
        <v>0</v>
      </c>
      <c r="M173" s="41">
        <v>0</v>
      </c>
      <c r="N173" s="2">
        <f t="shared" si="20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2"/>
        <v>0</v>
      </c>
      <c r="H174" s="201">
        <v>0.2</v>
      </c>
      <c r="I174" s="41">
        <f t="shared" si="13"/>
        <v>0</v>
      </c>
      <c r="J174" s="41">
        <v>0.4</v>
      </c>
      <c r="K174" s="41">
        <f t="shared" si="14"/>
        <v>0</v>
      </c>
      <c r="L174" s="41">
        <f t="shared" si="15"/>
        <v>0</v>
      </c>
      <c r="M174" s="41">
        <v>0</v>
      </c>
      <c r="N174" s="2">
        <f t="shared" si="20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2"/>
        <v>0</v>
      </c>
      <c r="H175" s="201">
        <v>0.2</v>
      </c>
      <c r="I175" s="41">
        <f t="shared" si="13"/>
        <v>0</v>
      </c>
      <c r="J175" s="41">
        <v>0.4</v>
      </c>
      <c r="K175" s="41">
        <f t="shared" si="14"/>
        <v>0</v>
      </c>
      <c r="L175" s="41">
        <f t="shared" si="15"/>
        <v>0</v>
      </c>
      <c r="M175" s="41">
        <v>0</v>
      </c>
      <c r="N175" s="2">
        <f t="shared" si="20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2"/>
        <v>0</v>
      </c>
      <c r="H176" s="201">
        <v>0.2</v>
      </c>
      <c r="I176" s="41">
        <f t="shared" si="13"/>
        <v>0</v>
      </c>
      <c r="J176" s="41">
        <v>0.4</v>
      </c>
      <c r="K176" s="41">
        <f t="shared" si="14"/>
        <v>0</v>
      </c>
      <c r="L176" s="41">
        <f t="shared" si="15"/>
        <v>0</v>
      </c>
      <c r="M176" s="41">
        <v>0</v>
      </c>
      <c r="N176" s="2">
        <f t="shared" si="20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2"/>
        <v>0</v>
      </c>
      <c r="H177" s="201">
        <v>0.2</v>
      </c>
      <c r="I177" s="41">
        <f t="shared" si="13"/>
        <v>0</v>
      </c>
      <c r="J177" s="41">
        <v>0.4</v>
      </c>
      <c r="K177" s="41">
        <f t="shared" si="14"/>
        <v>0</v>
      </c>
      <c r="L177" s="41">
        <f t="shared" si="15"/>
        <v>0</v>
      </c>
      <c r="M177" s="41">
        <v>0</v>
      </c>
      <c r="N177" s="2">
        <f t="shared" si="20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2"/>
        <v>0</v>
      </c>
      <c r="H178" s="201">
        <v>0.2</v>
      </c>
      <c r="I178" s="41">
        <f t="shared" si="13"/>
        <v>0</v>
      </c>
      <c r="J178" s="41">
        <v>0.4</v>
      </c>
      <c r="K178" s="41">
        <f t="shared" si="14"/>
        <v>0</v>
      </c>
      <c r="L178" s="41">
        <f t="shared" si="15"/>
        <v>0</v>
      </c>
      <c r="M178" s="41">
        <v>0</v>
      </c>
      <c r="N178" s="2">
        <f t="shared" si="20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2"/>
        <v>0</v>
      </c>
      <c r="H179" s="201">
        <v>0.2</v>
      </c>
      <c r="I179" s="41">
        <f t="shared" si="13"/>
        <v>0</v>
      </c>
      <c r="J179" s="41">
        <v>0.4</v>
      </c>
      <c r="K179" s="41">
        <f t="shared" si="14"/>
        <v>0</v>
      </c>
      <c r="L179" s="41">
        <f t="shared" si="15"/>
        <v>0</v>
      </c>
      <c r="M179" s="41">
        <v>0</v>
      </c>
      <c r="N179" s="2">
        <f t="shared" si="20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2"/>
        <v>0</v>
      </c>
      <c r="H180" s="201">
        <v>0.2</v>
      </c>
      <c r="I180" s="41">
        <f t="shared" si="13"/>
        <v>0</v>
      </c>
      <c r="J180" s="41">
        <v>0.4</v>
      </c>
      <c r="K180" s="41">
        <f t="shared" si="14"/>
        <v>0</v>
      </c>
      <c r="L180" s="41">
        <f t="shared" si="15"/>
        <v>0</v>
      </c>
      <c r="M180" s="41">
        <v>0</v>
      </c>
      <c r="N180" s="2">
        <f t="shared" si="20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2"/>
        <v>0</v>
      </c>
      <c r="H181" s="201">
        <v>0.2</v>
      </c>
      <c r="I181" s="41">
        <f t="shared" si="13"/>
        <v>0</v>
      </c>
      <c r="J181" s="41">
        <v>0.4</v>
      </c>
      <c r="K181" s="41">
        <f t="shared" si="14"/>
        <v>0</v>
      </c>
      <c r="L181" s="41">
        <f t="shared" si="15"/>
        <v>0</v>
      </c>
      <c r="M181" s="41">
        <v>0</v>
      </c>
      <c r="N181" s="2">
        <f t="shared" si="20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2"/>
        <v>0</v>
      </c>
      <c r="H182" s="201">
        <v>0.2</v>
      </c>
      <c r="I182" s="41">
        <f t="shared" si="13"/>
        <v>0</v>
      </c>
      <c r="J182" s="41">
        <v>0.4</v>
      </c>
      <c r="K182" s="41">
        <f t="shared" si="14"/>
        <v>0</v>
      </c>
      <c r="L182" s="41">
        <f t="shared" si="15"/>
        <v>0</v>
      </c>
      <c r="M182" s="41">
        <v>0</v>
      </c>
      <c r="N182" s="2">
        <f t="shared" si="20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2"/>
        <v>0</v>
      </c>
      <c r="H183" s="201">
        <v>0.2</v>
      </c>
      <c r="I183" s="41">
        <f t="shared" si="13"/>
        <v>0</v>
      </c>
      <c r="J183" s="41">
        <v>0.4</v>
      </c>
      <c r="K183" s="41">
        <f t="shared" si="14"/>
        <v>0</v>
      </c>
      <c r="L183" s="41">
        <f t="shared" si="15"/>
        <v>0</v>
      </c>
      <c r="M183" s="41">
        <v>0</v>
      </c>
      <c r="N183" s="2">
        <f t="shared" si="20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2"/>
        <v>0</v>
      </c>
      <c r="H184" s="201">
        <v>0.2</v>
      </c>
      <c r="I184" s="41">
        <f t="shared" si="13"/>
        <v>0</v>
      </c>
      <c r="J184" s="41">
        <v>0.4</v>
      </c>
      <c r="K184" s="41">
        <f t="shared" si="14"/>
        <v>0</v>
      </c>
      <c r="L184" s="41">
        <f t="shared" si="15"/>
        <v>0</v>
      </c>
      <c r="M184" s="41">
        <v>0</v>
      </c>
      <c r="N184" s="2">
        <f t="shared" si="20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2"/>
        <v>0</v>
      </c>
      <c r="H185" s="201">
        <v>0.2</v>
      </c>
      <c r="I185" s="41">
        <f t="shared" si="13"/>
        <v>0</v>
      </c>
      <c r="J185" s="41">
        <v>0.4</v>
      </c>
      <c r="K185" s="41">
        <f t="shared" si="14"/>
        <v>0</v>
      </c>
      <c r="L185" s="41">
        <f t="shared" si="15"/>
        <v>0</v>
      </c>
      <c r="M185" s="41">
        <v>0</v>
      </c>
      <c r="N185" s="2">
        <f t="shared" si="20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2"/>
        <v>0</v>
      </c>
      <c r="H186" s="201">
        <v>0.2</v>
      </c>
      <c r="I186" s="41">
        <f t="shared" si="13"/>
        <v>0</v>
      </c>
      <c r="J186" s="41">
        <v>0.4</v>
      </c>
      <c r="K186" s="41">
        <f t="shared" si="14"/>
        <v>0</v>
      </c>
      <c r="L186" s="41">
        <f t="shared" si="15"/>
        <v>0</v>
      </c>
      <c r="M186" s="41">
        <v>0</v>
      </c>
      <c r="N186" s="2">
        <f t="shared" si="20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2"/>
        <v>0</v>
      </c>
      <c r="H187" s="201">
        <v>0.2</v>
      </c>
      <c r="I187" s="41">
        <f t="shared" si="13"/>
        <v>0</v>
      </c>
      <c r="J187" s="41">
        <v>0.4</v>
      </c>
      <c r="K187" s="41">
        <f t="shared" si="14"/>
        <v>0</v>
      </c>
      <c r="L187" s="41">
        <f t="shared" si="15"/>
        <v>0</v>
      </c>
      <c r="M187" s="41">
        <v>0</v>
      </c>
      <c r="N187" s="2">
        <f t="shared" si="20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2"/>
        <v>0</v>
      </c>
      <c r="H188" s="201">
        <v>0.2</v>
      </c>
      <c r="I188" s="41">
        <f t="shared" si="13"/>
        <v>0</v>
      </c>
      <c r="J188" s="41">
        <v>0.4</v>
      </c>
      <c r="K188" s="41">
        <f t="shared" si="14"/>
        <v>0</v>
      </c>
      <c r="L188" s="41">
        <f t="shared" si="15"/>
        <v>0</v>
      </c>
      <c r="M188" s="41">
        <v>0</v>
      </c>
      <c r="N188" s="2">
        <f t="shared" si="20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2"/>
        <v>0</v>
      </c>
      <c r="H189" s="201">
        <v>0.2</v>
      </c>
      <c r="I189" s="41">
        <f t="shared" si="13"/>
        <v>0</v>
      </c>
      <c r="J189" s="41">
        <v>0.4</v>
      </c>
      <c r="K189" s="41">
        <f t="shared" si="14"/>
        <v>0</v>
      </c>
      <c r="L189" s="41">
        <f t="shared" si="15"/>
        <v>0</v>
      </c>
      <c r="M189" s="41">
        <v>0</v>
      </c>
      <c r="N189" s="2">
        <f t="shared" si="20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2"/>
        <v>0</v>
      </c>
      <c r="H190" s="201">
        <v>0.2</v>
      </c>
      <c r="I190" s="41">
        <f t="shared" si="13"/>
        <v>0</v>
      </c>
      <c r="J190" s="41">
        <v>0.4</v>
      </c>
      <c r="K190" s="41">
        <f t="shared" si="14"/>
        <v>0</v>
      </c>
      <c r="L190" s="41">
        <f t="shared" si="15"/>
        <v>0</v>
      </c>
      <c r="M190" s="41">
        <v>0</v>
      </c>
      <c r="N190" s="2">
        <f t="shared" si="20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2"/>
        <v>0</v>
      </c>
      <c r="H191" s="201">
        <v>0.2</v>
      </c>
      <c r="I191" s="41">
        <f t="shared" si="13"/>
        <v>0</v>
      </c>
      <c r="J191" s="41">
        <v>0.4</v>
      </c>
      <c r="K191" s="41">
        <f t="shared" si="14"/>
        <v>0</v>
      </c>
      <c r="L191" s="41">
        <f t="shared" si="15"/>
        <v>0</v>
      </c>
      <c r="M191" s="41">
        <v>0</v>
      </c>
      <c r="N191" s="2">
        <f t="shared" si="20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2"/>
        <v>0</v>
      </c>
      <c r="H192" s="201">
        <v>0.2</v>
      </c>
      <c r="I192" s="41">
        <f t="shared" si="13"/>
        <v>0</v>
      </c>
      <c r="J192" s="41">
        <v>0.4</v>
      </c>
      <c r="K192" s="41">
        <f t="shared" si="14"/>
        <v>0</v>
      </c>
      <c r="L192" s="41">
        <f t="shared" si="15"/>
        <v>0</v>
      </c>
      <c r="M192" s="41">
        <v>0</v>
      </c>
      <c r="N192" s="2">
        <f t="shared" si="20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2"/>
        <v>0</v>
      </c>
      <c r="H193" s="201">
        <v>0.2</v>
      </c>
      <c r="I193" s="41">
        <f t="shared" si="13"/>
        <v>0</v>
      </c>
      <c r="J193" s="41">
        <v>0.4</v>
      </c>
      <c r="K193" s="41">
        <f t="shared" si="14"/>
        <v>0</v>
      </c>
      <c r="L193" s="41">
        <f t="shared" si="15"/>
        <v>0</v>
      </c>
      <c r="M193" s="41">
        <v>0</v>
      </c>
      <c r="N193" s="2">
        <f t="shared" si="20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2"/>
        <v>0</v>
      </c>
      <c r="H194" s="201">
        <v>0.2</v>
      </c>
      <c r="I194" s="41">
        <f t="shared" si="13"/>
        <v>0</v>
      </c>
      <c r="J194" s="41">
        <v>0.4</v>
      </c>
      <c r="K194" s="41">
        <f t="shared" si="14"/>
        <v>0</v>
      </c>
      <c r="L194" s="41">
        <f t="shared" si="15"/>
        <v>0</v>
      </c>
      <c r="M194" s="41">
        <v>0</v>
      </c>
      <c r="N194" s="2">
        <f t="shared" si="20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2"/>
        <v>0</v>
      </c>
      <c r="H195" s="201">
        <v>0.2</v>
      </c>
      <c r="I195" s="41">
        <f t="shared" si="13"/>
        <v>0</v>
      </c>
      <c r="J195" s="41">
        <v>0.4</v>
      </c>
      <c r="K195" s="41">
        <f t="shared" si="14"/>
        <v>0</v>
      </c>
      <c r="L195" s="41">
        <f t="shared" si="15"/>
        <v>0</v>
      </c>
      <c r="M195" s="41">
        <v>0</v>
      </c>
      <c r="N195" s="2">
        <f t="shared" si="20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2"/>
        <v>0</v>
      </c>
      <c r="H196" s="201">
        <v>0.2</v>
      </c>
      <c r="I196" s="41">
        <f t="shared" si="13"/>
        <v>0</v>
      </c>
      <c r="J196" s="41">
        <v>0.4</v>
      </c>
      <c r="K196" s="41">
        <f t="shared" si="14"/>
        <v>0</v>
      </c>
      <c r="L196" s="41">
        <f t="shared" si="15"/>
        <v>0</v>
      </c>
      <c r="M196" s="41">
        <v>0</v>
      </c>
      <c r="N196" s="2">
        <f t="shared" si="20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ref="G197:G260" si="21">E197*F197</f>
        <v>0</v>
      </c>
      <c r="H197" s="201">
        <v>0.2</v>
      </c>
      <c r="I197" s="41">
        <f t="shared" si="13"/>
        <v>0</v>
      </c>
      <c r="J197" s="41">
        <v>0.4</v>
      </c>
      <c r="K197" s="41">
        <f t="shared" si="14"/>
        <v>0</v>
      </c>
      <c r="L197" s="41">
        <f t="shared" si="15"/>
        <v>0</v>
      </c>
      <c r="M197" s="41">
        <v>0</v>
      </c>
      <c r="N197" s="2">
        <f t="shared" si="20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si="21"/>
        <v>0</v>
      </c>
      <c r="H198" s="201">
        <v>0.2</v>
      </c>
      <c r="I198" s="41">
        <f t="shared" ref="I198:I261" si="22">H198*G198</f>
        <v>0</v>
      </c>
      <c r="J198" s="41">
        <v>0.4</v>
      </c>
      <c r="K198" s="41">
        <f t="shared" ref="K198:K261" si="23">I198/10*4</f>
        <v>0</v>
      </c>
      <c r="L198" s="41">
        <f t="shared" ref="L198:L261" si="24">G198+I198-K198</f>
        <v>0</v>
      </c>
      <c r="M198" s="41">
        <v>0</v>
      </c>
      <c r="N198" s="2">
        <f t="shared" si="20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21"/>
        <v>0</v>
      </c>
      <c r="H199" s="201">
        <v>0.2</v>
      </c>
      <c r="I199" s="41">
        <f t="shared" si="22"/>
        <v>0</v>
      </c>
      <c r="J199" s="41">
        <v>0.4</v>
      </c>
      <c r="K199" s="41">
        <f t="shared" si="23"/>
        <v>0</v>
      </c>
      <c r="L199" s="41">
        <f t="shared" si="24"/>
        <v>0</v>
      </c>
      <c r="M199" s="41">
        <v>0</v>
      </c>
      <c r="N199" s="2">
        <f t="shared" si="20"/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21"/>
        <v>0</v>
      </c>
      <c r="H200" s="201">
        <v>0.2</v>
      </c>
      <c r="I200" s="41">
        <f t="shared" si="22"/>
        <v>0</v>
      </c>
      <c r="J200" s="41">
        <v>0.4</v>
      </c>
      <c r="K200" s="41">
        <f t="shared" si="23"/>
        <v>0</v>
      </c>
      <c r="L200" s="41">
        <f t="shared" si="24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21"/>
        <v>0</v>
      </c>
      <c r="H201" s="201">
        <v>0.2</v>
      </c>
      <c r="I201" s="41">
        <f t="shared" si="22"/>
        <v>0</v>
      </c>
      <c r="J201" s="41">
        <v>0.4</v>
      </c>
      <c r="K201" s="41">
        <f t="shared" si="23"/>
        <v>0</v>
      </c>
      <c r="L201" s="41">
        <f t="shared" si="24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21"/>
        <v>0</v>
      </c>
      <c r="H202" s="201">
        <v>0.2</v>
      </c>
      <c r="I202" s="41">
        <f t="shared" si="22"/>
        <v>0</v>
      </c>
      <c r="J202" s="41">
        <v>0.4</v>
      </c>
      <c r="K202" s="41">
        <f t="shared" si="23"/>
        <v>0</v>
      </c>
      <c r="L202" s="41">
        <f t="shared" si="24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21"/>
        <v>0</v>
      </c>
      <c r="H203" s="201">
        <v>0.2</v>
      </c>
      <c r="I203" s="41">
        <f t="shared" si="22"/>
        <v>0</v>
      </c>
      <c r="J203" s="41">
        <v>0.4</v>
      </c>
      <c r="K203" s="41">
        <f t="shared" si="23"/>
        <v>0</v>
      </c>
      <c r="L203" s="41">
        <f t="shared" si="24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21"/>
        <v>0</v>
      </c>
      <c r="H204" s="201">
        <v>0.2</v>
      </c>
      <c r="I204" s="41">
        <f t="shared" si="22"/>
        <v>0</v>
      </c>
      <c r="J204" s="41">
        <v>0.4</v>
      </c>
      <c r="K204" s="41">
        <f t="shared" si="23"/>
        <v>0</v>
      </c>
      <c r="L204" s="41">
        <f t="shared" si="24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21"/>
        <v>0</v>
      </c>
      <c r="H205" s="201">
        <v>0.2</v>
      </c>
      <c r="I205" s="41">
        <f t="shared" si="22"/>
        <v>0</v>
      </c>
      <c r="J205" s="41">
        <v>0.4</v>
      </c>
      <c r="K205" s="41">
        <f t="shared" si="23"/>
        <v>0</v>
      </c>
      <c r="L205" s="41">
        <f t="shared" si="24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21"/>
        <v>0</v>
      </c>
      <c r="H206" s="201">
        <v>0.2</v>
      </c>
      <c r="I206" s="41">
        <f t="shared" si="22"/>
        <v>0</v>
      </c>
      <c r="J206" s="41">
        <v>0.4</v>
      </c>
      <c r="K206" s="41">
        <f t="shared" si="23"/>
        <v>0</v>
      </c>
      <c r="L206" s="41">
        <f t="shared" si="24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21"/>
        <v>0</v>
      </c>
      <c r="H207" s="201">
        <v>0.2</v>
      </c>
      <c r="I207" s="41">
        <f t="shared" si="22"/>
        <v>0</v>
      </c>
      <c r="J207" s="41">
        <v>0.4</v>
      </c>
      <c r="K207" s="41">
        <f t="shared" si="23"/>
        <v>0</v>
      </c>
      <c r="L207" s="41">
        <f t="shared" si="24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21"/>
        <v>0</v>
      </c>
      <c r="H208" s="201">
        <v>0.2</v>
      </c>
      <c r="I208" s="41">
        <f t="shared" si="22"/>
        <v>0</v>
      </c>
      <c r="J208" s="41">
        <v>0.4</v>
      </c>
      <c r="K208" s="41">
        <f t="shared" si="23"/>
        <v>0</v>
      </c>
      <c r="L208" s="41">
        <f t="shared" si="24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21"/>
        <v>0</v>
      </c>
      <c r="H209" s="201">
        <v>0.2</v>
      </c>
      <c r="I209" s="41">
        <f t="shared" si="22"/>
        <v>0</v>
      </c>
      <c r="J209" s="41">
        <v>0.4</v>
      </c>
      <c r="K209" s="41">
        <f t="shared" si="23"/>
        <v>0</v>
      </c>
      <c r="L209" s="41">
        <f t="shared" si="24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21"/>
        <v>0</v>
      </c>
      <c r="H210" s="201">
        <v>0.2</v>
      </c>
      <c r="I210" s="41">
        <f t="shared" si="22"/>
        <v>0</v>
      </c>
      <c r="J210" s="41">
        <v>0.4</v>
      </c>
      <c r="K210" s="41">
        <f t="shared" si="23"/>
        <v>0</v>
      </c>
      <c r="L210" s="41">
        <f t="shared" si="24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21"/>
        <v>0</v>
      </c>
      <c r="H211" s="201">
        <v>0.2</v>
      </c>
      <c r="I211" s="41">
        <f t="shared" si="22"/>
        <v>0</v>
      </c>
      <c r="J211" s="41">
        <v>0.4</v>
      </c>
      <c r="K211" s="41">
        <f t="shared" si="23"/>
        <v>0</v>
      </c>
      <c r="L211" s="41">
        <f t="shared" si="24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21"/>
        <v>0</v>
      </c>
      <c r="H212" s="201">
        <v>0.2</v>
      </c>
      <c r="I212" s="41">
        <f t="shared" si="22"/>
        <v>0</v>
      </c>
      <c r="J212" s="41">
        <v>0.4</v>
      </c>
      <c r="K212" s="41">
        <f t="shared" si="23"/>
        <v>0</v>
      </c>
      <c r="L212" s="41">
        <f t="shared" si="24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21"/>
        <v>0</v>
      </c>
      <c r="H213" s="201">
        <v>0.2</v>
      </c>
      <c r="I213" s="41">
        <f t="shared" si="22"/>
        <v>0</v>
      </c>
      <c r="J213" s="41">
        <v>0.4</v>
      </c>
      <c r="K213" s="41">
        <f t="shared" si="23"/>
        <v>0</v>
      </c>
      <c r="L213" s="41">
        <f t="shared" si="24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21"/>
        <v>0</v>
      </c>
      <c r="H214" s="201">
        <v>0.2</v>
      </c>
      <c r="I214" s="41">
        <f t="shared" si="22"/>
        <v>0</v>
      </c>
      <c r="J214" s="41">
        <v>0.4</v>
      </c>
      <c r="K214" s="41">
        <f t="shared" si="23"/>
        <v>0</v>
      </c>
      <c r="L214" s="41">
        <f t="shared" si="24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21"/>
        <v>0</v>
      </c>
      <c r="H215" s="201">
        <v>0.2</v>
      </c>
      <c r="I215" s="41">
        <f t="shared" si="22"/>
        <v>0</v>
      </c>
      <c r="J215" s="41">
        <v>0.4</v>
      </c>
      <c r="K215" s="41">
        <f t="shared" si="23"/>
        <v>0</v>
      </c>
      <c r="L215" s="41">
        <f t="shared" si="24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21"/>
        <v>0</v>
      </c>
      <c r="H216" s="201">
        <v>0.2</v>
      </c>
      <c r="I216" s="41">
        <f t="shared" si="22"/>
        <v>0</v>
      </c>
      <c r="J216" s="41">
        <v>0.4</v>
      </c>
      <c r="K216" s="41">
        <f t="shared" si="23"/>
        <v>0</v>
      </c>
      <c r="L216" s="41">
        <f t="shared" si="24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21"/>
        <v>0</v>
      </c>
      <c r="H217" s="201">
        <v>0.2</v>
      </c>
      <c r="I217" s="41">
        <f t="shared" si="22"/>
        <v>0</v>
      </c>
      <c r="J217" s="41">
        <v>0.4</v>
      </c>
      <c r="K217" s="41">
        <f t="shared" si="23"/>
        <v>0</v>
      </c>
      <c r="L217" s="41">
        <f t="shared" si="24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21"/>
        <v>0</v>
      </c>
      <c r="H218" s="201">
        <v>0.2</v>
      </c>
      <c r="I218" s="41">
        <f t="shared" si="22"/>
        <v>0</v>
      </c>
      <c r="J218" s="41">
        <v>0.4</v>
      </c>
      <c r="K218" s="41">
        <f t="shared" si="23"/>
        <v>0</v>
      </c>
      <c r="L218" s="41">
        <f t="shared" si="24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21"/>
        <v>0</v>
      </c>
      <c r="H219" s="201">
        <v>0.2</v>
      </c>
      <c r="I219" s="41">
        <f t="shared" si="22"/>
        <v>0</v>
      </c>
      <c r="J219" s="41">
        <v>0.4</v>
      </c>
      <c r="K219" s="41">
        <f t="shared" si="23"/>
        <v>0</v>
      </c>
      <c r="L219" s="41">
        <f t="shared" si="24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21"/>
        <v>0</v>
      </c>
      <c r="H220" s="201">
        <v>0.2</v>
      </c>
      <c r="I220" s="41">
        <f t="shared" si="22"/>
        <v>0</v>
      </c>
      <c r="J220" s="41">
        <v>0.4</v>
      </c>
      <c r="K220" s="41">
        <f t="shared" si="23"/>
        <v>0</v>
      </c>
      <c r="L220" s="41">
        <f t="shared" si="24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21"/>
        <v>0</v>
      </c>
      <c r="H221" s="201">
        <v>0.2</v>
      </c>
      <c r="I221" s="41">
        <f t="shared" si="22"/>
        <v>0</v>
      </c>
      <c r="J221" s="41">
        <v>0.4</v>
      </c>
      <c r="K221" s="41">
        <f t="shared" si="23"/>
        <v>0</v>
      </c>
      <c r="L221" s="41">
        <f t="shared" si="24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21"/>
        <v>0</v>
      </c>
      <c r="H222" s="201">
        <v>0.2</v>
      </c>
      <c r="I222" s="41">
        <f t="shared" si="22"/>
        <v>0</v>
      </c>
      <c r="J222" s="41">
        <v>0.4</v>
      </c>
      <c r="K222" s="41">
        <f t="shared" si="23"/>
        <v>0</v>
      </c>
      <c r="L222" s="41">
        <f t="shared" si="24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21"/>
        <v>0</v>
      </c>
      <c r="H223" s="201">
        <v>0.2</v>
      </c>
      <c r="I223" s="41">
        <f t="shared" si="22"/>
        <v>0</v>
      </c>
      <c r="J223" s="41">
        <v>0.4</v>
      </c>
      <c r="K223" s="41">
        <f t="shared" si="23"/>
        <v>0</v>
      </c>
      <c r="L223" s="41">
        <f t="shared" si="24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21"/>
        <v>0</v>
      </c>
      <c r="H224" s="201">
        <v>0.2</v>
      </c>
      <c r="I224" s="41">
        <f t="shared" si="22"/>
        <v>0</v>
      </c>
      <c r="J224" s="41">
        <v>0.4</v>
      </c>
      <c r="K224" s="41">
        <f t="shared" si="23"/>
        <v>0</v>
      </c>
      <c r="L224" s="41">
        <f t="shared" si="24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21"/>
        <v>0</v>
      </c>
      <c r="H225" s="201">
        <v>0.2</v>
      </c>
      <c r="I225" s="41">
        <f t="shared" si="22"/>
        <v>0</v>
      </c>
      <c r="J225" s="41">
        <v>0.4</v>
      </c>
      <c r="K225" s="41">
        <f t="shared" si="23"/>
        <v>0</v>
      </c>
      <c r="L225" s="41">
        <f t="shared" si="24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21"/>
        <v>0</v>
      </c>
      <c r="H226" s="201">
        <v>0.2</v>
      </c>
      <c r="I226" s="41">
        <f t="shared" si="22"/>
        <v>0</v>
      </c>
      <c r="J226" s="41">
        <v>0.4</v>
      </c>
      <c r="K226" s="41">
        <f t="shared" si="23"/>
        <v>0</v>
      </c>
      <c r="L226" s="41">
        <f t="shared" si="24"/>
        <v>0</v>
      </c>
      <c r="M226" s="41">
        <v>0</v>
      </c>
      <c r="N226" s="2">
        <f t="shared" ref="N226:N247" si="25">N225+L226-M226</f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21"/>
        <v>0</v>
      </c>
      <c r="H227" s="201">
        <v>0.2</v>
      </c>
      <c r="I227" s="41">
        <f t="shared" si="22"/>
        <v>0</v>
      </c>
      <c r="J227" s="41">
        <v>0.4</v>
      </c>
      <c r="K227" s="41">
        <f t="shared" si="23"/>
        <v>0</v>
      </c>
      <c r="L227" s="41">
        <f t="shared" si="24"/>
        <v>0</v>
      </c>
      <c r="M227" s="41">
        <v>0</v>
      </c>
      <c r="N227" s="2">
        <f t="shared" si="25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21"/>
        <v>0</v>
      </c>
      <c r="H228" s="201">
        <v>0.2</v>
      </c>
      <c r="I228" s="41">
        <f t="shared" si="22"/>
        <v>0</v>
      </c>
      <c r="J228" s="41">
        <v>0.4</v>
      </c>
      <c r="K228" s="41">
        <f t="shared" si="23"/>
        <v>0</v>
      </c>
      <c r="L228" s="41">
        <f t="shared" si="24"/>
        <v>0</v>
      </c>
      <c r="M228" s="41">
        <v>0</v>
      </c>
      <c r="N228" s="2">
        <f t="shared" si="25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21"/>
        <v>0</v>
      </c>
      <c r="H229" s="201">
        <v>0.2</v>
      </c>
      <c r="I229" s="41">
        <f t="shared" si="22"/>
        <v>0</v>
      </c>
      <c r="J229" s="41">
        <v>0.4</v>
      </c>
      <c r="K229" s="41">
        <f t="shared" si="23"/>
        <v>0</v>
      </c>
      <c r="L229" s="41">
        <f t="shared" si="24"/>
        <v>0</v>
      </c>
      <c r="M229" s="41">
        <v>0</v>
      </c>
      <c r="N229" s="2">
        <f t="shared" si="25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21"/>
        <v>0</v>
      </c>
      <c r="H230" s="201">
        <v>0.2</v>
      </c>
      <c r="I230" s="41">
        <f t="shared" si="22"/>
        <v>0</v>
      </c>
      <c r="J230" s="41">
        <v>0.4</v>
      </c>
      <c r="K230" s="41">
        <f t="shared" si="23"/>
        <v>0</v>
      </c>
      <c r="L230" s="41">
        <f t="shared" si="24"/>
        <v>0</v>
      </c>
      <c r="M230" s="41">
        <v>0</v>
      </c>
      <c r="N230" s="2">
        <f t="shared" si="25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21"/>
        <v>0</v>
      </c>
      <c r="H231" s="201">
        <v>0.2</v>
      </c>
      <c r="I231" s="41">
        <f t="shared" si="22"/>
        <v>0</v>
      </c>
      <c r="J231" s="41">
        <v>0.4</v>
      </c>
      <c r="K231" s="41">
        <f t="shared" si="23"/>
        <v>0</v>
      </c>
      <c r="L231" s="41">
        <f t="shared" si="24"/>
        <v>0</v>
      </c>
      <c r="M231" s="41">
        <v>0</v>
      </c>
      <c r="N231" s="2">
        <f t="shared" si="25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21"/>
        <v>0</v>
      </c>
      <c r="H232" s="201">
        <v>0.2</v>
      </c>
      <c r="I232" s="41">
        <f t="shared" si="22"/>
        <v>0</v>
      </c>
      <c r="J232" s="41">
        <v>0.4</v>
      </c>
      <c r="K232" s="41">
        <f t="shared" si="23"/>
        <v>0</v>
      </c>
      <c r="L232" s="41">
        <f t="shared" si="24"/>
        <v>0</v>
      </c>
      <c r="M232" s="41">
        <v>0</v>
      </c>
      <c r="N232" s="2">
        <f t="shared" si="25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21"/>
        <v>0</v>
      </c>
      <c r="H233" s="201">
        <v>0.2</v>
      </c>
      <c r="I233" s="41">
        <f t="shared" si="22"/>
        <v>0</v>
      </c>
      <c r="J233" s="41">
        <v>0.4</v>
      </c>
      <c r="K233" s="41">
        <f t="shared" si="23"/>
        <v>0</v>
      </c>
      <c r="L233" s="41">
        <f t="shared" si="24"/>
        <v>0</v>
      </c>
      <c r="M233" s="41">
        <v>0</v>
      </c>
      <c r="N233" s="2">
        <f t="shared" si="25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21"/>
        <v>0</v>
      </c>
      <c r="H234" s="201">
        <v>0.2</v>
      </c>
      <c r="I234" s="41">
        <f t="shared" si="22"/>
        <v>0</v>
      </c>
      <c r="J234" s="41">
        <v>0.4</v>
      </c>
      <c r="K234" s="41">
        <f t="shared" si="23"/>
        <v>0</v>
      </c>
      <c r="L234" s="41">
        <f t="shared" si="24"/>
        <v>0</v>
      </c>
      <c r="M234" s="41">
        <v>0</v>
      </c>
      <c r="N234" s="2">
        <f t="shared" si="25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21"/>
        <v>0</v>
      </c>
      <c r="H235" s="201">
        <v>0.2</v>
      </c>
      <c r="I235" s="41">
        <f t="shared" si="22"/>
        <v>0</v>
      </c>
      <c r="J235" s="41">
        <v>0.4</v>
      </c>
      <c r="K235" s="41">
        <f t="shared" si="23"/>
        <v>0</v>
      </c>
      <c r="L235" s="41">
        <f t="shared" si="24"/>
        <v>0</v>
      </c>
      <c r="M235" s="41">
        <v>0</v>
      </c>
      <c r="N235" s="2">
        <f t="shared" si="25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21"/>
        <v>0</v>
      </c>
      <c r="H236" s="201">
        <v>0.2</v>
      </c>
      <c r="I236" s="41">
        <f t="shared" si="22"/>
        <v>0</v>
      </c>
      <c r="J236" s="41">
        <v>0.4</v>
      </c>
      <c r="K236" s="41">
        <f t="shared" si="23"/>
        <v>0</v>
      </c>
      <c r="L236" s="41">
        <f t="shared" si="24"/>
        <v>0</v>
      </c>
      <c r="M236" s="41">
        <v>0</v>
      </c>
      <c r="N236" s="2">
        <f t="shared" si="25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21"/>
        <v>0</v>
      </c>
      <c r="H237" s="201">
        <v>0.2</v>
      </c>
      <c r="I237" s="41">
        <f t="shared" si="22"/>
        <v>0</v>
      </c>
      <c r="J237" s="41">
        <v>0.4</v>
      </c>
      <c r="K237" s="41">
        <f t="shared" si="23"/>
        <v>0</v>
      </c>
      <c r="L237" s="41">
        <f t="shared" si="24"/>
        <v>0</v>
      </c>
      <c r="M237" s="41">
        <v>0</v>
      </c>
      <c r="N237" s="2">
        <f t="shared" si="25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21"/>
        <v>0</v>
      </c>
      <c r="H238" s="201">
        <v>0.2</v>
      </c>
      <c r="I238" s="41">
        <f t="shared" si="22"/>
        <v>0</v>
      </c>
      <c r="J238" s="41">
        <v>0.4</v>
      </c>
      <c r="K238" s="41">
        <f t="shared" si="23"/>
        <v>0</v>
      </c>
      <c r="L238" s="41">
        <f t="shared" si="24"/>
        <v>0</v>
      </c>
      <c r="M238" s="41">
        <v>0</v>
      </c>
      <c r="N238" s="2">
        <f t="shared" si="25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21"/>
        <v>0</v>
      </c>
      <c r="H239" s="201">
        <v>0.2</v>
      </c>
      <c r="I239" s="41">
        <f t="shared" si="22"/>
        <v>0</v>
      </c>
      <c r="J239" s="41">
        <v>0.4</v>
      </c>
      <c r="K239" s="41">
        <f t="shared" si="23"/>
        <v>0</v>
      </c>
      <c r="L239" s="41">
        <f t="shared" si="24"/>
        <v>0</v>
      </c>
      <c r="M239" s="41">
        <v>0</v>
      </c>
      <c r="N239" s="2">
        <f t="shared" si="25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21"/>
        <v>0</v>
      </c>
      <c r="H240" s="201">
        <v>0.2</v>
      </c>
      <c r="I240" s="41">
        <f t="shared" si="22"/>
        <v>0</v>
      </c>
      <c r="J240" s="41">
        <v>0.4</v>
      </c>
      <c r="K240" s="41">
        <f t="shared" si="23"/>
        <v>0</v>
      </c>
      <c r="L240" s="41">
        <f t="shared" si="24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21"/>
        <v>0</v>
      </c>
      <c r="H241" s="201">
        <v>0.2</v>
      </c>
      <c r="I241" s="41">
        <f t="shared" si="22"/>
        <v>0</v>
      </c>
      <c r="J241" s="41">
        <v>0.4</v>
      </c>
      <c r="K241" s="41">
        <f t="shared" si="23"/>
        <v>0</v>
      </c>
      <c r="L241" s="41">
        <f t="shared" si="24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21"/>
        <v>0</v>
      </c>
      <c r="H242" s="201">
        <v>0.2</v>
      </c>
      <c r="I242" s="41">
        <f t="shared" si="22"/>
        <v>0</v>
      </c>
      <c r="J242" s="41">
        <v>0.4</v>
      </c>
      <c r="K242" s="41">
        <f t="shared" si="23"/>
        <v>0</v>
      </c>
      <c r="L242" s="41">
        <f t="shared" si="24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21"/>
        <v>0</v>
      </c>
      <c r="H243" s="201">
        <v>0.2</v>
      </c>
      <c r="I243" s="41">
        <f t="shared" si="22"/>
        <v>0</v>
      </c>
      <c r="J243" s="41">
        <v>0.4</v>
      </c>
      <c r="K243" s="41">
        <f t="shared" si="23"/>
        <v>0</v>
      </c>
      <c r="L243" s="41">
        <f t="shared" si="24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21"/>
        <v>0</v>
      </c>
      <c r="H244" s="201">
        <v>0.2</v>
      </c>
      <c r="I244" s="41">
        <f t="shared" si="22"/>
        <v>0</v>
      </c>
      <c r="J244" s="41">
        <v>0.4</v>
      </c>
      <c r="K244" s="41">
        <f t="shared" si="23"/>
        <v>0</v>
      </c>
      <c r="L244" s="41">
        <f t="shared" si="24"/>
        <v>0</v>
      </c>
      <c r="M244" s="41">
        <v>0</v>
      </c>
      <c r="N244" s="2">
        <f t="shared" si="25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21"/>
        <v>0</v>
      </c>
      <c r="H245" s="201">
        <v>0.2</v>
      </c>
      <c r="I245" s="41">
        <f t="shared" si="22"/>
        <v>0</v>
      </c>
      <c r="J245" s="41">
        <v>0.4</v>
      </c>
      <c r="K245" s="41">
        <f t="shared" si="23"/>
        <v>0</v>
      </c>
      <c r="L245" s="41">
        <f t="shared" si="24"/>
        <v>0</v>
      </c>
      <c r="M245" s="41">
        <v>0</v>
      </c>
      <c r="N245" s="2">
        <f t="shared" si="25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21"/>
        <v>0</v>
      </c>
      <c r="H246" s="201">
        <v>0.2</v>
      </c>
      <c r="I246" s="41">
        <f t="shared" si="22"/>
        <v>0</v>
      </c>
      <c r="J246" s="41">
        <v>0.4</v>
      </c>
      <c r="K246" s="41">
        <f t="shared" si="23"/>
        <v>0</v>
      </c>
      <c r="L246" s="41">
        <f t="shared" si="24"/>
        <v>0</v>
      </c>
      <c r="M246" s="41">
        <v>0</v>
      </c>
      <c r="N246" s="2">
        <f t="shared" si="25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21"/>
        <v>0</v>
      </c>
      <c r="H247" s="201">
        <v>0.2</v>
      </c>
      <c r="I247" s="41">
        <f t="shared" si="22"/>
        <v>0</v>
      </c>
      <c r="J247" s="41">
        <v>0.4</v>
      </c>
      <c r="K247" s="41">
        <f t="shared" si="23"/>
        <v>0</v>
      </c>
      <c r="L247" s="41">
        <f t="shared" si="24"/>
        <v>0</v>
      </c>
      <c r="M247" s="41">
        <v>0</v>
      </c>
      <c r="N247" s="2">
        <f t="shared" si="25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21"/>
        <v>0</v>
      </c>
      <c r="H248" s="201">
        <v>0.2</v>
      </c>
      <c r="I248" s="41">
        <f t="shared" si="22"/>
        <v>0</v>
      </c>
      <c r="J248" s="41">
        <v>0.4</v>
      </c>
      <c r="K248" s="41">
        <f t="shared" si="23"/>
        <v>0</v>
      </c>
      <c r="L248" s="41">
        <f t="shared" si="24"/>
        <v>0</v>
      </c>
      <c r="M248" s="41">
        <v>0</v>
      </c>
      <c r="N248" s="2">
        <f t="shared" ref="N248:N296" si="26">N247+L248-M248</f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21"/>
        <v>0</v>
      </c>
      <c r="H249" s="201">
        <v>0.2</v>
      </c>
      <c r="I249" s="41">
        <f t="shared" si="22"/>
        <v>0</v>
      </c>
      <c r="J249" s="41">
        <v>0.4</v>
      </c>
      <c r="K249" s="41">
        <f t="shared" si="23"/>
        <v>0</v>
      </c>
      <c r="L249" s="41">
        <f t="shared" si="24"/>
        <v>0</v>
      </c>
      <c r="M249" s="41">
        <v>0</v>
      </c>
      <c r="N249" s="2">
        <f t="shared" si="26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21"/>
        <v>0</v>
      </c>
      <c r="H250" s="201">
        <v>0.2</v>
      </c>
      <c r="I250" s="41">
        <f t="shared" si="22"/>
        <v>0</v>
      </c>
      <c r="J250" s="41">
        <v>0.4</v>
      </c>
      <c r="K250" s="41">
        <f t="shared" si="23"/>
        <v>0</v>
      </c>
      <c r="L250" s="41">
        <f t="shared" si="24"/>
        <v>0</v>
      </c>
      <c r="M250" s="41">
        <v>0</v>
      </c>
      <c r="N250" s="2">
        <f t="shared" si="26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21"/>
        <v>0</v>
      </c>
      <c r="H251" s="201">
        <v>0.2</v>
      </c>
      <c r="I251" s="41">
        <f t="shared" si="22"/>
        <v>0</v>
      </c>
      <c r="J251" s="41">
        <v>0.4</v>
      </c>
      <c r="K251" s="41">
        <f t="shared" si="23"/>
        <v>0</v>
      </c>
      <c r="L251" s="41">
        <f t="shared" si="24"/>
        <v>0</v>
      </c>
      <c r="M251" s="41">
        <v>0</v>
      </c>
      <c r="N251" s="2">
        <f t="shared" si="26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21"/>
        <v>0</v>
      </c>
      <c r="H252" s="201">
        <v>0.2</v>
      </c>
      <c r="I252" s="41">
        <f t="shared" si="22"/>
        <v>0</v>
      </c>
      <c r="J252" s="41">
        <v>0.4</v>
      </c>
      <c r="K252" s="41">
        <f t="shared" si="23"/>
        <v>0</v>
      </c>
      <c r="L252" s="41">
        <f t="shared" si="24"/>
        <v>0</v>
      </c>
      <c r="M252" s="41">
        <v>0</v>
      </c>
      <c r="N252" s="2">
        <f t="shared" si="26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21"/>
        <v>0</v>
      </c>
      <c r="H253" s="201">
        <v>0.2</v>
      </c>
      <c r="I253" s="41">
        <f t="shared" si="22"/>
        <v>0</v>
      </c>
      <c r="J253" s="41">
        <v>0.4</v>
      </c>
      <c r="K253" s="41">
        <f t="shared" si="23"/>
        <v>0</v>
      </c>
      <c r="L253" s="41">
        <f t="shared" si="24"/>
        <v>0</v>
      </c>
      <c r="M253" s="41">
        <v>0</v>
      </c>
      <c r="N253" s="2">
        <f t="shared" si="26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21"/>
        <v>0</v>
      </c>
      <c r="H254" s="201">
        <v>0.2</v>
      </c>
      <c r="I254" s="41">
        <f t="shared" si="22"/>
        <v>0</v>
      </c>
      <c r="J254" s="41">
        <v>0.4</v>
      </c>
      <c r="K254" s="41">
        <f t="shared" si="23"/>
        <v>0</v>
      </c>
      <c r="L254" s="41">
        <f t="shared" si="24"/>
        <v>0</v>
      </c>
      <c r="M254" s="41">
        <v>0</v>
      </c>
      <c r="N254" s="2">
        <f t="shared" ref="N254:N264" si="27">N253+L254-M254</f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21"/>
        <v>0</v>
      </c>
      <c r="H255" s="201">
        <v>0.2</v>
      </c>
      <c r="I255" s="41">
        <f t="shared" si="22"/>
        <v>0</v>
      </c>
      <c r="J255" s="41">
        <v>0.4</v>
      </c>
      <c r="K255" s="41">
        <f t="shared" si="23"/>
        <v>0</v>
      </c>
      <c r="L255" s="41">
        <f t="shared" si="24"/>
        <v>0</v>
      </c>
      <c r="M255" s="41">
        <v>0</v>
      </c>
      <c r="N255" s="2">
        <f t="shared" si="27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21"/>
        <v>0</v>
      </c>
      <c r="H256" s="201">
        <v>0.2</v>
      </c>
      <c r="I256" s="41">
        <f t="shared" si="22"/>
        <v>0</v>
      </c>
      <c r="J256" s="41">
        <v>0.4</v>
      </c>
      <c r="K256" s="41">
        <f t="shared" si="23"/>
        <v>0</v>
      </c>
      <c r="L256" s="41">
        <f t="shared" si="24"/>
        <v>0</v>
      </c>
      <c r="M256" s="41">
        <v>0</v>
      </c>
      <c r="N256" s="2">
        <f t="shared" si="27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21"/>
        <v>0</v>
      </c>
      <c r="H257" s="201">
        <v>0.2</v>
      </c>
      <c r="I257" s="41">
        <f t="shared" si="22"/>
        <v>0</v>
      </c>
      <c r="J257" s="41">
        <v>0.4</v>
      </c>
      <c r="K257" s="41">
        <f t="shared" si="23"/>
        <v>0</v>
      </c>
      <c r="L257" s="41">
        <f t="shared" si="24"/>
        <v>0</v>
      </c>
      <c r="M257" s="41">
        <v>0</v>
      </c>
      <c r="N257" s="2">
        <f t="shared" si="27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21"/>
        <v>0</v>
      </c>
      <c r="H258" s="201">
        <v>0.2</v>
      </c>
      <c r="I258" s="41">
        <f t="shared" si="22"/>
        <v>0</v>
      </c>
      <c r="J258" s="41">
        <v>0.4</v>
      </c>
      <c r="K258" s="41">
        <f t="shared" si="23"/>
        <v>0</v>
      </c>
      <c r="L258" s="41">
        <f t="shared" si="24"/>
        <v>0</v>
      </c>
      <c r="M258" s="41">
        <v>0</v>
      </c>
      <c r="N258" s="2">
        <f t="shared" ref="N258:N276" si="28">N257+L258-M258</f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21"/>
        <v>0</v>
      </c>
      <c r="H259" s="201">
        <v>0.2</v>
      </c>
      <c r="I259" s="41">
        <f t="shared" si="22"/>
        <v>0</v>
      </c>
      <c r="J259" s="41">
        <v>0.4</v>
      </c>
      <c r="K259" s="41">
        <f t="shared" si="23"/>
        <v>0</v>
      </c>
      <c r="L259" s="41">
        <f t="shared" si="24"/>
        <v>0</v>
      </c>
      <c r="M259" s="41">
        <v>0</v>
      </c>
      <c r="N259" s="2">
        <f t="shared" si="28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21"/>
        <v>0</v>
      </c>
      <c r="H260" s="201">
        <v>0.2</v>
      </c>
      <c r="I260" s="41">
        <f t="shared" si="22"/>
        <v>0</v>
      </c>
      <c r="J260" s="41">
        <v>0.4</v>
      </c>
      <c r="K260" s="41">
        <f t="shared" si="23"/>
        <v>0</v>
      </c>
      <c r="L260" s="41">
        <f t="shared" si="24"/>
        <v>0</v>
      </c>
      <c r="M260" s="41">
        <v>0</v>
      </c>
      <c r="N260" s="2">
        <f t="shared" si="28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ref="G261:G297" si="29">E261*F261</f>
        <v>0</v>
      </c>
      <c r="H261" s="201">
        <v>0.2</v>
      </c>
      <c r="I261" s="41">
        <f t="shared" si="22"/>
        <v>0</v>
      </c>
      <c r="J261" s="41">
        <v>0.4</v>
      </c>
      <c r="K261" s="41">
        <f t="shared" si="23"/>
        <v>0</v>
      </c>
      <c r="L261" s="41">
        <f t="shared" si="24"/>
        <v>0</v>
      </c>
      <c r="M261" s="41">
        <v>0</v>
      </c>
      <c r="N261" s="2">
        <f t="shared" si="28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si="29"/>
        <v>0</v>
      </c>
      <c r="H262" s="201">
        <v>0.2</v>
      </c>
      <c r="I262" s="41">
        <f t="shared" ref="I262:I297" si="30">H262*G262</f>
        <v>0</v>
      </c>
      <c r="J262" s="41">
        <v>0.4</v>
      </c>
      <c r="K262" s="41">
        <f t="shared" ref="K262:K297" si="31">I262/10*4</f>
        <v>0</v>
      </c>
      <c r="L262" s="41">
        <f t="shared" ref="L262:L297" si="32">G262+I262-K262</f>
        <v>0</v>
      </c>
      <c r="M262" s="41">
        <v>0</v>
      </c>
      <c r="N262" s="2">
        <f t="shared" si="28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9"/>
        <v>0</v>
      </c>
      <c r="H263" s="201">
        <v>0.2</v>
      </c>
      <c r="I263" s="41">
        <f t="shared" si="30"/>
        <v>0</v>
      </c>
      <c r="J263" s="41">
        <v>0.4</v>
      </c>
      <c r="K263" s="41">
        <f t="shared" si="31"/>
        <v>0</v>
      </c>
      <c r="L263" s="41">
        <f t="shared" si="32"/>
        <v>0</v>
      </c>
      <c r="M263" s="41">
        <v>0</v>
      </c>
      <c r="N263" s="2">
        <f t="shared" si="27"/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9"/>
        <v>0</v>
      </c>
      <c r="H264" s="201">
        <v>0.2</v>
      </c>
      <c r="I264" s="41">
        <f t="shared" si="30"/>
        <v>0</v>
      </c>
      <c r="J264" s="41">
        <v>0.4</v>
      </c>
      <c r="K264" s="41">
        <f t="shared" si="31"/>
        <v>0</v>
      </c>
      <c r="L264" s="41">
        <f t="shared" si="32"/>
        <v>0</v>
      </c>
      <c r="M264" s="41">
        <v>0</v>
      </c>
      <c r="N264" s="2">
        <f t="shared" si="27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9"/>
        <v>0</v>
      </c>
      <c r="H265" s="201">
        <v>0.2</v>
      </c>
      <c r="I265" s="41">
        <f t="shared" si="30"/>
        <v>0</v>
      </c>
      <c r="J265" s="41">
        <v>0.4</v>
      </c>
      <c r="K265" s="41">
        <f t="shared" si="31"/>
        <v>0</v>
      </c>
      <c r="L265" s="41">
        <f t="shared" si="32"/>
        <v>0</v>
      </c>
      <c r="M265" s="41">
        <v>0</v>
      </c>
      <c r="N265" s="2">
        <f t="shared" si="28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9"/>
        <v>0</v>
      </c>
      <c r="H266" s="201">
        <v>0.2</v>
      </c>
      <c r="I266" s="41">
        <f t="shared" si="30"/>
        <v>0</v>
      </c>
      <c r="J266" s="41">
        <v>0.4</v>
      </c>
      <c r="K266" s="41">
        <f t="shared" si="31"/>
        <v>0</v>
      </c>
      <c r="L266" s="41">
        <f t="shared" si="32"/>
        <v>0</v>
      </c>
      <c r="M266" s="41">
        <v>0</v>
      </c>
      <c r="N266" s="2">
        <f t="shared" si="28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9"/>
        <v>0</v>
      </c>
      <c r="H267" s="201">
        <v>0.2</v>
      </c>
      <c r="I267" s="41">
        <f t="shared" si="30"/>
        <v>0</v>
      </c>
      <c r="J267" s="41">
        <v>0.4</v>
      </c>
      <c r="K267" s="41">
        <f t="shared" si="31"/>
        <v>0</v>
      </c>
      <c r="L267" s="41">
        <f t="shared" si="32"/>
        <v>0</v>
      </c>
      <c r="M267" s="41">
        <v>0</v>
      </c>
      <c r="N267" s="2">
        <f t="shared" si="28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9"/>
        <v>0</v>
      </c>
      <c r="H268" s="201">
        <v>0.2</v>
      </c>
      <c r="I268" s="41">
        <f t="shared" si="30"/>
        <v>0</v>
      </c>
      <c r="J268" s="41">
        <v>0.4</v>
      </c>
      <c r="K268" s="41">
        <f t="shared" si="31"/>
        <v>0</v>
      </c>
      <c r="L268" s="41">
        <f t="shared" si="32"/>
        <v>0</v>
      </c>
      <c r="M268" s="41">
        <v>0</v>
      </c>
      <c r="N268" s="2">
        <f t="shared" si="28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9"/>
        <v>0</v>
      </c>
      <c r="H269" s="201">
        <v>0.2</v>
      </c>
      <c r="I269" s="41">
        <f t="shared" si="30"/>
        <v>0</v>
      </c>
      <c r="J269" s="41">
        <v>0.4</v>
      </c>
      <c r="K269" s="41">
        <f t="shared" si="31"/>
        <v>0</v>
      </c>
      <c r="L269" s="41">
        <f t="shared" si="32"/>
        <v>0</v>
      </c>
      <c r="M269" s="41">
        <v>0</v>
      </c>
      <c r="N269" s="2">
        <f t="shared" si="28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9"/>
        <v>0</v>
      </c>
      <c r="H270" s="201">
        <v>0.2</v>
      </c>
      <c r="I270" s="41">
        <f t="shared" si="30"/>
        <v>0</v>
      </c>
      <c r="J270" s="41">
        <v>0.4</v>
      </c>
      <c r="K270" s="41">
        <f t="shared" si="31"/>
        <v>0</v>
      </c>
      <c r="L270" s="41">
        <f t="shared" si="32"/>
        <v>0</v>
      </c>
      <c r="M270" s="41">
        <v>0</v>
      </c>
      <c r="N270" s="2">
        <f t="shared" ref="N270:N273" si="33">N269+L270-M270</f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9"/>
        <v>0</v>
      </c>
      <c r="H271" s="201">
        <v>0.2</v>
      </c>
      <c r="I271" s="41">
        <f t="shared" si="30"/>
        <v>0</v>
      </c>
      <c r="J271" s="41">
        <v>0.4</v>
      </c>
      <c r="K271" s="41">
        <f t="shared" si="31"/>
        <v>0</v>
      </c>
      <c r="L271" s="41">
        <f t="shared" si="32"/>
        <v>0</v>
      </c>
      <c r="M271" s="41">
        <v>0</v>
      </c>
      <c r="N271" s="2">
        <f t="shared" si="33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9"/>
        <v>0</v>
      </c>
      <c r="H272" s="201">
        <v>0.2</v>
      </c>
      <c r="I272" s="41">
        <f t="shared" si="30"/>
        <v>0</v>
      </c>
      <c r="J272" s="41">
        <v>0.4</v>
      </c>
      <c r="K272" s="41">
        <f t="shared" si="31"/>
        <v>0</v>
      </c>
      <c r="L272" s="41">
        <f t="shared" si="32"/>
        <v>0</v>
      </c>
      <c r="M272" s="41">
        <v>0</v>
      </c>
      <c r="N272" s="2">
        <f t="shared" si="33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9"/>
        <v>0</v>
      </c>
      <c r="H273" s="201">
        <v>0.2</v>
      </c>
      <c r="I273" s="41">
        <f t="shared" si="30"/>
        <v>0</v>
      </c>
      <c r="J273" s="41">
        <v>0.4</v>
      </c>
      <c r="K273" s="41">
        <f t="shared" si="31"/>
        <v>0</v>
      </c>
      <c r="L273" s="41">
        <f t="shared" si="32"/>
        <v>0</v>
      </c>
      <c r="M273" s="41">
        <v>0</v>
      </c>
      <c r="N273" s="2">
        <f t="shared" si="33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9"/>
        <v>0</v>
      </c>
      <c r="H274" s="201">
        <v>0.2</v>
      </c>
      <c r="I274" s="41">
        <f t="shared" si="30"/>
        <v>0</v>
      </c>
      <c r="J274" s="41">
        <v>0.4</v>
      </c>
      <c r="K274" s="41">
        <f t="shared" si="31"/>
        <v>0</v>
      </c>
      <c r="L274" s="41">
        <f t="shared" si="32"/>
        <v>0</v>
      </c>
      <c r="M274" s="41">
        <v>0</v>
      </c>
      <c r="N274" s="2">
        <f t="shared" si="28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9"/>
        <v>0</v>
      </c>
      <c r="H275" s="201">
        <v>0.2</v>
      </c>
      <c r="I275" s="41">
        <f t="shared" si="30"/>
        <v>0</v>
      </c>
      <c r="J275" s="41">
        <v>0.4</v>
      </c>
      <c r="K275" s="41">
        <f t="shared" si="31"/>
        <v>0</v>
      </c>
      <c r="L275" s="41">
        <f t="shared" si="32"/>
        <v>0</v>
      </c>
      <c r="M275" s="41">
        <v>0</v>
      </c>
      <c r="N275" s="2">
        <f t="shared" si="28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9"/>
        <v>0</v>
      </c>
      <c r="H276" s="201">
        <v>0.2</v>
      </c>
      <c r="I276" s="41">
        <f t="shared" si="30"/>
        <v>0</v>
      </c>
      <c r="J276" s="41">
        <v>0.4</v>
      </c>
      <c r="K276" s="41">
        <f t="shared" si="31"/>
        <v>0</v>
      </c>
      <c r="L276" s="41">
        <f t="shared" si="32"/>
        <v>0</v>
      </c>
      <c r="M276" s="41">
        <v>0</v>
      </c>
      <c r="N276" s="2">
        <f t="shared" si="28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9"/>
        <v>0</v>
      </c>
      <c r="H277" s="201">
        <v>0.2</v>
      </c>
      <c r="I277" s="41">
        <f t="shared" si="30"/>
        <v>0</v>
      </c>
      <c r="J277" s="41">
        <v>0.4</v>
      </c>
      <c r="K277" s="41">
        <f t="shared" si="31"/>
        <v>0</v>
      </c>
      <c r="L277" s="41">
        <f t="shared" si="32"/>
        <v>0</v>
      </c>
      <c r="M277" s="41">
        <v>0</v>
      </c>
      <c r="N277" s="2">
        <f t="shared" ref="N277:N294" si="34">N276+L277-M277</f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9"/>
        <v>0</v>
      </c>
      <c r="H278" s="201">
        <v>0.2</v>
      </c>
      <c r="I278" s="41">
        <f t="shared" si="30"/>
        <v>0</v>
      </c>
      <c r="J278" s="41">
        <v>0.4</v>
      </c>
      <c r="K278" s="41">
        <f t="shared" si="31"/>
        <v>0</v>
      </c>
      <c r="L278" s="41">
        <f t="shared" si="32"/>
        <v>0</v>
      </c>
      <c r="M278" s="41">
        <v>0</v>
      </c>
      <c r="N278" s="2">
        <f t="shared" si="34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9"/>
        <v>0</v>
      </c>
      <c r="H279" s="201">
        <v>0.2</v>
      </c>
      <c r="I279" s="41">
        <f t="shared" si="30"/>
        <v>0</v>
      </c>
      <c r="J279" s="41">
        <v>0.4</v>
      </c>
      <c r="K279" s="41">
        <f t="shared" si="31"/>
        <v>0</v>
      </c>
      <c r="L279" s="41">
        <f t="shared" si="32"/>
        <v>0</v>
      </c>
      <c r="M279" s="41">
        <v>0</v>
      </c>
      <c r="N279" s="2">
        <f t="shared" si="34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9"/>
        <v>0</v>
      </c>
      <c r="H280" s="201">
        <v>0.2</v>
      </c>
      <c r="I280" s="41">
        <f t="shared" si="30"/>
        <v>0</v>
      </c>
      <c r="J280" s="41">
        <v>0.4</v>
      </c>
      <c r="K280" s="41">
        <f t="shared" si="31"/>
        <v>0</v>
      </c>
      <c r="L280" s="41">
        <f t="shared" si="32"/>
        <v>0</v>
      </c>
      <c r="M280" s="41">
        <v>0</v>
      </c>
      <c r="N280" s="2">
        <f t="shared" si="34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9"/>
        <v>0</v>
      </c>
      <c r="H281" s="201">
        <v>0.2</v>
      </c>
      <c r="I281" s="41">
        <f t="shared" si="30"/>
        <v>0</v>
      </c>
      <c r="J281" s="41">
        <v>0.4</v>
      </c>
      <c r="K281" s="41">
        <f t="shared" si="31"/>
        <v>0</v>
      </c>
      <c r="L281" s="41">
        <f t="shared" si="32"/>
        <v>0</v>
      </c>
      <c r="M281" s="41">
        <v>0</v>
      </c>
      <c r="N281" s="2">
        <f t="shared" si="34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9"/>
        <v>0</v>
      </c>
      <c r="H282" s="201">
        <v>0.2</v>
      </c>
      <c r="I282" s="41">
        <f t="shared" si="30"/>
        <v>0</v>
      </c>
      <c r="J282" s="41">
        <v>0.4</v>
      </c>
      <c r="K282" s="41">
        <f t="shared" si="31"/>
        <v>0</v>
      </c>
      <c r="L282" s="41">
        <f t="shared" si="32"/>
        <v>0</v>
      </c>
      <c r="M282" s="41">
        <v>0</v>
      </c>
      <c r="N282" s="2">
        <f t="shared" si="34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9"/>
        <v>0</v>
      </c>
      <c r="H283" s="201">
        <v>0.2</v>
      </c>
      <c r="I283" s="41">
        <f t="shared" si="30"/>
        <v>0</v>
      </c>
      <c r="J283" s="41">
        <v>0.4</v>
      </c>
      <c r="K283" s="41">
        <f t="shared" si="31"/>
        <v>0</v>
      </c>
      <c r="L283" s="41">
        <f t="shared" si="32"/>
        <v>0</v>
      </c>
      <c r="M283" s="41">
        <v>0</v>
      </c>
      <c r="N283" s="2">
        <f t="shared" ref="N283:N293" si="35">N282+L283-M283</f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9"/>
        <v>0</v>
      </c>
      <c r="H284" s="201">
        <v>0.2</v>
      </c>
      <c r="I284" s="41">
        <f t="shared" si="30"/>
        <v>0</v>
      </c>
      <c r="J284" s="41">
        <v>0.4</v>
      </c>
      <c r="K284" s="41">
        <f t="shared" si="31"/>
        <v>0</v>
      </c>
      <c r="L284" s="41">
        <f t="shared" si="32"/>
        <v>0</v>
      </c>
      <c r="M284" s="41">
        <v>0</v>
      </c>
      <c r="N284" s="2">
        <f t="shared" si="3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9"/>
        <v>0</v>
      </c>
      <c r="H285" s="201">
        <v>0.2</v>
      </c>
      <c r="I285" s="41">
        <f t="shared" si="30"/>
        <v>0</v>
      </c>
      <c r="J285" s="41">
        <v>0.4</v>
      </c>
      <c r="K285" s="41">
        <f t="shared" si="31"/>
        <v>0</v>
      </c>
      <c r="L285" s="41">
        <f t="shared" si="32"/>
        <v>0</v>
      </c>
      <c r="M285" s="41">
        <v>0</v>
      </c>
      <c r="N285" s="2">
        <f t="shared" si="3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9"/>
        <v>0</v>
      </c>
      <c r="H286" s="201">
        <v>0.2</v>
      </c>
      <c r="I286" s="41">
        <f t="shared" si="30"/>
        <v>0</v>
      </c>
      <c r="J286" s="41">
        <v>0.4</v>
      </c>
      <c r="K286" s="41">
        <f t="shared" si="31"/>
        <v>0</v>
      </c>
      <c r="L286" s="41">
        <f t="shared" si="32"/>
        <v>0</v>
      </c>
      <c r="M286" s="41">
        <v>0</v>
      </c>
      <c r="N286" s="2">
        <f t="shared" si="3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9"/>
        <v>0</v>
      </c>
      <c r="H287" s="201">
        <v>0.2</v>
      </c>
      <c r="I287" s="41">
        <f t="shared" si="30"/>
        <v>0</v>
      </c>
      <c r="J287" s="41">
        <v>0.4</v>
      </c>
      <c r="K287" s="41">
        <f t="shared" si="31"/>
        <v>0</v>
      </c>
      <c r="L287" s="41">
        <f t="shared" si="32"/>
        <v>0</v>
      </c>
      <c r="M287" s="41">
        <v>0</v>
      </c>
      <c r="N287" s="2">
        <f t="shared" si="3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9"/>
        <v>0</v>
      </c>
      <c r="H288" s="201">
        <v>0.2</v>
      </c>
      <c r="I288" s="41">
        <f t="shared" si="30"/>
        <v>0</v>
      </c>
      <c r="J288" s="41">
        <v>0.4</v>
      </c>
      <c r="K288" s="41">
        <f t="shared" si="31"/>
        <v>0</v>
      </c>
      <c r="L288" s="41">
        <f t="shared" si="32"/>
        <v>0</v>
      </c>
      <c r="M288" s="41">
        <v>0</v>
      </c>
      <c r="N288" s="2">
        <f t="shared" si="3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9"/>
        <v>0</v>
      </c>
      <c r="H289" s="201">
        <v>0.2</v>
      </c>
      <c r="I289" s="41">
        <f t="shared" si="30"/>
        <v>0</v>
      </c>
      <c r="J289" s="41">
        <v>0.4</v>
      </c>
      <c r="K289" s="41">
        <f t="shared" si="31"/>
        <v>0</v>
      </c>
      <c r="L289" s="41">
        <f t="shared" si="32"/>
        <v>0</v>
      </c>
      <c r="M289" s="41">
        <v>0</v>
      </c>
      <c r="N289" s="2">
        <f t="shared" si="3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9"/>
        <v>0</v>
      </c>
      <c r="H290" s="201">
        <v>0.2</v>
      </c>
      <c r="I290" s="41">
        <f t="shared" si="30"/>
        <v>0</v>
      </c>
      <c r="J290" s="41">
        <v>0.4</v>
      </c>
      <c r="K290" s="41">
        <f t="shared" si="31"/>
        <v>0</v>
      </c>
      <c r="L290" s="41">
        <f t="shared" si="32"/>
        <v>0</v>
      </c>
      <c r="M290" s="41">
        <v>0</v>
      </c>
      <c r="N290" s="2">
        <f t="shared" si="3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9"/>
        <v>0</v>
      </c>
      <c r="H291" s="201">
        <v>0.2</v>
      </c>
      <c r="I291" s="41">
        <f t="shared" si="30"/>
        <v>0</v>
      </c>
      <c r="J291" s="41">
        <v>0.4</v>
      </c>
      <c r="K291" s="41">
        <f t="shared" si="31"/>
        <v>0</v>
      </c>
      <c r="L291" s="41">
        <f t="shared" si="32"/>
        <v>0</v>
      </c>
      <c r="M291" s="41">
        <v>0</v>
      </c>
      <c r="N291" s="2">
        <f t="shared" si="3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9"/>
        <v>0</v>
      </c>
      <c r="H292" s="201">
        <v>0.2</v>
      </c>
      <c r="I292" s="41">
        <f t="shared" si="30"/>
        <v>0</v>
      </c>
      <c r="J292" s="41">
        <v>0.4</v>
      </c>
      <c r="K292" s="41">
        <f t="shared" si="31"/>
        <v>0</v>
      </c>
      <c r="L292" s="41">
        <f t="shared" si="32"/>
        <v>0</v>
      </c>
      <c r="M292" s="41">
        <v>0</v>
      </c>
      <c r="N292" s="2">
        <f t="shared" si="3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9"/>
        <v>0</v>
      </c>
      <c r="H293" s="201">
        <v>0.2</v>
      </c>
      <c r="I293" s="41">
        <f t="shared" si="30"/>
        <v>0</v>
      </c>
      <c r="J293" s="41">
        <v>0.4</v>
      </c>
      <c r="K293" s="41">
        <f t="shared" si="31"/>
        <v>0</v>
      </c>
      <c r="L293" s="41">
        <f t="shared" si="32"/>
        <v>0</v>
      </c>
      <c r="M293" s="41">
        <v>0</v>
      </c>
      <c r="N293" s="2">
        <f t="shared" si="3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9"/>
        <v>0</v>
      </c>
      <c r="H294" s="201">
        <v>0.2</v>
      </c>
      <c r="I294" s="41">
        <f t="shared" si="30"/>
        <v>0</v>
      </c>
      <c r="J294" s="41">
        <v>0.4</v>
      </c>
      <c r="K294" s="41">
        <f t="shared" si="31"/>
        <v>0</v>
      </c>
      <c r="L294" s="41">
        <f t="shared" si="32"/>
        <v>0</v>
      </c>
      <c r="M294" s="41">
        <v>0</v>
      </c>
      <c r="N294" s="2">
        <f t="shared" si="34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9"/>
        <v>0</v>
      </c>
      <c r="H295" s="201">
        <v>0.2</v>
      </c>
      <c r="I295" s="41">
        <f t="shared" si="30"/>
        <v>0</v>
      </c>
      <c r="J295" s="41">
        <v>0.4</v>
      </c>
      <c r="K295" s="41">
        <f t="shared" si="31"/>
        <v>0</v>
      </c>
      <c r="L295" s="41">
        <f t="shared" si="32"/>
        <v>0</v>
      </c>
      <c r="M295" s="41">
        <v>0</v>
      </c>
      <c r="N295" s="2">
        <f t="shared" si="26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9"/>
        <v>0</v>
      </c>
      <c r="H296" s="201">
        <v>0.2</v>
      </c>
      <c r="I296" s="41">
        <f t="shared" si="30"/>
        <v>0</v>
      </c>
      <c r="J296" s="41">
        <v>0.4</v>
      </c>
      <c r="K296" s="41">
        <f t="shared" si="31"/>
        <v>0</v>
      </c>
      <c r="L296" s="41">
        <f t="shared" si="32"/>
        <v>0</v>
      </c>
      <c r="M296" s="41">
        <v>0</v>
      </c>
      <c r="N296" s="2">
        <f t="shared" si="26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9"/>
        <v>0</v>
      </c>
      <c r="H297" s="201">
        <v>0.2</v>
      </c>
      <c r="I297" s="41">
        <f t="shared" si="30"/>
        <v>0</v>
      </c>
      <c r="J297" s="41">
        <v>0.4</v>
      </c>
      <c r="K297" s="41">
        <f t="shared" si="31"/>
        <v>0</v>
      </c>
      <c r="L297" s="41">
        <f t="shared" si="32"/>
        <v>0</v>
      </c>
      <c r="M297" s="41">
        <v>0</v>
      </c>
      <c r="N297" s="2">
        <f t="shared" si="20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ref="G298:G300" si="36">E298*F298</f>
        <v>0</v>
      </c>
      <c r="H298" s="201">
        <v>0.2</v>
      </c>
      <c r="I298" s="41">
        <f t="shared" ref="I298:I300" si="37">H298*G298</f>
        <v>0</v>
      </c>
      <c r="J298" s="41">
        <v>0.4</v>
      </c>
      <c r="K298" s="41">
        <f t="shared" ref="K298:K300" si="38">I298/10*4</f>
        <v>0</v>
      </c>
      <c r="L298" s="41">
        <f t="shared" ref="L298:L300" si="39">G298+I298-K298</f>
        <v>0</v>
      </c>
      <c r="M298" s="41">
        <v>0</v>
      </c>
      <c r="N298" s="2">
        <f t="shared" ref="N298:N300" si="40">N297+L298-M298</f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36"/>
        <v>0</v>
      </c>
      <c r="H299" s="201">
        <v>0.2</v>
      </c>
      <c r="I299" s="41">
        <f t="shared" si="37"/>
        <v>0</v>
      </c>
      <c r="J299" s="41">
        <v>0.4</v>
      </c>
      <c r="K299" s="41">
        <f t="shared" si="38"/>
        <v>0</v>
      </c>
      <c r="L299" s="41">
        <f t="shared" si="39"/>
        <v>0</v>
      </c>
      <c r="M299" s="41">
        <v>0</v>
      </c>
      <c r="N299" s="2">
        <f t="shared" si="40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36"/>
        <v>0</v>
      </c>
      <c r="H300" s="201">
        <v>0.2</v>
      </c>
      <c r="I300" s="41">
        <f t="shared" si="37"/>
        <v>0</v>
      </c>
      <c r="J300" s="41">
        <v>0.4</v>
      </c>
      <c r="K300" s="41">
        <f t="shared" si="38"/>
        <v>0</v>
      </c>
      <c r="L300" s="41">
        <f t="shared" si="39"/>
        <v>0</v>
      </c>
      <c r="M300" s="41">
        <v>0</v>
      </c>
      <c r="N300" s="2">
        <f t="shared" si="40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N301" xr:uid="{00000000-0009-0000-0000-000013000000}"/>
  <sortState xmlns:xlrd2="http://schemas.microsoft.com/office/spreadsheetml/2017/richdata2" ref="B15:M49">
    <sortCondition ref="B15:B49"/>
  </sortState>
  <mergeCells count="2">
    <mergeCell ref="C2:M2"/>
    <mergeCell ref="E304:K304"/>
  </mergeCells>
  <phoneticPr fontId="35" type="noConversion"/>
  <conditionalFormatting sqref="O7:O1048576">
    <cfRule type="containsText" dxfId="299" priority="5" operator="containsText" text="YOK">
      <formula>NOT(ISERROR(SEARCH("YOK",O7)))</formula>
    </cfRule>
    <cfRule type="containsText" dxfId="298" priority="6" operator="containsText" text="VAR">
      <formula>NOT(ISERROR(SEARCH("VAR",O7)))</formula>
    </cfRule>
  </conditionalFormatting>
  <conditionalFormatting sqref="O5:O6">
    <cfRule type="containsText" dxfId="297" priority="3" operator="containsText" text="YOK">
      <formula>NOT(ISERROR(SEARCH("YOK",O5)))</formula>
    </cfRule>
    <cfRule type="containsText" dxfId="296" priority="4" operator="containsText" text="VAR">
      <formula>NOT(ISERROR(SEARCH("VAR",O5)))</formula>
    </cfRule>
  </conditionalFormatting>
  <conditionalFormatting sqref="O1:O3">
    <cfRule type="containsText" dxfId="295" priority="1" operator="containsText" text="YOK">
      <formula>NOT(ISERROR(SEARCH("YOK",O1)))</formula>
    </cfRule>
    <cfRule type="containsText" dxfId="294" priority="2" operator="containsText" text="VAR">
      <formula>NOT(ISERROR(SEARCH("VAR",O1)))</formula>
    </cfRule>
  </conditionalFormatting>
  <hyperlinks>
    <hyperlink ref="N1" location="'TEDARİKÇİ BİLGİ'!A1" display="TEDARİKÇİ BİLGİ" xr:uid="{16A853E8-D284-479D-8B01-543FB7447DF4}"/>
    <hyperlink ref="M1" location="'İŞ BİLGİ'!A1" display="ÖZET" xr:uid="{5649E445-D87A-4C57-A1A2-F3E066E4F54E}"/>
    <hyperlink ref="L1" location="MALİYET!A1" display="MALİYETE DÖN" xr:uid="{D924E70B-CFC3-497E-977A-B254EFA2593E}"/>
  </hyperlink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FF20DFC6-5787-4976-8EFA-EE29DDD6000D}">
          <x14:formula1>
            <xm:f>'TEDARİKÇİ BİLGİ'!$C$2:$C$654</xm:f>
          </x14:formula1>
          <xm:sqref>C7:C300</xm:sqref>
        </x14:dataValidation>
        <x14:dataValidation type="list" allowBlank="1" showInputMessage="1" showErrorMessage="1" xr:uid="{88BE300A-E612-4A93-B7B1-2CA5842F89E8}">
          <x14:formula1>
            <xm:f>'TEDARİKÇİ BİLGİ'!$C$3:$C$5419</xm:f>
          </x14:formula1>
          <xm:sqref>C5:C6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D0543-7898-403A-9649-96BF5F868FFA}">
  <sheetPr codeName="Sayfa3">
    <tabColor rgb="FF7030A0"/>
  </sheetPr>
  <dimension ref="B1:I655"/>
  <sheetViews>
    <sheetView workbookViewId="0">
      <pane ySplit="2" topLeftCell="A3" activePane="bottomLeft" state="frozen"/>
      <selection pane="bottomLeft" activeCell="G9" sqref="G9"/>
    </sheetView>
  </sheetViews>
  <sheetFormatPr defaultRowHeight="15" x14ac:dyDescent="0.25"/>
  <cols>
    <col min="1" max="1" width="9.140625" style="95"/>
    <col min="2" max="2" width="6.42578125" style="95" customWidth="1"/>
    <col min="3" max="3" width="46.5703125" style="95" customWidth="1"/>
    <col min="4" max="4" width="27.7109375" style="159" bestFit="1" customWidth="1"/>
    <col min="5" max="5" width="17.85546875" style="159" customWidth="1"/>
    <col min="6" max="6" width="21.7109375" style="159" bestFit="1" customWidth="1"/>
    <col min="7" max="7" width="23.85546875" style="95" customWidth="1"/>
    <col min="8" max="8" width="21.7109375" style="95" bestFit="1" customWidth="1"/>
    <col min="9" max="9" width="22.140625" style="95" bestFit="1" customWidth="1"/>
    <col min="10" max="10" width="9.140625" style="95" customWidth="1"/>
    <col min="11" max="16384" width="9.140625" style="95"/>
  </cols>
  <sheetData>
    <row r="1" spans="2:9" ht="15.75" x14ac:dyDescent="0.25">
      <c r="D1" s="177" t="s">
        <v>200</v>
      </c>
      <c r="E1" s="196"/>
      <c r="F1" s="196"/>
      <c r="G1" s="203">
        <f ca="1">SUMIF(G3:G70036,"&gt;0")</f>
        <v>1322252</v>
      </c>
      <c r="H1" s="203">
        <f ca="1">SUMIF(H3:H70036,"&gt;0")</f>
        <v>942760</v>
      </c>
      <c r="I1" s="203">
        <f ca="1">SUMIF(I3:I70036,"&gt;0")</f>
        <v>417640</v>
      </c>
    </row>
    <row r="2" spans="2:9" x14ac:dyDescent="0.25">
      <c r="B2" s="95" t="s">
        <v>179</v>
      </c>
      <c r="C2" s="159" t="s">
        <v>177</v>
      </c>
      <c r="D2" s="159" t="s">
        <v>178</v>
      </c>
      <c r="E2" s="159" t="s">
        <v>227</v>
      </c>
      <c r="F2" s="159" t="s">
        <v>70</v>
      </c>
      <c r="G2" s="159" t="s">
        <v>254</v>
      </c>
      <c r="H2" s="95" t="s">
        <v>229</v>
      </c>
      <c r="I2" s="95" t="s">
        <v>222</v>
      </c>
    </row>
    <row r="3" spans="2:9" x14ac:dyDescent="0.25">
      <c r="B3" s="95">
        <v>1</v>
      </c>
      <c r="C3" s="169" t="s">
        <v>183</v>
      </c>
      <c r="D3" s="165" t="s">
        <v>193</v>
      </c>
      <c r="E3" s="199" t="s">
        <v>197</v>
      </c>
      <c r="F3" s="159" t="s">
        <v>140</v>
      </c>
      <c r="G3" s="207">
        <f t="shared" ref="G3:G8" ca="1" si="0">IFERROR(SUMIF(INDIRECT("'"&amp;F3&amp;"'!C:C"),C3,INDIRECT("'"&amp;F3&amp;"'!L:L"))," ")</f>
        <v>163800</v>
      </c>
      <c r="H3" s="207">
        <f t="shared" ref="H3:H8" ca="1" si="1">IFERROR(SUMIF(INDIRECT("'"&amp;F3&amp;"'!C:C"),C3,INDIRECT("'"&amp;F3&amp;"'!M:M"))," ")</f>
        <v>163800</v>
      </c>
      <c r="I3" s="139">
        <f ca="1">IFERROR(Tablo2[[#This Row],[KDV DAHİL ALIŞLAR]]-Tablo2[[#This Row],[ÖDEMELER TOPLAMI]]," ")</f>
        <v>0</v>
      </c>
    </row>
    <row r="4" spans="2:9" x14ac:dyDescent="0.25">
      <c r="B4" s="95">
        <v>2</v>
      </c>
      <c r="C4" s="169" t="s">
        <v>249</v>
      </c>
      <c r="D4" s="165" t="s">
        <v>194</v>
      </c>
      <c r="E4" s="199" t="s">
        <v>196</v>
      </c>
      <c r="F4" s="159" t="s">
        <v>80</v>
      </c>
      <c r="G4" s="207">
        <f t="shared" ca="1" si="0"/>
        <v>134400</v>
      </c>
      <c r="H4" s="207">
        <f t="shared" ca="1" si="1"/>
        <v>134400</v>
      </c>
      <c r="I4" s="139">
        <f ca="1">IFERROR(Tablo2[[#This Row],[KDV DAHİL ALIŞLAR]]-Tablo2[[#This Row],[ÖDEMELER TOPLAMI]]," ")</f>
        <v>0</v>
      </c>
    </row>
    <row r="5" spans="2:9" x14ac:dyDescent="0.25">
      <c r="B5" s="95">
        <v>3</v>
      </c>
      <c r="C5" s="169" t="s">
        <v>250</v>
      </c>
      <c r="D5" s="165" t="s">
        <v>195</v>
      </c>
      <c r="E5" s="199" t="s">
        <v>198</v>
      </c>
      <c r="F5" s="159" t="s">
        <v>142</v>
      </c>
      <c r="G5" s="207">
        <f t="shared" ca="1" si="0"/>
        <v>154560</v>
      </c>
      <c r="H5" s="207">
        <f t="shared" ca="1" si="1"/>
        <v>154560</v>
      </c>
      <c r="I5" s="139">
        <f ca="1">IFERROR(Tablo2[[#This Row],[KDV DAHİL ALIŞLAR]]-Tablo2[[#This Row],[ÖDEMELER TOPLAMI]]," ")</f>
        <v>0</v>
      </c>
    </row>
    <row r="6" spans="2:9" x14ac:dyDescent="0.25">
      <c r="B6" s="95">
        <v>4</v>
      </c>
      <c r="C6" s="169" t="s">
        <v>265</v>
      </c>
      <c r="D6" s="165" t="s">
        <v>217</v>
      </c>
      <c r="E6" s="199" t="s">
        <v>224</v>
      </c>
      <c r="F6" s="159" t="s">
        <v>134</v>
      </c>
      <c r="G6" s="207">
        <f t="shared" ca="1" si="0"/>
        <v>11200</v>
      </c>
      <c r="H6" s="207">
        <f t="shared" ca="1" si="1"/>
        <v>50000</v>
      </c>
      <c r="I6" s="139">
        <f ca="1">IFERROR(Tablo2[[#This Row],[KDV DAHİL ALIŞLAR]]-Tablo2[[#This Row],[ÖDEMELER TOPLAMI]]," ")</f>
        <v>-38800</v>
      </c>
    </row>
    <row r="7" spans="2:9" x14ac:dyDescent="0.25">
      <c r="B7" s="95">
        <v>5</v>
      </c>
      <c r="C7" s="169" t="s">
        <v>261</v>
      </c>
      <c r="D7" s="165" t="s">
        <v>218</v>
      </c>
      <c r="E7" s="199" t="s">
        <v>196</v>
      </c>
      <c r="F7" s="159" t="s">
        <v>125</v>
      </c>
      <c r="G7" s="207">
        <f t="shared" ca="1" si="0"/>
        <v>112000</v>
      </c>
      <c r="H7" s="207">
        <f t="shared" ca="1" si="1"/>
        <v>112000</v>
      </c>
      <c r="I7" s="139">
        <f ca="1">IFERROR(Tablo2[[#This Row],[KDV DAHİL ALIŞLAR]]-Tablo2[[#This Row],[ÖDEMELER TOPLAMI]]," ")</f>
        <v>0</v>
      </c>
    </row>
    <row r="8" spans="2:9" x14ac:dyDescent="0.25">
      <c r="B8" s="95">
        <v>6</v>
      </c>
      <c r="C8" s="169" t="s">
        <v>264</v>
      </c>
      <c r="D8" s="165" t="s">
        <v>219</v>
      </c>
      <c r="E8" s="199" t="s">
        <v>225</v>
      </c>
      <c r="F8" s="159" t="s">
        <v>62</v>
      </c>
      <c r="G8" s="207">
        <f t="shared" ca="1" si="0"/>
        <v>168000</v>
      </c>
      <c r="H8" s="207">
        <f t="shared" ca="1" si="1"/>
        <v>168000</v>
      </c>
      <c r="I8" s="139">
        <f ca="1">IFERROR(Tablo2[[#This Row],[KDV DAHİL ALIŞLAR]]-Tablo2[[#This Row],[ÖDEMELER TOPLAMI]]," ")</f>
        <v>0</v>
      </c>
    </row>
    <row r="9" spans="2:9" x14ac:dyDescent="0.25">
      <c r="B9" s="95">
        <v>7</v>
      </c>
      <c r="C9" s="169" t="s">
        <v>267</v>
      </c>
      <c r="D9" s="165" t="s">
        <v>220</v>
      </c>
      <c r="E9" s="199" t="s">
        <v>226</v>
      </c>
      <c r="F9" s="159" t="s">
        <v>162</v>
      </c>
      <c r="G9" s="207" t="str">
        <f t="shared" ref="G9:G10" ca="1" si="2">IFERROR(SUMIF(INDIRECT("'"&amp;F9&amp;"'!C:C"),C9,INDIRECT("'"&amp;F9&amp;"'!L:L"))," ")</f>
        <v xml:space="preserve"> </v>
      </c>
      <c r="H9" s="207" t="str">
        <f t="shared" ref="H9:H10" ca="1" si="3">IFERROR(SUMIF(INDIRECT("'"&amp;F9&amp;"'!C:C"),C9,INDIRECT("'"&amp;F9&amp;"'!M:M"))," ")</f>
        <v xml:space="preserve"> </v>
      </c>
      <c r="I9" s="139" t="str">
        <f ca="1">IFERROR(Tablo2[[#This Row],[KDV DAHİL ALIŞLAR]]-Tablo2[[#This Row],[ÖDEMELER TOPLAMI]]," ")</f>
        <v xml:space="preserve"> </v>
      </c>
    </row>
    <row r="10" spans="2:9" x14ac:dyDescent="0.25">
      <c r="B10" s="95">
        <v>8</v>
      </c>
      <c r="C10" s="169" t="s">
        <v>251</v>
      </c>
      <c r="D10" s="165" t="s">
        <v>221</v>
      </c>
      <c r="E10" s="199" t="s">
        <v>276</v>
      </c>
      <c r="F10" s="159" t="s">
        <v>143</v>
      </c>
      <c r="G10" s="207">
        <f t="shared" ca="1" si="2"/>
        <v>17640</v>
      </c>
      <c r="H10" s="207">
        <f t="shared" ca="1" si="3"/>
        <v>0</v>
      </c>
      <c r="I10" s="139">
        <f ca="1">IFERROR(Tablo2[[#This Row],[KDV DAHİL ALIŞLAR]]-Tablo2[[#This Row],[ÖDEMELER TOPLAMI]]," ")</f>
        <v>17640</v>
      </c>
    </row>
    <row r="11" spans="2:9" x14ac:dyDescent="0.25">
      <c r="B11" s="95">
        <v>9</v>
      </c>
      <c r="C11" s="169" t="s">
        <v>251</v>
      </c>
      <c r="D11" s="165" t="s">
        <v>221</v>
      </c>
      <c r="E11" s="199" t="s">
        <v>276</v>
      </c>
      <c r="F11" s="159" t="s">
        <v>144</v>
      </c>
      <c r="G11" s="207">
        <f t="shared" ref="G11:G17" ca="1" si="4">IFERROR(SUMIF(INDIRECT("'"&amp;F11&amp;"'!C:C"),C11,INDIRECT("'"&amp;F11&amp;"'!L:L"))," ")</f>
        <v>560000</v>
      </c>
      <c r="H11" s="207">
        <f t="shared" ref="H11:H17" ca="1" si="5">IFERROR(SUMIF(INDIRECT("'"&amp;F11&amp;"'!C:C"),C11,INDIRECT("'"&amp;F11&amp;"'!M:M"))," ")</f>
        <v>160000</v>
      </c>
      <c r="I11" s="139">
        <f ca="1">IFERROR(Tablo2[[#This Row],[KDV DAHİL ALIŞLAR]]-Tablo2[[#This Row],[ÖDEMELER TOPLAMI]]," ")</f>
        <v>400000</v>
      </c>
    </row>
    <row r="12" spans="2:9" x14ac:dyDescent="0.25">
      <c r="B12" s="95">
        <v>10</v>
      </c>
      <c r="C12" s="169"/>
      <c r="D12" s="165"/>
      <c r="E12" s="199"/>
      <c r="G12" s="207" t="str">
        <f t="shared" ca="1" si="4"/>
        <v xml:space="preserve"> </v>
      </c>
      <c r="H12" s="207" t="str">
        <f t="shared" ca="1" si="5"/>
        <v xml:space="preserve"> </v>
      </c>
      <c r="I12" s="139" t="str">
        <f ca="1">IFERROR(Tablo2[[#This Row],[KDV DAHİL ALIŞLAR]]-Tablo2[[#This Row],[ÖDEMELER TOPLAMI]]," ")</f>
        <v xml:space="preserve"> </v>
      </c>
    </row>
    <row r="13" spans="2:9" x14ac:dyDescent="0.25">
      <c r="B13" s="95">
        <v>11</v>
      </c>
      <c r="C13" s="169"/>
      <c r="D13" s="165"/>
      <c r="E13" s="199"/>
      <c r="G13" s="207" t="str">
        <f t="shared" ca="1" si="4"/>
        <v xml:space="preserve"> </v>
      </c>
      <c r="H13" s="207" t="str">
        <f t="shared" ca="1" si="5"/>
        <v xml:space="preserve"> </v>
      </c>
      <c r="I13" s="139" t="str">
        <f ca="1">IFERROR(Tablo2[[#This Row],[KDV DAHİL ALIŞLAR]]-Tablo2[[#This Row],[ÖDEMELER TOPLAMI]]," ")</f>
        <v xml:space="preserve"> </v>
      </c>
    </row>
    <row r="14" spans="2:9" x14ac:dyDescent="0.25">
      <c r="B14" s="95">
        <v>12</v>
      </c>
      <c r="C14" s="169"/>
      <c r="D14" s="165"/>
      <c r="E14" s="199"/>
      <c r="G14" s="207" t="str">
        <f t="shared" ca="1" si="4"/>
        <v xml:space="preserve"> </v>
      </c>
      <c r="H14" s="207" t="str">
        <f t="shared" ca="1" si="5"/>
        <v xml:space="preserve"> </v>
      </c>
      <c r="I14" s="139" t="str">
        <f ca="1">IFERROR(Tablo2[[#This Row],[KDV DAHİL ALIŞLAR]]-Tablo2[[#This Row],[ÖDEMELER TOPLAMI]]," ")</f>
        <v xml:space="preserve"> </v>
      </c>
    </row>
    <row r="15" spans="2:9" x14ac:dyDescent="0.25">
      <c r="B15" s="95">
        <v>13</v>
      </c>
      <c r="C15" s="169"/>
      <c r="D15" s="165"/>
      <c r="E15" s="199"/>
      <c r="G15" s="207" t="str">
        <f t="shared" ca="1" si="4"/>
        <v xml:space="preserve"> </v>
      </c>
      <c r="H15" s="207" t="str">
        <f t="shared" ca="1" si="5"/>
        <v xml:space="preserve"> </v>
      </c>
      <c r="I15" s="139" t="str">
        <f ca="1">IFERROR(Tablo2[[#This Row],[KDV DAHİL ALIŞLAR]]-Tablo2[[#This Row],[ÖDEMELER TOPLAMI]]," ")</f>
        <v xml:space="preserve"> </v>
      </c>
    </row>
    <row r="16" spans="2:9" x14ac:dyDescent="0.25">
      <c r="B16" s="95">
        <v>14</v>
      </c>
      <c r="C16" s="169"/>
      <c r="D16" s="165"/>
      <c r="E16" s="165"/>
      <c r="G16" s="207" t="str">
        <f t="shared" ca="1" si="4"/>
        <v xml:space="preserve"> </v>
      </c>
      <c r="H16" s="207" t="str">
        <f t="shared" ca="1" si="5"/>
        <v xml:space="preserve"> </v>
      </c>
      <c r="I16" s="139" t="str">
        <f ca="1">IFERROR(Tablo2[[#This Row],[KDV DAHİL ALIŞLAR]]-Tablo2[[#This Row],[ÖDEMELER TOPLAMI]]," ")</f>
        <v xml:space="preserve"> </v>
      </c>
    </row>
    <row r="17" spans="2:9" x14ac:dyDescent="0.25">
      <c r="B17" s="95">
        <v>15</v>
      </c>
      <c r="C17" s="169"/>
      <c r="D17" s="165"/>
      <c r="E17" s="165"/>
      <c r="G17" s="207" t="str">
        <f t="shared" ca="1" si="4"/>
        <v xml:space="preserve"> </v>
      </c>
      <c r="H17" s="207" t="str">
        <f t="shared" ca="1" si="5"/>
        <v xml:space="preserve"> </v>
      </c>
      <c r="I17" s="139" t="str">
        <f ca="1">IFERROR(Tablo2[[#This Row],[KDV DAHİL ALIŞLAR]]-Tablo2[[#This Row],[ÖDEMELER TOPLAMI]]," ")</f>
        <v xml:space="preserve"> </v>
      </c>
    </row>
    <row r="18" spans="2:9" x14ac:dyDescent="0.25">
      <c r="B18" s="95">
        <v>16</v>
      </c>
      <c r="C18" s="169"/>
      <c r="D18" s="165"/>
      <c r="E18" s="165"/>
      <c r="G18" s="207" t="str">
        <f t="shared" ref="G18:G81" ca="1" si="6">IFERROR(SUMIF(INDIRECT("'"&amp;F18&amp;"'!C:C"),C18,INDIRECT("'"&amp;F18&amp;"'!L:L"))," ")</f>
        <v xml:space="preserve"> </v>
      </c>
      <c r="H18" s="207" t="str">
        <f t="shared" ref="H18:H81" ca="1" si="7">IFERROR(SUMIF(INDIRECT("'"&amp;F18&amp;"'!C:C"),C18,INDIRECT("'"&amp;F18&amp;"'!M:M"))," ")</f>
        <v xml:space="preserve"> </v>
      </c>
      <c r="I18" s="139" t="str">
        <f ca="1">IFERROR(Tablo2[[#This Row],[KDV DAHİL ALIŞLAR]]-Tablo2[[#This Row],[ÖDEMELER TOPLAMI]]," ")</f>
        <v xml:space="preserve"> </v>
      </c>
    </row>
    <row r="19" spans="2:9" x14ac:dyDescent="0.25">
      <c r="B19" s="95">
        <v>17</v>
      </c>
      <c r="C19" s="169"/>
      <c r="D19" s="165"/>
      <c r="E19" s="165"/>
      <c r="G19" s="207" t="str">
        <f t="shared" ca="1" si="6"/>
        <v xml:space="preserve"> </v>
      </c>
      <c r="H19" s="207" t="str">
        <f t="shared" ca="1" si="7"/>
        <v xml:space="preserve"> </v>
      </c>
      <c r="I19" s="139" t="str">
        <f ca="1">IFERROR(Tablo2[[#This Row],[KDV DAHİL ALIŞLAR]]-Tablo2[[#This Row],[ÖDEMELER TOPLAMI]]," ")</f>
        <v xml:space="preserve"> </v>
      </c>
    </row>
    <row r="20" spans="2:9" x14ac:dyDescent="0.25">
      <c r="B20" s="95">
        <v>18</v>
      </c>
      <c r="C20" s="169"/>
      <c r="D20" s="165"/>
      <c r="E20" s="165"/>
      <c r="G20" s="207" t="str">
        <f t="shared" ca="1" si="6"/>
        <v xml:space="preserve"> </v>
      </c>
      <c r="H20" s="207" t="str">
        <f t="shared" ca="1" si="7"/>
        <v xml:space="preserve"> </v>
      </c>
      <c r="I20" s="139" t="str">
        <f ca="1">IFERROR(Tablo2[[#This Row],[KDV DAHİL ALIŞLAR]]-Tablo2[[#This Row],[ÖDEMELER TOPLAMI]]," ")</f>
        <v xml:space="preserve"> </v>
      </c>
    </row>
    <row r="21" spans="2:9" x14ac:dyDescent="0.25">
      <c r="B21" s="95">
        <v>19</v>
      </c>
      <c r="C21" s="169"/>
      <c r="D21" s="165"/>
      <c r="E21" s="165"/>
      <c r="G21" s="207" t="str">
        <f t="shared" ca="1" si="6"/>
        <v xml:space="preserve"> </v>
      </c>
      <c r="H21" s="207" t="str">
        <f t="shared" ca="1" si="7"/>
        <v xml:space="preserve"> </v>
      </c>
      <c r="I21" s="139" t="str">
        <f ca="1">IFERROR(Tablo2[[#This Row],[KDV DAHİL ALIŞLAR]]-Tablo2[[#This Row],[ÖDEMELER TOPLAMI]]," ")</f>
        <v xml:space="preserve"> </v>
      </c>
    </row>
    <row r="22" spans="2:9" x14ac:dyDescent="0.25">
      <c r="B22" s="95">
        <v>20</v>
      </c>
      <c r="C22" s="169"/>
      <c r="D22" s="165"/>
      <c r="E22" s="165"/>
      <c r="G22" s="207" t="str">
        <f t="shared" ca="1" si="6"/>
        <v xml:space="preserve"> </v>
      </c>
      <c r="H22" s="207" t="str">
        <f t="shared" ca="1" si="7"/>
        <v xml:space="preserve"> </v>
      </c>
      <c r="I22" s="139" t="str">
        <f ca="1">IFERROR(Tablo2[[#This Row],[KDV DAHİL ALIŞLAR]]-Tablo2[[#This Row],[ÖDEMELER TOPLAMI]]," ")</f>
        <v xml:space="preserve"> </v>
      </c>
    </row>
    <row r="23" spans="2:9" x14ac:dyDescent="0.25">
      <c r="B23" s="95">
        <v>21</v>
      </c>
      <c r="C23" s="169"/>
      <c r="D23" s="165"/>
      <c r="E23" s="165"/>
      <c r="G23" s="207" t="str">
        <f t="shared" ca="1" si="6"/>
        <v xml:space="preserve"> </v>
      </c>
      <c r="H23" s="207" t="str">
        <f t="shared" ca="1" si="7"/>
        <v xml:space="preserve"> </v>
      </c>
      <c r="I23" s="139" t="str">
        <f ca="1">IFERROR(Tablo2[[#This Row],[KDV DAHİL ALIŞLAR]]-Tablo2[[#This Row],[ÖDEMELER TOPLAMI]]," ")</f>
        <v xml:space="preserve"> </v>
      </c>
    </row>
    <row r="24" spans="2:9" x14ac:dyDescent="0.25">
      <c r="B24" s="95">
        <v>22</v>
      </c>
      <c r="C24" s="169"/>
      <c r="D24" s="165"/>
      <c r="E24" s="165"/>
      <c r="G24" s="207" t="str">
        <f t="shared" ca="1" si="6"/>
        <v xml:space="preserve"> </v>
      </c>
      <c r="H24" s="207" t="str">
        <f t="shared" ca="1" si="7"/>
        <v xml:space="preserve"> </v>
      </c>
      <c r="I24" s="139" t="str">
        <f ca="1">IFERROR(Tablo2[[#This Row],[KDV DAHİL ALIŞLAR]]-Tablo2[[#This Row],[ÖDEMELER TOPLAMI]]," ")</f>
        <v xml:space="preserve"> </v>
      </c>
    </row>
    <row r="25" spans="2:9" x14ac:dyDescent="0.25">
      <c r="B25" s="95">
        <v>23</v>
      </c>
      <c r="C25" s="169"/>
      <c r="D25" s="165"/>
      <c r="E25" s="165"/>
      <c r="G25" s="207" t="str">
        <f t="shared" ca="1" si="6"/>
        <v xml:space="preserve"> </v>
      </c>
      <c r="H25" s="207" t="str">
        <f t="shared" ca="1" si="7"/>
        <v xml:space="preserve"> </v>
      </c>
      <c r="I25" s="139" t="str">
        <f ca="1">IFERROR(Tablo2[[#This Row],[KDV DAHİL ALIŞLAR]]-Tablo2[[#This Row],[ÖDEMELER TOPLAMI]]," ")</f>
        <v xml:space="preserve"> </v>
      </c>
    </row>
    <row r="26" spans="2:9" x14ac:dyDescent="0.25">
      <c r="B26" s="95">
        <v>24</v>
      </c>
      <c r="C26" s="169"/>
      <c r="D26" s="165"/>
      <c r="E26" s="165"/>
      <c r="G26" s="207" t="str">
        <f t="shared" ca="1" si="6"/>
        <v xml:space="preserve"> </v>
      </c>
      <c r="H26" s="207" t="str">
        <f t="shared" ca="1" si="7"/>
        <v xml:space="preserve"> </v>
      </c>
      <c r="I26" s="139" t="str">
        <f ca="1">IFERROR(Tablo2[[#This Row],[KDV DAHİL ALIŞLAR]]-Tablo2[[#This Row],[ÖDEMELER TOPLAMI]]," ")</f>
        <v xml:space="preserve"> </v>
      </c>
    </row>
    <row r="27" spans="2:9" x14ac:dyDescent="0.25">
      <c r="B27" s="95">
        <v>25</v>
      </c>
      <c r="C27" s="169"/>
      <c r="D27" s="165"/>
      <c r="E27" s="165"/>
      <c r="G27" s="207" t="str">
        <f t="shared" ca="1" si="6"/>
        <v xml:space="preserve"> </v>
      </c>
      <c r="H27" s="207" t="str">
        <f t="shared" ca="1" si="7"/>
        <v xml:space="preserve"> </v>
      </c>
      <c r="I27" s="139" t="str">
        <f ca="1">IFERROR(Tablo2[[#This Row],[KDV DAHİL ALIŞLAR]]-Tablo2[[#This Row],[ÖDEMELER TOPLAMI]]," ")</f>
        <v xml:space="preserve"> </v>
      </c>
    </row>
    <row r="28" spans="2:9" x14ac:dyDescent="0.25">
      <c r="B28" s="95">
        <v>26</v>
      </c>
      <c r="C28" s="169"/>
      <c r="D28" s="165"/>
      <c r="E28" s="197"/>
      <c r="G28" s="207" t="str">
        <f t="shared" ca="1" si="6"/>
        <v xml:space="preserve"> </v>
      </c>
      <c r="H28" s="207" t="str">
        <f t="shared" ca="1" si="7"/>
        <v xml:space="preserve"> </v>
      </c>
      <c r="I28" s="139" t="str">
        <f ca="1">IFERROR(Tablo2[[#This Row],[KDV DAHİL ALIŞLAR]]-Tablo2[[#This Row],[ÖDEMELER TOPLAMI]]," ")</f>
        <v xml:space="preserve"> </v>
      </c>
    </row>
    <row r="29" spans="2:9" x14ac:dyDescent="0.25">
      <c r="B29" s="95">
        <v>27</v>
      </c>
      <c r="C29" s="169"/>
      <c r="D29" s="165"/>
      <c r="E29" s="197"/>
      <c r="G29" s="207" t="str">
        <f t="shared" ca="1" si="6"/>
        <v xml:space="preserve"> </v>
      </c>
      <c r="H29" s="207" t="str">
        <f t="shared" ca="1" si="7"/>
        <v xml:space="preserve"> </v>
      </c>
      <c r="I29" s="139" t="str">
        <f ca="1">IFERROR(Tablo2[[#This Row],[KDV DAHİL ALIŞLAR]]-Tablo2[[#This Row],[ÖDEMELER TOPLAMI]]," ")</f>
        <v xml:space="preserve"> </v>
      </c>
    </row>
    <row r="30" spans="2:9" x14ac:dyDescent="0.25">
      <c r="B30" s="95">
        <v>28</v>
      </c>
      <c r="C30" s="169"/>
      <c r="D30" s="165"/>
      <c r="E30" s="197"/>
      <c r="G30" s="207" t="str">
        <f t="shared" ca="1" si="6"/>
        <v xml:space="preserve"> </v>
      </c>
      <c r="H30" s="207" t="str">
        <f t="shared" ca="1" si="7"/>
        <v xml:space="preserve"> </v>
      </c>
      <c r="I30" s="139" t="str">
        <f ca="1">IFERROR(Tablo2[[#This Row],[KDV DAHİL ALIŞLAR]]-Tablo2[[#This Row],[ÖDEMELER TOPLAMI]]," ")</f>
        <v xml:space="preserve"> </v>
      </c>
    </row>
    <row r="31" spans="2:9" x14ac:dyDescent="0.25">
      <c r="B31" s="95">
        <v>29</v>
      </c>
      <c r="C31" s="169"/>
      <c r="D31" s="165"/>
      <c r="E31" s="197"/>
      <c r="G31" s="207" t="str">
        <f t="shared" ca="1" si="6"/>
        <v xml:space="preserve"> </v>
      </c>
      <c r="H31" s="207" t="str">
        <f t="shared" ca="1" si="7"/>
        <v xml:space="preserve"> </v>
      </c>
      <c r="I31" s="139" t="str">
        <f ca="1">IFERROR(Tablo2[[#This Row],[KDV DAHİL ALIŞLAR]]-Tablo2[[#This Row],[ÖDEMELER TOPLAMI]]," ")</f>
        <v xml:space="preserve"> </v>
      </c>
    </row>
    <row r="32" spans="2:9" x14ac:dyDescent="0.25">
      <c r="B32" s="95">
        <v>30</v>
      </c>
      <c r="C32" s="169"/>
      <c r="D32" s="165"/>
      <c r="E32" s="165"/>
      <c r="G32" s="207" t="str">
        <f t="shared" ca="1" si="6"/>
        <v xml:space="preserve"> </v>
      </c>
      <c r="H32" s="207" t="str">
        <f t="shared" ca="1" si="7"/>
        <v xml:space="preserve"> </v>
      </c>
      <c r="I32" s="139" t="str">
        <f ca="1">IFERROR(Tablo2[[#This Row],[KDV DAHİL ALIŞLAR]]-Tablo2[[#This Row],[ÖDEMELER TOPLAMI]]," ")</f>
        <v xml:space="preserve"> </v>
      </c>
    </row>
    <row r="33" spans="2:9" x14ac:dyDescent="0.25">
      <c r="B33" s="95">
        <v>31</v>
      </c>
      <c r="C33" s="169"/>
      <c r="D33" s="165"/>
      <c r="E33" s="165"/>
      <c r="G33" s="207" t="str">
        <f t="shared" ca="1" si="6"/>
        <v xml:space="preserve"> </v>
      </c>
      <c r="H33" s="207" t="str">
        <f t="shared" ca="1" si="7"/>
        <v xml:space="preserve"> </v>
      </c>
      <c r="I33" s="139" t="str">
        <f ca="1">IFERROR(Tablo2[[#This Row],[KDV DAHİL ALIŞLAR]]-Tablo2[[#This Row],[ÖDEMELER TOPLAMI]]," ")</f>
        <v xml:space="preserve"> </v>
      </c>
    </row>
    <row r="34" spans="2:9" x14ac:dyDescent="0.25">
      <c r="B34" s="95">
        <v>32</v>
      </c>
      <c r="C34" s="169"/>
      <c r="D34" s="165"/>
      <c r="E34" s="165"/>
      <c r="G34" s="207" t="str">
        <f t="shared" ca="1" si="6"/>
        <v xml:space="preserve"> </v>
      </c>
      <c r="H34" s="207" t="str">
        <f t="shared" ca="1" si="7"/>
        <v xml:space="preserve"> </v>
      </c>
      <c r="I34" s="139" t="str">
        <f ca="1">IFERROR(Tablo2[[#This Row],[KDV DAHİL ALIŞLAR]]-Tablo2[[#This Row],[ÖDEMELER TOPLAMI]]," ")</f>
        <v xml:space="preserve"> </v>
      </c>
    </row>
    <row r="35" spans="2:9" x14ac:dyDescent="0.25">
      <c r="B35" s="95">
        <v>33</v>
      </c>
      <c r="C35" s="169"/>
      <c r="D35" s="165"/>
      <c r="E35" s="165"/>
      <c r="G35" s="207" t="str">
        <f t="shared" ca="1" si="6"/>
        <v xml:space="preserve"> </v>
      </c>
      <c r="H35" s="207" t="str">
        <f t="shared" ca="1" si="7"/>
        <v xml:space="preserve"> </v>
      </c>
      <c r="I35" s="139" t="str">
        <f ca="1">IFERROR(Tablo2[[#This Row],[KDV DAHİL ALIŞLAR]]-Tablo2[[#This Row],[ÖDEMELER TOPLAMI]]," ")</f>
        <v xml:space="preserve"> </v>
      </c>
    </row>
    <row r="36" spans="2:9" x14ac:dyDescent="0.25">
      <c r="B36" s="95">
        <v>34</v>
      </c>
      <c r="C36" s="169"/>
      <c r="D36" s="165"/>
      <c r="E36" s="165"/>
      <c r="G36" s="207" t="str">
        <f t="shared" ca="1" si="6"/>
        <v xml:space="preserve"> </v>
      </c>
      <c r="H36" s="207" t="str">
        <f t="shared" ca="1" si="7"/>
        <v xml:space="preserve"> </v>
      </c>
      <c r="I36" s="139" t="str">
        <f ca="1">IFERROR(Tablo2[[#This Row],[KDV DAHİL ALIŞLAR]]-Tablo2[[#This Row],[ÖDEMELER TOPLAMI]]," ")</f>
        <v xml:space="preserve"> </v>
      </c>
    </row>
    <row r="37" spans="2:9" x14ac:dyDescent="0.25">
      <c r="B37" s="95">
        <v>35</v>
      </c>
      <c r="C37" s="169"/>
      <c r="D37" s="165"/>
      <c r="E37" s="165"/>
      <c r="G37" s="207" t="str">
        <f t="shared" ca="1" si="6"/>
        <v xml:space="preserve"> </v>
      </c>
      <c r="H37" s="207" t="str">
        <f t="shared" ca="1" si="7"/>
        <v xml:space="preserve"> </v>
      </c>
      <c r="I37" s="139" t="str">
        <f ca="1">IFERROR(Tablo2[[#This Row],[KDV DAHİL ALIŞLAR]]-Tablo2[[#This Row],[ÖDEMELER TOPLAMI]]," ")</f>
        <v xml:space="preserve"> </v>
      </c>
    </row>
    <row r="38" spans="2:9" x14ac:dyDescent="0.25">
      <c r="B38" s="95">
        <v>36</v>
      </c>
      <c r="C38" s="169"/>
      <c r="D38" s="165"/>
      <c r="E38" s="165"/>
      <c r="G38" s="207" t="str">
        <f t="shared" ca="1" si="6"/>
        <v xml:space="preserve"> </v>
      </c>
      <c r="H38" s="207" t="str">
        <f t="shared" ca="1" si="7"/>
        <v xml:space="preserve"> </v>
      </c>
      <c r="I38" s="139" t="str">
        <f ca="1">IFERROR(Tablo2[[#This Row],[KDV DAHİL ALIŞLAR]]-Tablo2[[#This Row],[ÖDEMELER TOPLAMI]]," ")</f>
        <v xml:space="preserve"> </v>
      </c>
    </row>
    <row r="39" spans="2:9" x14ac:dyDescent="0.25">
      <c r="B39" s="95">
        <v>37</v>
      </c>
      <c r="C39" s="169"/>
      <c r="D39" s="165"/>
      <c r="E39" s="165"/>
      <c r="G39" s="207" t="str">
        <f t="shared" ca="1" si="6"/>
        <v xml:space="preserve"> </v>
      </c>
      <c r="H39" s="207" t="str">
        <f t="shared" ca="1" si="7"/>
        <v xml:space="preserve"> </v>
      </c>
      <c r="I39" s="139" t="str">
        <f ca="1">IFERROR(Tablo2[[#This Row],[KDV DAHİL ALIŞLAR]]-Tablo2[[#This Row],[ÖDEMELER TOPLAMI]]," ")</f>
        <v xml:space="preserve"> </v>
      </c>
    </row>
    <row r="40" spans="2:9" x14ac:dyDescent="0.25">
      <c r="B40" s="95">
        <v>38</v>
      </c>
      <c r="C40" s="169"/>
      <c r="D40" s="165"/>
      <c r="E40" s="165"/>
      <c r="G40" s="207" t="str">
        <f t="shared" ca="1" si="6"/>
        <v xml:space="preserve"> </v>
      </c>
      <c r="H40" s="207" t="str">
        <f t="shared" ca="1" si="7"/>
        <v xml:space="preserve"> </v>
      </c>
      <c r="I40" s="139" t="str">
        <f ca="1">IFERROR(Tablo2[[#This Row],[KDV DAHİL ALIŞLAR]]-Tablo2[[#This Row],[ÖDEMELER TOPLAMI]]," ")</f>
        <v xml:space="preserve"> </v>
      </c>
    </row>
    <row r="41" spans="2:9" x14ac:dyDescent="0.25">
      <c r="B41" s="95">
        <v>39</v>
      </c>
      <c r="C41" s="169"/>
      <c r="D41" s="165"/>
      <c r="E41" s="165"/>
      <c r="G41" s="207" t="str">
        <f t="shared" ca="1" si="6"/>
        <v xml:space="preserve"> </v>
      </c>
      <c r="H41" s="207" t="str">
        <f t="shared" ca="1" si="7"/>
        <v xml:space="preserve"> </v>
      </c>
      <c r="I41" s="139" t="str">
        <f ca="1">IFERROR(Tablo2[[#This Row],[KDV DAHİL ALIŞLAR]]-Tablo2[[#This Row],[ÖDEMELER TOPLAMI]]," ")</f>
        <v xml:space="preserve"> </v>
      </c>
    </row>
    <row r="42" spans="2:9" x14ac:dyDescent="0.25">
      <c r="B42" s="95">
        <v>40</v>
      </c>
      <c r="C42" s="169"/>
      <c r="D42" s="165"/>
      <c r="E42" s="165"/>
      <c r="G42" s="207" t="str">
        <f t="shared" ca="1" si="6"/>
        <v xml:space="preserve"> </v>
      </c>
      <c r="H42" s="207" t="str">
        <f t="shared" ca="1" si="7"/>
        <v xml:space="preserve"> </v>
      </c>
      <c r="I42" s="139" t="str">
        <f ca="1">IFERROR(Tablo2[[#This Row],[KDV DAHİL ALIŞLAR]]-Tablo2[[#This Row],[ÖDEMELER TOPLAMI]]," ")</f>
        <v xml:space="preserve"> </v>
      </c>
    </row>
    <row r="43" spans="2:9" x14ac:dyDescent="0.25">
      <c r="B43" s="95">
        <v>41</v>
      </c>
      <c r="C43" s="169"/>
      <c r="D43" s="165"/>
      <c r="E43" s="165"/>
      <c r="G43" s="207" t="str">
        <f t="shared" ca="1" si="6"/>
        <v xml:space="preserve"> </v>
      </c>
      <c r="H43" s="207" t="str">
        <f t="shared" ca="1" si="7"/>
        <v xml:space="preserve"> </v>
      </c>
      <c r="I43" s="139" t="str">
        <f ca="1">IFERROR(Tablo2[[#This Row],[KDV DAHİL ALIŞLAR]]-Tablo2[[#This Row],[ÖDEMELER TOPLAMI]]," ")</f>
        <v xml:space="preserve"> </v>
      </c>
    </row>
    <row r="44" spans="2:9" x14ac:dyDescent="0.25">
      <c r="B44" s="95">
        <v>42</v>
      </c>
      <c r="C44" s="169"/>
      <c r="D44" s="165"/>
      <c r="E44" s="165"/>
      <c r="G44" s="207" t="str">
        <f t="shared" ca="1" si="6"/>
        <v xml:space="preserve"> </v>
      </c>
      <c r="H44" s="207" t="str">
        <f t="shared" ca="1" si="7"/>
        <v xml:space="preserve"> </v>
      </c>
      <c r="I44" s="139" t="str">
        <f ca="1">IFERROR(Tablo2[[#This Row],[KDV DAHİL ALIŞLAR]]-Tablo2[[#This Row],[ÖDEMELER TOPLAMI]]," ")</f>
        <v xml:space="preserve"> </v>
      </c>
    </row>
    <row r="45" spans="2:9" x14ac:dyDescent="0.25">
      <c r="B45" s="95">
        <v>43</v>
      </c>
      <c r="C45" s="169"/>
      <c r="D45" s="165"/>
      <c r="E45" s="165"/>
      <c r="G45" s="207" t="str">
        <f t="shared" ca="1" si="6"/>
        <v xml:space="preserve"> </v>
      </c>
      <c r="H45" s="207" t="str">
        <f t="shared" ca="1" si="7"/>
        <v xml:space="preserve"> </v>
      </c>
      <c r="I45" s="139" t="str">
        <f ca="1">IFERROR(Tablo2[[#This Row],[KDV DAHİL ALIŞLAR]]-Tablo2[[#This Row],[ÖDEMELER TOPLAMI]]," ")</f>
        <v xml:space="preserve"> </v>
      </c>
    </row>
    <row r="46" spans="2:9" x14ac:dyDescent="0.25">
      <c r="B46" s="95">
        <v>44</v>
      </c>
      <c r="C46" s="169"/>
      <c r="D46" s="165"/>
      <c r="E46" s="165"/>
      <c r="G46" s="207" t="str">
        <f t="shared" ca="1" si="6"/>
        <v xml:space="preserve"> </v>
      </c>
      <c r="H46" s="207" t="str">
        <f t="shared" ca="1" si="7"/>
        <v xml:space="preserve"> </v>
      </c>
      <c r="I46" s="139" t="str">
        <f ca="1">IFERROR(Tablo2[[#This Row],[KDV DAHİL ALIŞLAR]]-Tablo2[[#This Row],[ÖDEMELER TOPLAMI]]," ")</f>
        <v xml:space="preserve"> </v>
      </c>
    </row>
    <row r="47" spans="2:9" x14ac:dyDescent="0.25">
      <c r="B47" s="95">
        <v>45</v>
      </c>
      <c r="C47" s="169"/>
      <c r="D47" s="165"/>
      <c r="E47" s="165"/>
      <c r="G47" s="207" t="str">
        <f t="shared" ca="1" si="6"/>
        <v xml:space="preserve"> </v>
      </c>
      <c r="H47" s="207" t="str">
        <f t="shared" ca="1" si="7"/>
        <v xml:space="preserve"> </v>
      </c>
      <c r="I47" s="139" t="str">
        <f ca="1">IFERROR(Tablo2[[#This Row],[KDV DAHİL ALIŞLAR]]-Tablo2[[#This Row],[ÖDEMELER TOPLAMI]]," ")</f>
        <v xml:space="preserve"> </v>
      </c>
    </row>
    <row r="48" spans="2:9" x14ac:dyDescent="0.25">
      <c r="B48" s="95">
        <v>46</v>
      </c>
      <c r="C48" s="169"/>
      <c r="D48" s="165"/>
      <c r="E48" s="165"/>
      <c r="G48" s="207" t="str">
        <f t="shared" ca="1" si="6"/>
        <v xml:space="preserve"> </v>
      </c>
      <c r="H48" s="207" t="str">
        <f t="shared" ca="1" si="7"/>
        <v xml:space="preserve"> </v>
      </c>
      <c r="I48" s="139" t="str">
        <f ca="1">IFERROR(Tablo2[[#This Row],[KDV DAHİL ALIŞLAR]]-Tablo2[[#This Row],[ÖDEMELER TOPLAMI]]," ")</f>
        <v xml:space="preserve"> </v>
      </c>
    </row>
    <row r="49" spans="2:9" x14ac:dyDescent="0.25">
      <c r="B49" s="95">
        <v>47</v>
      </c>
      <c r="C49" s="169"/>
      <c r="D49" s="165"/>
      <c r="E49" s="165"/>
      <c r="G49" s="207" t="str">
        <f t="shared" ca="1" si="6"/>
        <v xml:space="preserve"> </v>
      </c>
      <c r="H49" s="207" t="str">
        <f t="shared" ca="1" si="7"/>
        <v xml:space="preserve"> </v>
      </c>
      <c r="I49" s="139" t="str">
        <f ca="1">IFERROR(Tablo2[[#This Row],[KDV DAHİL ALIŞLAR]]-Tablo2[[#This Row],[ÖDEMELER TOPLAMI]]," ")</f>
        <v xml:space="preserve"> </v>
      </c>
    </row>
    <row r="50" spans="2:9" x14ac:dyDescent="0.25">
      <c r="B50" s="95">
        <v>48</v>
      </c>
      <c r="C50" s="169"/>
      <c r="D50" s="165"/>
      <c r="E50" s="165"/>
      <c r="G50" s="207" t="str">
        <f t="shared" ca="1" si="6"/>
        <v xml:space="preserve"> </v>
      </c>
      <c r="H50" s="207" t="str">
        <f t="shared" ca="1" si="7"/>
        <v xml:space="preserve"> </v>
      </c>
      <c r="I50" s="139" t="str">
        <f ca="1">IFERROR(Tablo2[[#This Row],[KDV DAHİL ALIŞLAR]]-Tablo2[[#This Row],[ÖDEMELER TOPLAMI]]," ")</f>
        <v xml:space="preserve"> </v>
      </c>
    </row>
    <row r="51" spans="2:9" x14ac:dyDescent="0.25">
      <c r="B51" s="95">
        <v>49</v>
      </c>
      <c r="C51" s="169"/>
      <c r="D51" s="165"/>
      <c r="E51" s="165"/>
      <c r="G51" s="207" t="str">
        <f t="shared" ca="1" si="6"/>
        <v xml:space="preserve"> </v>
      </c>
      <c r="H51" s="207" t="str">
        <f t="shared" ca="1" si="7"/>
        <v xml:space="preserve"> </v>
      </c>
      <c r="I51" s="139" t="str">
        <f ca="1">IFERROR(Tablo2[[#This Row],[KDV DAHİL ALIŞLAR]]-Tablo2[[#This Row],[ÖDEMELER TOPLAMI]]," ")</f>
        <v xml:space="preserve"> </v>
      </c>
    </row>
    <row r="52" spans="2:9" x14ac:dyDescent="0.25">
      <c r="B52" s="95">
        <v>50</v>
      </c>
      <c r="C52" s="169"/>
      <c r="D52" s="165"/>
      <c r="E52" s="165"/>
      <c r="G52" s="207" t="str">
        <f t="shared" ca="1" si="6"/>
        <v xml:space="preserve"> </v>
      </c>
      <c r="H52" s="207" t="str">
        <f t="shared" ca="1" si="7"/>
        <v xml:space="preserve"> </v>
      </c>
      <c r="I52" s="139" t="str">
        <f ca="1">IFERROR(Tablo2[[#This Row],[KDV DAHİL ALIŞLAR]]-Tablo2[[#This Row],[ÖDEMELER TOPLAMI]]," ")</f>
        <v xml:space="preserve"> </v>
      </c>
    </row>
    <row r="53" spans="2:9" x14ac:dyDescent="0.25">
      <c r="B53" s="95">
        <v>51</v>
      </c>
      <c r="C53" s="169"/>
      <c r="D53" s="165"/>
      <c r="E53" s="165"/>
      <c r="G53" s="207" t="str">
        <f t="shared" ca="1" si="6"/>
        <v xml:space="preserve"> </v>
      </c>
      <c r="H53" s="207" t="str">
        <f t="shared" ca="1" si="7"/>
        <v xml:space="preserve"> </v>
      </c>
      <c r="I53" s="139" t="str">
        <f ca="1">IFERROR(Tablo2[[#This Row],[KDV DAHİL ALIŞLAR]]-Tablo2[[#This Row],[ÖDEMELER TOPLAMI]]," ")</f>
        <v xml:space="preserve"> </v>
      </c>
    </row>
    <row r="54" spans="2:9" x14ac:dyDescent="0.25">
      <c r="B54" s="95">
        <v>52</v>
      </c>
      <c r="C54" s="169"/>
      <c r="D54" s="165"/>
      <c r="E54" s="165"/>
      <c r="G54" s="207" t="str">
        <f t="shared" ca="1" si="6"/>
        <v xml:space="preserve"> </v>
      </c>
      <c r="H54" s="207" t="str">
        <f t="shared" ca="1" si="7"/>
        <v xml:space="preserve"> </v>
      </c>
      <c r="I54" s="139" t="str">
        <f ca="1">IFERROR(Tablo2[[#This Row],[KDV DAHİL ALIŞLAR]]-Tablo2[[#This Row],[ÖDEMELER TOPLAMI]]," ")</f>
        <v xml:space="preserve"> </v>
      </c>
    </row>
    <row r="55" spans="2:9" x14ac:dyDescent="0.25">
      <c r="B55" s="95">
        <v>53</v>
      </c>
      <c r="C55" s="169"/>
      <c r="D55" s="165"/>
      <c r="E55" s="165"/>
      <c r="G55" s="207" t="str">
        <f t="shared" ca="1" si="6"/>
        <v xml:space="preserve"> </v>
      </c>
      <c r="H55" s="207" t="str">
        <f t="shared" ca="1" si="7"/>
        <v xml:space="preserve"> </v>
      </c>
      <c r="I55" s="139" t="str">
        <f ca="1">IFERROR(Tablo2[[#This Row],[KDV DAHİL ALIŞLAR]]-Tablo2[[#This Row],[ÖDEMELER TOPLAMI]]," ")</f>
        <v xml:space="preserve"> </v>
      </c>
    </row>
    <row r="56" spans="2:9" x14ac:dyDescent="0.25">
      <c r="B56" s="95">
        <v>54</v>
      </c>
      <c r="C56" s="169"/>
      <c r="D56" s="165"/>
      <c r="E56" s="165"/>
      <c r="G56" s="207" t="str">
        <f t="shared" ca="1" si="6"/>
        <v xml:space="preserve"> </v>
      </c>
      <c r="H56" s="207" t="str">
        <f t="shared" ca="1" si="7"/>
        <v xml:space="preserve"> </v>
      </c>
      <c r="I56" s="139" t="str">
        <f ca="1">IFERROR(Tablo2[[#This Row],[KDV DAHİL ALIŞLAR]]-Tablo2[[#This Row],[ÖDEMELER TOPLAMI]]," ")</f>
        <v xml:space="preserve"> </v>
      </c>
    </row>
    <row r="57" spans="2:9" x14ac:dyDescent="0.25">
      <c r="B57" s="95">
        <v>55</v>
      </c>
      <c r="C57" s="169"/>
      <c r="D57" s="165"/>
      <c r="E57" s="165"/>
      <c r="G57" s="207" t="str">
        <f t="shared" ca="1" si="6"/>
        <v xml:space="preserve"> </v>
      </c>
      <c r="H57" s="207" t="str">
        <f t="shared" ca="1" si="7"/>
        <v xml:space="preserve"> </v>
      </c>
      <c r="I57" s="139" t="str">
        <f ca="1">IFERROR(Tablo2[[#This Row],[KDV DAHİL ALIŞLAR]]-Tablo2[[#This Row],[ÖDEMELER TOPLAMI]]," ")</f>
        <v xml:space="preserve"> </v>
      </c>
    </row>
    <row r="58" spans="2:9" x14ac:dyDescent="0.25">
      <c r="B58" s="95">
        <v>56</v>
      </c>
      <c r="C58" s="169"/>
      <c r="D58" s="165"/>
      <c r="E58" s="165"/>
      <c r="G58" s="207" t="str">
        <f t="shared" ca="1" si="6"/>
        <v xml:space="preserve"> </v>
      </c>
      <c r="H58" s="207" t="str">
        <f t="shared" ca="1" si="7"/>
        <v xml:space="preserve"> </v>
      </c>
      <c r="I58" s="139" t="str">
        <f ca="1">IFERROR(Tablo2[[#This Row],[KDV DAHİL ALIŞLAR]]-Tablo2[[#This Row],[ÖDEMELER TOPLAMI]]," ")</f>
        <v xml:space="preserve"> </v>
      </c>
    </row>
    <row r="59" spans="2:9" x14ac:dyDescent="0.25">
      <c r="B59" s="95">
        <v>57</v>
      </c>
      <c r="C59" s="169"/>
      <c r="D59" s="165"/>
      <c r="E59" s="165"/>
      <c r="G59" s="207" t="str">
        <f t="shared" ca="1" si="6"/>
        <v xml:space="preserve"> </v>
      </c>
      <c r="H59" s="207" t="str">
        <f t="shared" ca="1" si="7"/>
        <v xml:space="preserve"> </v>
      </c>
      <c r="I59" s="139" t="str">
        <f ca="1">IFERROR(Tablo2[[#This Row],[KDV DAHİL ALIŞLAR]]-Tablo2[[#This Row],[ÖDEMELER TOPLAMI]]," ")</f>
        <v xml:space="preserve"> </v>
      </c>
    </row>
    <row r="60" spans="2:9" x14ac:dyDescent="0.25">
      <c r="B60" s="95">
        <v>58</v>
      </c>
      <c r="C60" s="169"/>
      <c r="D60" s="165"/>
      <c r="E60" s="165"/>
      <c r="G60" s="207" t="str">
        <f t="shared" ca="1" si="6"/>
        <v xml:space="preserve"> </v>
      </c>
      <c r="H60" s="207" t="str">
        <f t="shared" ca="1" si="7"/>
        <v xml:space="preserve"> </v>
      </c>
      <c r="I60" s="139" t="str">
        <f ca="1">IFERROR(Tablo2[[#This Row],[KDV DAHİL ALIŞLAR]]-Tablo2[[#This Row],[ÖDEMELER TOPLAMI]]," ")</f>
        <v xml:space="preserve"> </v>
      </c>
    </row>
    <row r="61" spans="2:9" x14ac:dyDescent="0.25">
      <c r="B61" s="95">
        <v>59</v>
      </c>
      <c r="C61" s="169"/>
      <c r="D61" s="165"/>
      <c r="E61" s="165"/>
      <c r="G61" s="207" t="str">
        <f t="shared" ca="1" si="6"/>
        <v xml:space="preserve"> </v>
      </c>
      <c r="H61" s="207" t="str">
        <f t="shared" ca="1" si="7"/>
        <v xml:space="preserve"> </v>
      </c>
      <c r="I61" s="139" t="str">
        <f ca="1">IFERROR(Tablo2[[#This Row],[KDV DAHİL ALIŞLAR]]-Tablo2[[#This Row],[ÖDEMELER TOPLAMI]]," ")</f>
        <v xml:space="preserve"> </v>
      </c>
    </row>
    <row r="62" spans="2:9" x14ac:dyDescent="0.25">
      <c r="B62" s="95">
        <v>60</v>
      </c>
      <c r="C62" s="169"/>
      <c r="D62" s="165"/>
      <c r="E62" s="165"/>
      <c r="G62" s="207" t="str">
        <f t="shared" ca="1" si="6"/>
        <v xml:space="preserve"> </v>
      </c>
      <c r="H62" s="207" t="str">
        <f t="shared" ca="1" si="7"/>
        <v xml:space="preserve"> </v>
      </c>
      <c r="I62" s="139" t="str">
        <f ca="1">IFERROR(Tablo2[[#This Row],[KDV DAHİL ALIŞLAR]]-Tablo2[[#This Row],[ÖDEMELER TOPLAMI]]," ")</f>
        <v xml:space="preserve"> </v>
      </c>
    </row>
    <row r="63" spans="2:9" x14ac:dyDescent="0.25">
      <c r="B63" s="95">
        <v>61</v>
      </c>
      <c r="C63" s="169"/>
      <c r="D63" s="165"/>
      <c r="E63" s="165"/>
      <c r="F63" s="165"/>
      <c r="G63" s="207" t="str">
        <f t="shared" ca="1" si="6"/>
        <v xml:space="preserve"> </v>
      </c>
      <c r="H63" s="207" t="str">
        <f t="shared" ca="1" si="7"/>
        <v xml:space="preserve"> </v>
      </c>
      <c r="I63" s="139" t="str">
        <f ca="1">IFERROR(Tablo2[[#This Row],[KDV DAHİL ALIŞLAR]]-Tablo2[[#This Row],[ÖDEMELER TOPLAMI]]," ")</f>
        <v xml:space="preserve"> </v>
      </c>
    </row>
    <row r="64" spans="2:9" x14ac:dyDescent="0.25">
      <c r="B64" s="95">
        <v>62</v>
      </c>
      <c r="C64" s="169"/>
      <c r="D64" s="165"/>
      <c r="E64" s="165"/>
      <c r="F64" s="165"/>
      <c r="G64" s="207" t="str">
        <f t="shared" ca="1" si="6"/>
        <v xml:space="preserve"> </v>
      </c>
      <c r="H64" s="207" t="str">
        <f t="shared" ca="1" si="7"/>
        <v xml:space="preserve"> </v>
      </c>
      <c r="I64" s="139" t="str">
        <f ca="1">IFERROR(Tablo2[[#This Row],[KDV DAHİL ALIŞLAR]]-Tablo2[[#This Row],[ÖDEMELER TOPLAMI]]," ")</f>
        <v xml:space="preserve"> </v>
      </c>
    </row>
    <row r="65" spans="2:9" x14ac:dyDescent="0.25">
      <c r="B65" s="95">
        <v>63</v>
      </c>
      <c r="C65" s="169"/>
      <c r="D65" s="165"/>
      <c r="E65" s="165"/>
      <c r="F65" s="165"/>
      <c r="G65" s="207" t="str">
        <f t="shared" ca="1" si="6"/>
        <v xml:space="preserve"> </v>
      </c>
      <c r="H65" s="207" t="str">
        <f t="shared" ca="1" si="7"/>
        <v xml:space="preserve"> </v>
      </c>
      <c r="I65" s="139" t="str">
        <f ca="1">IFERROR(Tablo2[[#This Row],[KDV DAHİL ALIŞLAR]]-Tablo2[[#This Row],[ÖDEMELER TOPLAMI]]," ")</f>
        <v xml:space="preserve"> </v>
      </c>
    </row>
    <row r="66" spans="2:9" x14ac:dyDescent="0.25">
      <c r="B66" s="95">
        <v>64</v>
      </c>
      <c r="C66" s="169"/>
      <c r="D66" s="165"/>
      <c r="E66" s="165"/>
      <c r="F66" s="165"/>
      <c r="G66" s="207" t="str">
        <f t="shared" ca="1" si="6"/>
        <v xml:space="preserve"> </v>
      </c>
      <c r="H66" s="207" t="str">
        <f t="shared" ca="1" si="7"/>
        <v xml:space="preserve"> </v>
      </c>
      <c r="I66" s="139" t="str">
        <f ca="1">IFERROR(Tablo2[[#This Row],[KDV DAHİL ALIŞLAR]]-Tablo2[[#This Row],[ÖDEMELER TOPLAMI]]," ")</f>
        <v xml:space="preserve"> </v>
      </c>
    </row>
    <row r="67" spans="2:9" x14ac:dyDescent="0.25">
      <c r="B67" s="95">
        <v>65</v>
      </c>
      <c r="C67" s="169"/>
      <c r="D67" s="165"/>
      <c r="E67" s="165"/>
      <c r="F67" s="165"/>
      <c r="G67" s="207" t="str">
        <f t="shared" ca="1" si="6"/>
        <v xml:space="preserve"> </v>
      </c>
      <c r="H67" s="207" t="str">
        <f t="shared" ca="1" si="7"/>
        <v xml:space="preserve"> </v>
      </c>
      <c r="I67" s="139" t="str">
        <f ca="1">IFERROR(Tablo2[[#This Row],[KDV DAHİL ALIŞLAR]]-Tablo2[[#This Row],[ÖDEMELER TOPLAMI]]," ")</f>
        <v xml:space="preserve"> </v>
      </c>
    </row>
    <row r="68" spans="2:9" x14ac:dyDescent="0.25">
      <c r="B68" s="95">
        <v>66</v>
      </c>
      <c r="C68" s="169"/>
      <c r="D68" s="165"/>
      <c r="E68" s="165"/>
      <c r="F68" s="165"/>
      <c r="G68" s="207" t="str">
        <f t="shared" ca="1" si="6"/>
        <v xml:space="preserve"> </v>
      </c>
      <c r="H68" s="207" t="str">
        <f t="shared" ca="1" si="7"/>
        <v xml:space="preserve"> </v>
      </c>
      <c r="I68" s="139" t="str">
        <f ca="1">IFERROR(Tablo2[[#This Row],[KDV DAHİL ALIŞLAR]]-Tablo2[[#This Row],[ÖDEMELER TOPLAMI]]," ")</f>
        <v xml:space="preserve"> </v>
      </c>
    </row>
    <row r="69" spans="2:9" x14ac:dyDescent="0.25">
      <c r="B69" s="95">
        <v>67</v>
      </c>
      <c r="C69" s="169"/>
      <c r="D69" s="165"/>
      <c r="E69" s="165"/>
      <c r="F69" s="165"/>
      <c r="G69" s="207" t="str">
        <f t="shared" ca="1" si="6"/>
        <v xml:space="preserve"> </v>
      </c>
      <c r="H69" s="207" t="str">
        <f t="shared" ca="1" si="7"/>
        <v xml:space="preserve"> </v>
      </c>
      <c r="I69" s="139" t="str">
        <f ca="1">IFERROR(Tablo2[[#This Row],[KDV DAHİL ALIŞLAR]]-Tablo2[[#This Row],[ÖDEMELER TOPLAMI]]," ")</f>
        <v xml:space="preserve"> </v>
      </c>
    </row>
    <row r="70" spans="2:9" x14ac:dyDescent="0.25">
      <c r="B70" s="95">
        <v>68</v>
      </c>
      <c r="C70" s="169"/>
      <c r="D70" s="165"/>
      <c r="E70" s="165"/>
      <c r="F70" s="165"/>
      <c r="G70" s="207" t="str">
        <f t="shared" ca="1" si="6"/>
        <v xml:space="preserve"> </v>
      </c>
      <c r="H70" s="207" t="str">
        <f t="shared" ca="1" si="7"/>
        <v xml:space="preserve"> </v>
      </c>
      <c r="I70" s="139" t="str">
        <f ca="1">IFERROR(Tablo2[[#This Row],[KDV DAHİL ALIŞLAR]]-Tablo2[[#This Row],[ÖDEMELER TOPLAMI]]," ")</f>
        <v xml:space="preserve"> </v>
      </c>
    </row>
    <row r="71" spans="2:9" x14ac:dyDescent="0.25">
      <c r="B71" s="95">
        <v>69</v>
      </c>
      <c r="C71" s="169"/>
      <c r="D71" s="165"/>
      <c r="E71" s="165"/>
      <c r="F71" s="165"/>
      <c r="G71" s="207" t="str">
        <f t="shared" ca="1" si="6"/>
        <v xml:space="preserve"> </v>
      </c>
      <c r="H71" s="207" t="str">
        <f t="shared" ca="1" si="7"/>
        <v xml:space="preserve"> </v>
      </c>
      <c r="I71" s="139" t="str">
        <f ca="1">IFERROR(Tablo2[[#This Row],[KDV DAHİL ALIŞLAR]]-Tablo2[[#This Row],[ÖDEMELER TOPLAMI]]," ")</f>
        <v xml:space="preserve"> </v>
      </c>
    </row>
    <row r="72" spans="2:9" x14ac:dyDescent="0.25">
      <c r="B72" s="95">
        <v>70</v>
      </c>
      <c r="C72" s="169"/>
      <c r="D72" s="165"/>
      <c r="E72" s="165"/>
      <c r="F72" s="165"/>
      <c r="G72" s="207" t="str">
        <f t="shared" ca="1" si="6"/>
        <v xml:space="preserve"> </v>
      </c>
      <c r="H72" s="207" t="str">
        <f t="shared" ca="1" si="7"/>
        <v xml:space="preserve"> </v>
      </c>
      <c r="I72" s="139" t="str">
        <f ca="1">IFERROR(Tablo2[[#This Row],[KDV DAHİL ALIŞLAR]]-Tablo2[[#This Row],[ÖDEMELER TOPLAMI]]," ")</f>
        <v xml:space="preserve"> </v>
      </c>
    </row>
    <row r="73" spans="2:9" x14ac:dyDescent="0.25">
      <c r="B73" s="95">
        <v>71</v>
      </c>
      <c r="C73" s="169"/>
      <c r="D73" s="165"/>
      <c r="E73" s="165"/>
      <c r="F73" s="165"/>
      <c r="G73" s="207" t="str">
        <f t="shared" ca="1" si="6"/>
        <v xml:space="preserve"> </v>
      </c>
      <c r="H73" s="207" t="str">
        <f t="shared" ca="1" si="7"/>
        <v xml:space="preserve"> </v>
      </c>
      <c r="I73" s="139" t="str">
        <f ca="1">IFERROR(Tablo2[[#This Row],[KDV DAHİL ALIŞLAR]]-Tablo2[[#This Row],[ÖDEMELER TOPLAMI]]," ")</f>
        <v xml:space="preserve"> </v>
      </c>
    </row>
    <row r="74" spans="2:9" x14ac:dyDescent="0.25">
      <c r="B74" s="95">
        <v>72</v>
      </c>
      <c r="C74" s="169"/>
      <c r="D74" s="165"/>
      <c r="E74" s="165"/>
      <c r="F74" s="165"/>
      <c r="G74" s="207" t="str">
        <f t="shared" ca="1" si="6"/>
        <v xml:space="preserve"> </v>
      </c>
      <c r="H74" s="207" t="str">
        <f t="shared" ca="1" si="7"/>
        <v xml:space="preserve"> </v>
      </c>
      <c r="I74" s="139" t="str">
        <f ca="1">IFERROR(Tablo2[[#This Row],[KDV DAHİL ALIŞLAR]]-Tablo2[[#This Row],[ÖDEMELER TOPLAMI]]," ")</f>
        <v xml:space="preserve"> </v>
      </c>
    </row>
    <row r="75" spans="2:9" x14ac:dyDescent="0.25">
      <c r="B75" s="95">
        <v>73</v>
      </c>
      <c r="C75" s="169"/>
      <c r="D75" s="165"/>
      <c r="E75" s="165"/>
      <c r="F75" s="165"/>
      <c r="G75" s="207" t="str">
        <f t="shared" ca="1" si="6"/>
        <v xml:space="preserve"> </v>
      </c>
      <c r="H75" s="207" t="str">
        <f t="shared" ca="1" si="7"/>
        <v xml:space="preserve"> </v>
      </c>
      <c r="I75" s="139" t="str">
        <f ca="1">IFERROR(Tablo2[[#This Row],[KDV DAHİL ALIŞLAR]]-Tablo2[[#This Row],[ÖDEMELER TOPLAMI]]," ")</f>
        <v xml:space="preserve"> </v>
      </c>
    </row>
    <row r="76" spans="2:9" x14ac:dyDescent="0.25">
      <c r="B76" s="95">
        <v>74</v>
      </c>
      <c r="C76" s="169"/>
      <c r="D76" s="165"/>
      <c r="E76" s="165"/>
      <c r="F76" s="165"/>
      <c r="G76" s="207" t="str">
        <f t="shared" ca="1" si="6"/>
        <v xml:space="preserve"> </v>
      </c>
      <c r="H76" s="207" t="str">
        <f t="shared" ca="1" si="7"/>
        <v xml:space="preserve"> </v>
      </c>
      <c r="I76" s="139" t="str">
        <f ca="1">IFERROR(Tablo2[[#This Row],[KDV DAHİL ALIŞLAR]]-Tablo2[[#This Row],[ÖDEMELER TOPLAMI]]," ")</f>
        <v xml:space="preserve"> </v>
      </c>
    </row>
    <row r="77" spans="2:9" x14ac:dyDescent="0.25">
      <c r="B77" s="95">
        <v>75</v>
      </c>
      <c r="C77" s="169"/>
      <c r="D77" s="165"/>
      <c r="E77" s="165"/>
      <c r="F77" s="165"/>
      <c r="G77" s="207" t="str">
        <f t="shared" ca="1" si="6"/>
        <v xml:space="preserve"> </v>
      </c>
      <c r="H77" s="207" t="str">
        <f t="shared" ca="1" si="7"/>
        <v xml:space="preserve"> </v>
      </c>
      <c r="I77" s="139" t="str">
        <f ca="1">IFERROR(Tablo2[[#This Row],[KDV DAHİL ALIŞLAR]]-Tablo2[[#This Row],[ÖDEMELER TOPLAMI]]," ")</f>
        <v xml:space="preserve"> </v>
      </c>
    </row>
    <row r="78" spans="2:9" x14ac:dyDescent="0.25">
      <c r="B78" s="95">
        <v>76</v>
      </c>
      <c r="C78" s="169"/>
      <c r="D78" s="165"/>
      <c r="E78" s="165"/>
      <c r="F78" s="165"/>
      <c r="G78" s="207" t="str">
        <f t="shared" ca="1" si="6"/>
        <v xml:space="preserve"> </v>
      </c>
      <c r="H78" s="207" t="str">
        <f t="shared" ca="1" si="7"/>
        <v xml:space="preserve"> </v>
      </c>
      <c r="I78" s="139" t="str">
        <f ca="1">IFERROR(Tablo2[[#This Row],[KDV DAHİL ALIŞLAR]]-Tablo2[[#This Row],[ÖDEMELER TOPLAMI]]," ")</f>
        <v xml:space="preserve"> </v>
      </c>
    </row>
    <row r="79" spans="2:9" x14ac:dyDescent="0.25">
      <c r="B79" s="95">
        <v>77</v>
      </c>
      <c r="C79" s="169"/>
      <c r="D79" s="165"/>
      <c r="E79" s="165"/>
      <c r="F79" s="165"/>
      <c r="G79" s="207" t="str">
        <f t="shared" ca="1" si="6"/>
        <v xml:space="preserve"> </v>
      </c>
      <c r="H79" s="207" t="str">
        <f t="shared" ca="1" si="7"/>
        <v xml:space="preserve"> </v>
      </c>
      <c r="I79" s="139" t="str">
        <f ca="1">IFERROR(Tablo2[[#This Row],[KDV DAHİL ALIŞLAR]]-Tablo2[[#This Row],[ÖDEMELER TOPLAMI]]," ")</f>
        <v xml:space="preserve"> </v>
      </c>
    </row>
    <row r="80" spans="2:9" x14ac:dyDescent="0.25">
      <c r="B80" s="95">
        <v>78</v>
      </c>
      <c r="C80" s="169"/>
      <c r="D80" s="165"/>
      <c r="E80" s="165"/>
      <c r="F80" s="165"/>
      <c r="G80" s="207" t="str">
        <f t="shared" ca="1" si="6"/>
        <v xml:space="preserve"> </v>
      </c>
      <c r="H80" s="207" t="str">
        <f t="shared" ca="1" si="7"/>
        <v xml:space="preserve"> </v>
      </c>
      <c r="I80" s="139" t="str">
        <f ca="1">IFERROR(Tablo2[[#This Row],[KDV DAHİL ALIŞLAR]]-Tablo2[[#This Row],[ÖDEMELER TOPLAMI]]," ")</f>
        <v xml:space="preserve"> </v>
      </c>
    </row>
    <row r="81" spans="2:9" x14ac:dyDescent="0.25">
      <c r="B81" s="95">
        <v>79</v>
      </c>
      <c r="C81" s="169"/>
      <c r="D81" s="165"/>
      <c r="E81" s="165"/>
      <c r="F81" s="165"/>
      <c r="G81" s="207" t="str">
        <f t="shared" ca="1" si="6"/>
        <v xml:space="preserve"> </v>
      </c>
      <c r="H81" s="207" t="str">
        <f t="shared" ca="1" si="7"/>
        <v xml:space="preserve"> </v>
      </c>
      <c r="I81" s="139" t="str">
        <f ca="1">IFERROR(Tablo2[[#This Row],[KDV DAHİL ALIŞLAR]]-Tablo2[[#This Row],[ÖDEMELER TOPLAMI]]," ")</f>
        <v xml:space="preserve"> </v>
      </c>
    </row>
    <row r="82" spans="2:9" x14ac:dyDescent="0.25">
      <c r="B82" s="95">
        <v>80</v>
      </c>
      <c r="C82" s="169"/>
      <c r="D82" s="165"/>
      <c r="E82" s="165"/>
      <c r="F82" s="165"/>
      <c r="G82" s="207" t="str">
        <f t="shared" ref="G82:G145" ca="1" si="8">IFERROR(SUMIF(INDIRECT("'"&amp;F82&amp;"'!C:C"),C82,INDIRECT("'"&amp;F82&amp;"'!L:L"))," ")</f>
        <v xml:space="preserve"> </v>
      </c>
      <c r="H82" s="207" t="str">
        <f t="shared" ref="H82:H145" ca="1" si="9">IFERROR(SUMIF(INDIRECT("'"&amp;F82&amp;"'!C:C"),C82,INDIRECT("'"&amp;F82&amp;"'!M:M"))," ")</f>
        <v xml:space="preserve"> </v>
      </c>
      <c r="I82" s="139" t="str">
        <f ca="1">IFERROR(Tablo2[[#This Row],[KDV DAHİL ALIŞLAR]]-Tablo2[[#This Row],[ÖDEMELER TOPLAMI]]," ")</f>
        <v xml:space="preserve"> </v>
      </c>
    </row>
    <row r="83" spans="2:9" x14ac:dyDescent="0.25">
      <c r="B83" s="95">
        <v>81</v>
      </c>
      <c r="C83" s="169"/>
      <c r="D83" s="165"/>
      <c r="E83" s="165"/>
      <c r="F83" s="165"/>
      <c r="G83" s="207" t="str">
        <f t="shared" ca="1" si="8"/>
        <v xml:space="preserve"> </v>
      </c>
      <c r="H83" s="207" t="str">
        <f t="shared" ca="1" si="9"/>
        <v xml:space="preserve"> </v>
      </c>
      <c r="I83" s="139" t="str">
        <f ca="1">IFERROR(Tablo2[[#This Row],[KDV DAHİL ALIŞLAR]]-Tablo2[[#This Row],[ÖDEMELER TOPLAMI]]," ")</f>
        <v xml:space="preserve"> </v>
      </c>
    </row>
    <row r="84" spans="2:9" x14ac:dyDescent="0.25">
      <c r="B84" s="95">
        <v>82</v>
      </c>
      <c r="C84" s="169"/>
      <c r="D84" s="165"/>
      <c r="E84" s="165"/>
      <c r="F84" s="165"/>
      <c r="G84" s="207" t="str">
        <f t="shared" ca="1" si="8"/>
        <v xml:space="preserve"> </v>
      </c>
      <c r="H84" s="207" t="str">
        <f t="shared" ca="1" si="9"/>
        <v xml:space="preserve"> </v>
      </c>
      <c r="I84" s="139" t="str">
        <f ca="1">IFERROR(Tablo2[[#This Row],[KDV DAHİL ALIŞLAR]]-Tablo2[[#This Row],[ÖDEMELER TOPLAMI]]," ")</f>
        <v xml:space="preserve"> </v>
      </c>
    </row>
    <row r="85" spans="2:9" x14ac:dyDescent="0.25">
      <c r="B85" s="95">
        <v>83</v>
      </c>
      <c r="C85" s="169"/>
      <c r="D85" s="165"/>
      <c r="E85" s="165"/>
      <c r="F85" s="165"/>
      <c r="G85" s="207" t="str">
        <f t="shared" ca="1" si="8"/>
        <v xml:space="preserve"> </v>
      </c>
      <c r="H85" s="207" t="str">
        <f t="shared" ca="1" si="9"/>
        <v xml:space="preserve"> </v>
      </c>
      <c r="I85" s="139" t="str">
        <f ca="1">IFERROR(Tablo2[[#This Row],[KDV DAHİL ALIŞLAR]]-Tablo2[[#This Row],[ÖDEMELER TOPLAMI]]," ")</f>
        <v xml:space="preserve"> </v>
      </c>
    </row>
    <row r="86" spans="2:9" x14ac:dyDescent="0.25">
      <c r="B86" s="95">
        <v>84</v>
      </c>
      <c r="C86" s="169"/>
      <c r="D86" s="165"/>
      <c r="E86" s="165"/>
      <c r="F86" s="165"/>
      <c r="G86" s="207" t="str">
        <f t="shared" ca="1" si="8"/>
        <v xml:space="preserve"> </v>
      </c>
      <c r="H86" s="207" t="str">
        <f t="shared" ca="1" si="9"/>
        <v xml:space="preserve"> </v>
      </c>
      <c r="I86" s="139" t="str">
        <f ca="1">IFERROR(Tablo2[[#This Row],[KDV DAHİL ALIŞLAR]]-Tablo2[[#This Row],[ÖDEMELER TOPLAMI]]," ")</f>
        <v xml:space="preserve"> </v>
      </c>
    </row>
    <row r="87" spans="2:9" x14ac:dyDescent="0.25">
      <c r="B87" s="95">
        <v>85</v>
      </c>
      <c r="C87" s="169"/>
      <c r="D87" s="165"/>
      <c r="E87" s="165"/>
      <c r="F87" s="165"/>
      <c r="G87" s="207" t="str">
        <f t="shared" ca="1" si="8"/>
        <v xml:space="preserve"> </v>
      </c>
      <c r="H87" s="207" t="str">
        <f t="shared" ca="1" si="9"/>
        <v xml:space="preserve"> </v>
      </c>
      <c r="I87" s="139" t="str">
        <f ca="1">IFERROR(Tablo2[[#This Row],[KDV DAHİL ALIŞLAR]]-Tablo2[[#This Row],[ÖDEMELER TOPLAMI]]," ")</f>
        <v xml:space="preserve"> </v>
      </c>
    </row>
    <row r="88" spans="2:9" x14ac:dyDescent="0.25">
      <c r="B88" s="95">
        <v>86</v>
      </c>
      <c r="C88" s="169"/>
      <c r="D88" s="165"/>
      <c r="E88" s="165"/>
      <c r="F88" s="165"/>
      <c r="G88" s="207" t="str">
        <f t="shared" ca="1" si="8"/>
        <v xml:space="preserve"> </v>
      </c>
      <c r="H88" s="207" t="str">
        <f t="shared" ca="1" si="9"/>
        <v xml:space="preserve"> </v>
      </c>
      <c r="I88" s="139" t="str">
        <f ca="1">IFERROR(Tablo2[[#This Row],[KDV DAHİL ALIŞLAR]]-Tablo2[[#This Row],[ÖDEMELER TOPLAMI]]," ")</f>
        <v xml:space="preserve"> </v>
      </c>
    </row>
    <row r="89" spans="2:9" x14ac:dyDescent="0.25">
      <c r="B89" s="95">
        <v>87</v>
      </c>
      <c r="C89" s="169"/>
      <c r="D89" s="165"/>
      <c r="E89" s="165"/>
      <c r="F89" s="165"/>
      <c r="G89" s="207" t="str">
        <f t="shared" ca="1" si="8"/>
        <v xml:space="preserve"> </v>
      </c>
      <c r="H89" s="207" t="str">
        <f t="shared" ca="1" si="9"/>
        <v xml:space="preserve"> </v>
      </c>
      <c r="I89" s="139" t="str">
        <f ca="1">IFERROR(Tablo2[[#This Row],[KDV DAHİL ALIŞLAR]]-Tablo2[[#This Row],[ÖDEMELER TOPLAMI]]," ")</f>
        <v xml:space="preserve"> </v>
      </c>
    </row>
    <row r="90" spans="2:9" x14ac:dyDescent="0.25">
      <c r="B90" s="95">
        <v>88</v>
      </c>
      <c r="C90" s="169"/>
      <c r="D90" s="165"/>
      <c r="E90" s="165"/>
      <c r="F90" s="165"/>
      <c r="G90" s="207" t="str">
        <f t="shared" ca="1" si="8"/>
        <v xml:space="preserve"> </v>
      </c>
      <c r="H90" s="207" t="str">
        <f t="shared" ca="1" si="9"/>
        <v xml:space="preserve"> </v>
      </c>
      <c r="I90" s="139" t="str">
        <f ca="1">IFERROR(Tablo2[[#This Row],[KDV DAHİL ALIŞLAR]]-Tablo2[[#This Row],[ÖDEMELER TOPLAMI]]," ")</f>
        <v xml:space="preserve"> </v>
      </c>
    </row>
    <row r="91" spans="2:9" x14ac:dyDescent="0.25">
      <c r="B91" s="95">
        <v>89</v>
      </c>
      <c r="C91" s="169"/>
      <c r="D91" s="165"/>
      <c r="E91" s="165"/>
      <c r="F91" s="165"/>
      <c r="G91" s="207" t="str">
        <f t="shared" ca="1" si="8"/>
        <v xml:space="preserve"> </v>
      </c>
      <c r="H91" s="207" t="str">
        <f t="shared" ca="1" si="9"/>
        <v xml:space="preserve"> </v>
      </c>
      <c r="I91" s="139" t="str">
        <f ca="1">IFERROR(Tablo2[[#This Row],[KDV DAHİL ALIŞLAR]]-Tablo2[[#This Row],[ÖDEMELER TOPLAMI]]," ")</f>
        <v xml:space="preserve"> </v>
      </c>
    </row>
    <row r="92" spans="2:9" x14ac:dyDescent="0.25">
      <c r="B92" s="95">
        <v>90</v>
      </c>
      <c r="C92" s="169"/>
      <c r="D92" s="165"/>
      <c r="E92" s="165"/>
      <c r="F92" s="165"/>
      <c r="G92" s="207" t="str">
        <f t="shared" ca="1" si="8"/>
        <v xml:space="preserve"> </v>
      </c>
      <c r="H92" s="207" t="str">
        <f t="shared" ca="1" si="9"/>
        <v xml:space="preserve"> </v>
      </c>
      <c r="I92" s="139" t="str">
        <f ca="1">IFERROR(Tablo2[[#This Row],[KDV DAHİL ALIŞLAR]]-Tablo2[[#This Row],[ÖDEMELER TOPLAMI]]," ")</f>
        <v xml:space="preserve"> </v>
      </c>
    </row>
    <row r="93" spans="2:9" x14ac:dyDescent="0.25">
      <c r="B93" s="95">
        <v>91</v>
      </c>
      <c r="C93" s="169"/>
      <c r="D93" s="165"/>
      <c r="E93" s="165"/>
      <c r="F93" s="165"/>
      <c r="G93" s="207" t="str">
        <f t="shared" ca="1" si="8"/>
        <v xml:space="preserve"> </v>
      </c>
      <c r="H93" s="207" t="str">
        <f t="shared" ca="1" si="9"/>
        <v xml:space="preserve"> </v>
      </c>
      <c r="I93" s="139" t="str">
        <f ca="1">IFERROR(Tablo2[[#This Row],[KDV DAHİL ALIŞLAR]]-Tablo2[[#This Row],[ÖDEMELER TOPLAMI]]," ")</f>
        <v xml:space="preserve"> </v>
      </c>
    </row>
    <row r="94" spans="2:9" x14ac:dyDescent="0.25">
      <c r="B94" s="95">
        <v>92</v>
      </c>
      <c r="C94" s="169"/>
      <c r="D94" s="165"/>
      <c r="E94" s="165"/>
      <c r="F94" s="165"/>
      <c r="G94" s="207" t="str">
        <f t="shared" ca="1" si="8"/>
        <v xml:space="preserve"> </v>
      </c>
      <c r="H94" s="207" t="str">
        <f t="shared" ca="1" si="9"/>
        <v xml:space="preserve"> </v>
      </c>
      <c r="I94" s="139" t="str">
        <f ca="1">IFERROR(Tablo2[[#This Row],[KDV DAHİL ALIŞLAR]]-Tablo2[[#This Row],[ÖDEMELER TOPLAMI]]," ")</f>
        <v xml:space="preserve"> </v>
      </c>
    </row>
    <row r="95" spans="2:9" x14ac:dyDescent="0.25">
      <c r="B95" s="95">
        <v>93</v>
      </c>
      <c r="C95" s="169"/>
      <c r="D95" s="165"/>
      <c r="E95" s="165"/>
      <c r="F95" s="165"/>
      <c r="G95" s="207" t="str">
        <f t="shared" ca="1" si="8"/>
        <v xml:space="preserve"> </v>
      </c>
      <c r="H95" s="207" t="str">
        <f t="shared" ca="1" si="9"/>
        <v xml:space="preserve"> </v>
      </c>
      <c r="I95" s="139" t="str">
        <f ca="1">IFERROR(Tablo2[[#This Row],[KDV DAHİL ALIŞLAR]]-Tablo2[[#This Row],[ÖDEMELER TOPLAMI]]," ")</f>
        <v xml:space="preserve"> </v>
      </c>
    </row>
    <row r="96" spans="2:9" x14ac:dyDescent="0.25">
      <c r="B96" s="95">
        <v>94</v>
      </c>
      <c r="C96" s="169"/>
      <c r="D96" s="165"/>
      <c r="E96" s="165"/>
      <c r="F96" s="165"/>
      <c r="G96" s="207" t="str">
        <f t="shared" ca="1" si="8"/>
        <v xml:space="preserve"> </v>
      </c>
      <c r="H96" s="207" t="str">
        <f t="shared" ca="1" si="9"/>
        <v xml:space="preserve"> </v>
      </c>
      <c r="I96" s="139" t="str">
        <f ca="1">IFERROR(Tablo2[[#This Row],[KDV DAHİL ALIŞLAR]]-Tablo2[[#This Row],[ÖDEMELER TOPLAMI]]," ")</f>
        <v xml:space="preserve"> </v>
      </c>
    </row>
    <row r="97" spans="2:9" x14ac:dyDescent="0.25">
      <c r="B97" s="95">
        <v>95</v>
      </c>
      <c r="C97" s="169"/>
      <c r="D97" s="165"/>
      <c r="E97" s="165"/>
      <c r="F97" s="165"/>
      <c r="G97" s="207" t="str">
        <f t="shared" ca="1" si="8"/>
        <v xml:space="preserve"> </v>
      </c>
      <c r="H97" s="207" t="str">
        <f t="shared" ca="1" si="9"/>
        <v xml:space="preserve"> </v>
      </c>
      <c r="I97" s="139" t="str">
        <f ca="1">IFERROR(Tablo2[[#This Row],[KDV DAHİL ALIŞLAR]]-Tablo2[[#This Row],[ÖDEMELER TOPLAMI]]," ")</f>
        <v xml:space="preserve"> </v>
      </c>
    </row>
    <row r="98" spans="2:9" x14ac:dyDescent="0.25">
      <c r="B98" s="95">
        <v>96</v>
      </c>
      <c r="C98" s="169"/>
      <c r="D98" s="165"/>
      <c r="E98" s="165"/>
      <c r="F98" s="165"/>
      <c r="G98" s="207" t="str">
        <f t="shared" ca="1" si="8"/>
        <v xml:space="preserve"> </v>
      </c>
      <c r="H98" s="207" t="str">
        <f t="shared" ca="1" si="9"/>
        <v xml:space="preserve"> </v>
      </c>
      <c r="I98" s="139" t="str">
        <f ca="1">IFERROR(Tablo2[[#This Row],[KDV DAHİL ALIŞLAR]]-Tablo2[[#This Row],[ÖDEMELER TOPLAMI]]," ")</f>
        <v xml:space="preserve"> </v>
      </c>
    </row>
    <row r="99" spans="2:9" x14ac:dyDescent="0.25">
      <c r="B99" s="95">
        <v>97</v>
      </c>
      <c r="C99" s="169"/>
      <c r="D99" s="165"/>
      <c r="E99" s="165"/>
      <c r="F99" s="165"/>
      <c r="G99" s="207" t="str">
        <f t="shared" ca="1" si="8"/>
        <v xml:space="preserve"> </v>
      </c>
      <c r="H99" s="207" t="str">
        <f t="shared" ca="1" si="9"/>
        <v xml:space="preserve"> </v>
      </c>
      <c r="I99" s="139" t="str">
        <f ca="1">IFERROR(Tablo2[[#This Row],[KDV DAHİL ALIŞLAR]]-Tablo2[[#This Row],[ÖDEMELER TOPLAMI]]," ")</f>
        <v xml:space="preserve"> </v>
      </c>
    </row>
    <row r="100" spans="2:9" x14ac:dyDescent="0.25">
      <c r="B100" s="95">
        <v>98</v>
      </c>
      <c r="C100" s="169"/>
      <c r="D100" s="165"/>
      <c r="E100" s="165"/>
      <c r="F100" s="165"/>
      <c r="G100" s="207" t="str">
        <f t="shared" ca="1" si="8"/>
        <v xml:space="preserve"> </v>
      </c>
      <c r="H100" s="207" t="str">
        <f t="shared" ca="1" si="9"/>
        <v xml:space="preserve"> </v>
      </c>
      <c r="I100" s="139" t="str">
        <f ca="1">IFERROR(Tablo2[[#This Row],[KDV DAHİL ALIŞLAR]]-Tablo2[[#This Row],[ÖDEMELER TOPLAMI]]," ")</f>
        <v xml:space="preserve"> </v>
      </c>
    </row>
    <row r="101" spans="2:9" x14ac:dyDescent="0.25">
      <c r="B101" s="95">
        <v>99</v>
      </c>
      <c r="C101" s="169"/>
      <c r="D101" s="165"/>
      <c r="E101" s="165"/>
      <c r="F101" s="165"/>
      <c r="G101" s="207" t="str">
        <f t="shared" ca="1" si="8"/>
        <v xml:space="preserve"> </v>
      </c>
      <c r="H101" s="207" t="str">
        <f t="shared" ca="1" si="9"/>
        <v xml:space="preserve"> </v>
      </c>
      <c r="I101" s="139" t="str">
        <f ca="1">IFERROR(Tablo2[[#This Row],[KDV DAHİL ALIŞLAR]]-Tablo2[[#This Row],[ÖDEMELER TOPLAMI]]," ")</f>
        <v xml:space="preserve"> </v>
      </c>
    </row>
    <row r="102" spans="2:9" x14ac:dyDescent="0.25">
      <c r="B102" s="95">
        <v>100</v>
      </c>
      <c r="C102" s="169"/>
      <c r="D102" s="165"/>
      <c r="E102" s="165"/>
      <c r="F102" s="165"/>
      <c r="G102" s="207" t="str">
        <f t="shared" ca="1" si="8"/>
        <v xml:space="preserve"> </v>
      </c>
      <c r="H102" s="207" t="str">
        <f t="shared" ca="1" si="9"/>
        <v xml:space="preserve"> </v>
      </c>
      <c r="I102" s="139" t="str">
        <f ca="1">IFERROR(Tablo2[[#This Row],[KDV DAHİL ALIŞLAR]]-Tablo2[[#This Row],[ÖDEMELER TOPLAMI]]," ")</f>
        <v xml:space="preserve"> </v>
      </c>
    </row>
    <row r="103" spans="2:9" x14ac:dyDescent="0.25">
      <c r="B103" s="95">
        <v>101</v>
      </c>
      <c r="C103" s="169"/>
      <c r="D103" s="165"/>
      <c r="E103" s="165"/>
      <c r="F103" s="165"/>
      <c r="G103" s="207" t="str">
        <f t="shared" ca="1" si="8"/>
        <v xml:space="preserve"> </v>
      </c>
      <c r="H103" s="207" t="str">
        <f t="shared" ca="1" si="9"/>
        <v xml:space="preserve"> </v>
      </c>
      <c r="I103" s="139" t="str">
        <f ca="1">IFERROR(Tablo2[[#This Row],[KDV DAHİL ALIŞLAR]]-Tablo2[[#This Row],[ÖDEMELER TOPLAMI]]," ")</f>
        <v xml:space="preserve"> </v>
      </c>
    </row>
    <row r="104" spans="2:9" x14ac:dyDescent="0.25">
      <c r="B104" s="95">
        <v>102</v>
      </c>
      <c r="C104" s="169"/>
      <c r="D104" s="165"/>
      <c r="E104" s="165"/>
      <c r="F104" s="165"/>
      <c r="G104" s="207" t="str">
        <f t="shared" ca="1" si="8"/>
        <v xml:space="preserve"> </v>
      </c>
      <c r="H104" s="207" t="str">
        <f t="shared" ca="1" si="9"/>
        <v xml:space="preserve"> </v>
      </c>
      <c r="I104" s="139" t="str">
        <f ca="1">IFERROR(Tablo2[[#This Row],[KDV DAHİL ALIŞLAR]]-Tablo2[[#This Row],[ÖDEMELER TOPLAMI]]," ")</f>
        <v xml:space="preserve"> </v>
      </c>
    </row>
    <row r="105" spans="2:9" x14ac:dyDescent="0.25">
      <c r="B105" s="95">
        <v>103</v>
      </c>
      <c r="C105" s="169"/>
      <c r="D105" s="165"/>
      <c r="E105" s="165"/>
      <c r="F105" s="165"/>
      <c r="G105" s="207" t="str">
        <f t="shared" ca="1" si="8"/>
        <v xml:space="preserve"> </v>
      </c>
      <c r="H105" s="207" t="str">
        <f t="shared" ca="1" si="9"/>
        <v xml:space="preserve"> </v>
      </c>
      <c r="I105" s="139" t="str">
        <f ca="1">IFERROR(Tablo2[[#This Row],[KDV DAHİL ALIŞLAR]]-Tablo2[[#This Row],[ÖDEMELER TOPLAMI]]," ")</f>
        <v xml:space="preserve"> </v>
      </c>
    </row>
    <row r="106" spans="2:9" x14ac:dyDescent="0.25">
      <c r="B106" s="95">
        <v>104</v>
      </c>
      <c r="C106" s="169"/>
      <c r="D106" s="165"/>
      <c r="E106" s="165"/>
      <c r="F106" s="165"/>
      <c r="G106" s="207" t="str">
        <f t="shared" ca="1" si="8"/>
        <v xml:space="preserve"> </v>
      </c>
      <c r="H106" s="207" t="str">
        <f t="shared" ca="1" si="9"/>
        <v xml:space="preserve"> </v>
      </c>
      <c r="I106" s="139" t="str">
        <f ca="1">IFERROR(Tablo2[[#This Row],[KDV DAHİL ALIŞLAR]]-Tablo2[[#This Row],[ÖDEMELER TOPLAMI]]," ")</f>
        <v xml:space="preserve"> </v>
      </c>
    </row>
    <row r="107" spans="2:9" x14ac:dyDescent="0.25">
      <c r="B107" s="95">
        <v>105</v>
      </c>
      <c r="C107" s="169"/>
      <c r="D107" s="165"/>
      <c r="E107" s="165"/>
      <c r="F107" s="165"/>
      <c r="G107" s="207" t="str">
        <f t="shared" ca="1" si="8"/>
        <v xml:space="preserve"> </v>
      </c>
      <c r="H107" s="207" t="str">
        <f t="shared" ca="1" si="9"/>
        <v xml:space="preserve"> </v>
      </c>
      <c r="I107" s="139" t="str">
        <f ca="1">IFERROR(Tablo2[[#This Row],[KDV DAHİL ALIŞLAR]]-Tablo2[[#This Row],[ÖDEMELER TOPLAMI]]," ")</f>
        <v xml:space="preserve"> </v>
      </c>
    </row>
    <row r="108" spans="2:9" x14ac:dyDescent="0.25">
      <c r="B108" s="95">
        <v>106</v>
      </c>
      <c r="C108" s="169"/>
      <c r="D108" s="165"/>
      <c r="E108" s="165"/>
      <c r="F108" s="165"/>
      <c r="G108" s="207" t="str">
        <f t="shared" ca="1" si="8"/>
        <v xml:space="preserve"> </v>
      </c>
      <c r="H108" s="207" t="str">
        <f t="shared" ca="1" si="9"/>
        <v xml:space="preserve"> </v>
      </c>
      <c r="I108" s="139" t="str">
        <f ca="1">IFERROR(Tablo2[[#This Row],[KDV DAHİL ALIŞLAR]]-Tablo2[[#This Row],[ÖDEMELER TOPLAMI]]," ")</f>
        <v xml:space="preserve"> </v>
      </c>
    </row>
    <row r="109" spans="2:9" x14ac:dyDescent="0.25">
      <c r="B109" s="95">
        <v>107</v>
      </c>
      <c r="C109" s="169"/>
      <c r="D109" s="165"/>
      <c r="E109" s="165"/>
      <c r="F109" s="165"/>
      <c r="G109" s="207" t="str">
        <f t="shared" ca="1" si="8"/>
        <v xml:space="preserve"> </v>
      </c>
      <c r="H109" s="207" t="str">
        <f t="shared" ca="1" si="9"/>
        <v xml:space="preserve"> </v>
      </c>
      <c r="I109" s="139" t="str">
        <f ca="1">IFERROR(Tablo2[[#This Row],[KDV DAHİL ALIŞLAR]]-Tablo2[[#This Row],[ÖDEMELER TOPLAMI]]," ")</f>
        <v xml:space="preserve"> </v>
      </c>
    </row>
    <row r="110" spans="2:9" x14ac:dyDescent="0.25">
      <c r="B110" s="95">
        <v>108</v>
      </c>
      <c r="C110" s="169"/>
      <c r="D110" s="165"/>
      <c r="E110" s="165"/>
      <c r="F110" s="165"/>
      <c r="G110" s="207" t="str">
        <f t="shared" ca="1" si="8"/>
        <v xml:space="preserve"> </v>
      </c>
      <c r="H110" s="207" t="str">
        <f t="shared" ca="1" si="9"/>
        <v xml:space="preserve"> </v>
      </c>
      <c r="I110" s="139" t="str">
        <f ca="1">IFERROR(Tablo2[[#This Row],[KDV DAHİL ALIŞLAR]]-Tablo2[[#This Row],[ÖDEMELER TOPLAMI]]," ")</f>
        <v xml:space="preserve"> </v>
      </c>
    </row>
    <row r="111" spans="2:9" x14ac:dyDescent="0.25">
      <c r="B111" s="95">
        <v>109</v>
      </c>
      <c r="C111" s="169"/>
      <c r="D111" s="165"/>
      <c r="E111" s="165"/>
      <c r="F111" s="165"/>
      <c r="G111" s="207" t="str">
        <f t="shared" ca="1" si="8"/>
        <v xml:space="preserve"> </v>
      </c>
      <c r="H111" s="207" t="str">
        <f t="shared" ca="1" si="9"/>
        <v xml:space="preserve"> </v>
      </c>
      <c r="I111" s="139" t="str">
        <f ca="1">IFERROR(Tablo2[[#This Row],[KDV DAHİL ALIŞLAR]]-Tablo2[[#This Row],[ÖDEMELER TOPLAMI]]," ")</f>
        <v xml:space="preserve"> </v>
      </c>
    </row>
    <row r="112" spans="2:9" x14ac:dyDescent="0.25">
      <c r="B112" s="95">
        <v>110</v>
      </c>
      <c r="C112" s="169"/>
      <c r="D112" s="165"/>
      <c r="E112" s="165"/>
      <c r="F112" s="165"/>
      <c r="G112" s="207" t="str">
        <f t="shared" ca="1" si="8"/>
        <v xml:space="preserve"> </v>
      </c>
      <c r="H112" s="207" t="str">
        <f t="shared" ca="1" si="9"/>
        <v xml:space="preserve"> </v>
      </c>
      <c r="I112" s="139" t="str">
        <f ca="1">IFERROR(Tablo2[[#This Row],[KDV DAHİL ALIŞLAR]]-Tablo2[[#This Row],[ÖDEMELER TOPLAMI]]," ")</f>
        <v xml:space="preserve"> </v>
      </c>
    </row>
    <row r="113" spans="2:9" x14ac:dyDescent="0.25">
      <c r="B113" s="95">
        <v>111</v>
      </c>
      <c r="C113" s="169"/>
      <c r="D113" s="165"/>
      <c r="E113" s="165"/>
      <c r="F113" s="165"/>
      <c r="G113" s="207" t="str">
        <f t="shared" ca="1" si="8"/>
        <v xml:space="preserve"> </v>
      </c>
      <c r="H113" s="207" t="str">
        <f t="shared" ca="1" si="9"/>
        <v xml:space="preserve"> </v>
      </c>
      <c r="I113" s="139" t="str">
        <f ca="1">IFERROR(Tablo2[[#This Row],[KDV DAHİL ALIŞLAR]]-Tablo2[[#This Row],[ÖDEMELER TOPLAMI]]," ")</f>
        <v xml:space="preserve"> </v>
      </c>
    </row>
    <row r="114" spans="2:9" x14ac:dyDescent="0.25">
      <c r="B114" s="95">
        <v>112</v>
      </c>
      <c r="C114" s="169"/>
      <c r="D114" s="165"/>
      <c r="E114" s="165"/>
      <c r="F114" s="165"/>
      <c r="G114" s="207" t="str">
        <f t="shared" ca="1" si="8"/>
        <v xml:space="preserve"> </v>
      </c>
      <c r="H114" s="207" t="str">
        <f t="shared" ca="1" si="9"/>
        <v xml:space="preserve"> </v>
      </c>
      <c r="I114" s="139" t="str">
        <f ca="1">IFERROR(Tablo2[[#This Row],[KDV DAHİL ALIŞLAR]]-Tablo2[[#This Row],[ÖDEMELER TOPLAMI]]," ")</f>
        <v xml:space="preserve"> </v>
      </c>
    </row>
    <row r="115" spans="2:9" x14ac:dyDescent="0.25">
      <c r="B115" s="95">
        <v>113</v>
      </c>
      <c r="C115" s="169"/>
      <c r="D115" s="165"/>
      <c r="E115" s="165"/>
      <c r="F115" s="165"/>
      <c r="G115" s="207" t="str">
        <f t="shared" ca="1" si="8"/>
        <v xml:space="preserve"> </v>
      </c>
      <c r="H115" s="207" t="str">
        <f t="shared" ca="1" si="9"/>
        <v xml:space="preserve"> </v>
      </c>
      <c r="I115" s="139" t="str">
        <f ca="1">IFERROR(Tablo2[[#This Row],[KDV DAHİL ALIŞLAR]]-Tablo2[[#This Row],[ÖDEMELER TOPLAMI]]," ")</f>
        <v xml:space="preserve"> </v>
      </c>
    </row>
    <row r="116" spans="2:9" x14ac:dyDescent="0.25">
      <c r="B116" s="95">
        <v>114</v>
      </c>
      <c r="C116" s="169"/>
      <c r="D116" s="165"/>
      <c r="E116" s="165"/>
      <c r="F116" s="165"/>
      <c r="G116" s="207" t="str">
        <f t="shared" ca="1" si="8"/>
        <v xml:space="preserve"> </v>
      </c>
      <c r="H116" s="207" t="str">
        <f t="shared" ca="1" si="9"/>
        <v xml:space="preserve"> </v>
      </c>
      <c r="I116" s="139" t="str">
        <f ca="1">IFERROR(Tablo2[[#This Row],[KDV DAHİL ALIŞLAR]]-Tablo2[[#This Row],[ÖDEMELER TOPLAMI]]," ")</f>
        <v xml:space="preserve"> </v>
      </c>
    </row>
    <row r="117" spans="2:9" x14ac:dyDescent="0.25">
      <c r="B117" s="95">
        <v>115</v>
      </c>
      <c r="C117" s="169"/>
      <c r="D117" s="165"/>
      <c r="E117" s="165"/>
      <c r="F117" s="165"/>
      <c r="G117" s="207" t="str">
        <f t="shared" ca="1" si="8"/>
        <v xml:space="preserve"> </v>
      </c>
      <c r="H117" s="207" t="str">
        <f t="shared" ca="1" si="9"/>
        <v xml:space="preserve"> </v>
      </c>
      <c r="I117" s="139" t="str">
        <f ca="1">IFERROR(Tablo2[[#This Row],[KDV DAHİL ALIŞLAR]]-Tablo2[[#This Row],[ÖDEMELER TOPLAMI]]," ")</f>
        <v xml:space="preserve"> </v>
      </c>
    </row>
    <row r="118" spans="2:9" x14ac:dyDescent="0.25">
      <c r="B118" s="95">
        <v>116</v>
      </c>
      <c r="C118" s="169"/>
      <c r="D118" s="165"/>
      <c r="E118" s="165"/>
      <c r="F118" s="165"/>
      <c r="G118" s="207" t="str">
        <f t="shared" ca="1" si="8"/>
        <v xml:space="preserve"> </v>
      </c>
      <c r="H118" s="207" t="str">
        <f t="shared" ca="1" si="9"/>
        <v xml:space="preserve"> </v>
      </c>
      <c r="I118" s="139" t="str">
        <f ca="1">IFERROR(Tablo2[[#This Row],[KDV DAHİL ALIŞLAR]]-Tablo2[[#This Row],[ÖDEMELER TOPLAMI]]," ")</f>
        <v xml:space="preserve"> </v>
      </c>
    </row>
    <row r="119" spans="2:9" x14ac:dyDescent="0.25">
      <c r="B119" s="95">
        <v>117</v>
      </c>
      <c r="C119" s="169"/>
      <c r="D119" s="165"/>
      <c r="E119" s="165"/>
      <c r="F119" s="165"/>
      <c r="G119" s="207" t="str">
        <f t="shared" ca="1" si="8"/>
        <v xml:space="preserve"> </v>
      </c>
      <c r="H119" s="207" t="str">
        <f t="shared" ca="1" si="9"/>
        <v xml:space="preserve"> </v>
      </c>
      <c r="I119" s="139" t="str">
        <f ca="1">IFERROR(Tablo2[[#This Row],[KDV DAHİL ALIŞLAR]]-Tablo2[[#This Row],[ÖDEMELER TOPLAMI]]," ")</f>
        <v xml:space="preserve"> </v>
      </c>
    </row>
    <row r="120" spans="2:9" x14ac:dyDescent="0.25">
      <c r="B120" s="95">
        <v>118</v>
      </c>
      <c r="C120" s="169"/>
      <c r="D120" s="165"/>
      <c r="E120" s="165"/>
      <c r="F120" s="165"/>
      <c r="G120" s="207" t="str">
        <f t="shared" ca="1" si="8"/>
        <v xml:space="preserve"> </v>
      </c>
      <c r="H120" s="207" t="str">
        <f t="shared" ca="1" si="9"/>
        <v xml:space="preserve"> </v>
      </c>
      <c r="I120" s="139" t="str">
        <f ca="1">IFERROR(Tablo2[[#This Row],[KDV DAHİL ALIŞLAR]]-Tablo2[[#This Row],[ÖDEMELER TOPLAMI]]," ")</f>
        <v xml:space="preserve"> </v>
      </c>
    </row>
    <row r="121" spans="2:9" x14ac:dyDescent="0.25">
      <c r="B121" s="95">
        <v>119</v>
      </c>
      <c r="C121" s="169"/>
      <c r="D121" s="165"/>
      <c r="E121" s="165"/>
      <c r="F121" s="165"/>
      <c r="G121" s="207" t="str">
        <f t="shared" ca="1" si="8"/>
        <v xml:space="preserve"> </v>
      </c>
      <c r="H121" s="207" t="str">
        <f t="shared" ca="1" si="9"/>
        <v xml:space="preserve"> </v>
      </c>
      <c r="I121" s="139" t="str">
        <f ca="1">IFERROR(Tablo2[[#This Row],[KDV DAHİL ALIŞLAR]]-Tablo2[[#This Row],[ÖDEMELER TOPLAMI]]," ")</f>
        <v xml:space="preserve"> </v>
      </c>
    </row>
    <row r="122" spans="2:9" x14ac:dyDescent="0.25">
      <c r="B122" s="95">
        <v>120</v>
      </c>
      <c r="C122" s="169"/>
      <c r="D122" s="165"/>
      <c r="E122" s="165"/>
      <c r="F122" s="165"/>
      <c r="G122" s="207" t="str">
        <f t="shared" ca="1" si="8"/>
        <v xml:space="preserve"> </v>
      </c>
      <c r="H122" s="207" t="str">
        <f t="shared" ca="1" si="9"/>
        <v xml:space="preserve"> </v>
      </c>
      <c r="I122" s="139" t="str">
        <f ca="1">IFERROR(Tablo2[[#This Row],[KDV DAHİL ALIŞLAR]]-Tablo2[[#This Row],[ÖDEMELER TOPLAMI]]," ")</f>
        <v xml:space="preserve"> </v>
      </c>
    </row>
    <row r="123" spans="2:9" x14ac:dyDescent="0.25">
      <c r="B123" s="95">
        <v>121</v>
      </c>
      <c r="C123" s="169"/>
      <c r="D123" s="165"/>
      <c r="E123" s="165"/>
      <c r="F123" s="165"/>
      <c r="G123" s="207" t="str">
        <f t="shared" ca="1" si="8"/>
        <v xml:space="preserve"> </v>
      </c>
      <c r="H123" s="207" t="str">
        <f t="shared" ca="1" si="9"/>
        <v xml:space="preserve"> </v>
      </c>
      <c r="I123" s="139" t="str">
        <f ca="1">IFERROR(Tablo2[[#This Row],[KDV DAHİL ALIŞLAR]]-Tablo2[[#This Row],[ÖDEMELER TOPLAMI]]," ")</f>
        <v xml:space="preserve"> </v>
      </c>
    </row>
    <row r="124" spans="2:9" x14ac:dyDescent="0.25">
      <c r="B124" s="95">
        <v>122</v>
      </c>
      <c r="C124" s="169"/>
      <c r="D124" s="165"/>
      <c r="E124" s="165"/>
      <c r="F124" s="165"/>
      <c r="G124" s="207" t="str">
        <f t="shared" ca="1" si="8"/>
        <v xml:space="preserve"> </v>
      </c>
      <c r="H124" s="207" t="str">
        <f t="shared" ca="1" si="9"/>
        <v xml:space="preserve"> </v>
      </c>
      <c r="I124" s="139" t="str">
        <f ca="1">IFERROR(Tablo2[[#This Row],[KDV DAHİL ALIŞLAR]]-Tablo2[[#This Row],[ÖDEMELER TOPLAMI]]," ")</f>
        <v xml:space="preserve"> </v>
      </c>
    </row>
    <row r="125" spans="2:9" x14ac:dyDescent="0.25">
      <c r="B125" s="95">
        <v>123</v>
      </c>
      <c r="C125" s="169"/>
      <c r="D125" s="165"/>
      <c r="E125" s="165"/>
      <c r="F125" s="165"/>
      <c r="G125" s="207" t="str">
        <f t="shared" ca="1" si="8"/>
        <v xml:space="preserve"> </v>
      </c>
      <c r="H125" s="207" t="str">
        <f t="shared" ca="1" si="9"/>
        <v xml:space="preserve"> </v>
      </c>
      <c r="I125" s="139" t="str">
        <f ca="1">IFERROR(Tablo2[[#This Row],[KDV DAHİL ALIŞLAR]]-Tablo2[[#This Row],[ÖDEMELER TOPLAMI]]," ")</f>
        <v xml:space="preserve"> </v>
      </c>
    </row>
    <row r="126" spans="2:9" x14ac:dyDescent="0.25">
      <c r="B126" s="95">
        <v>124</v>
      </c>
      <c r="C126" s="169"/>
      <c r="D126" s="165"/>
      <c r="E126" s="165"/>
      <c r="F126" s="165"/>
      <c r="G126" s="207" t="str">
        <f t="shared" ca="1" si="8"/>
        <v xml:space="preserve"> </v>
      </c>
      <c r="H126" s="207" t="str">
        <f t="shared" ca="1" si="9"/>
        <v xml:space="preserve"> </v>
      </c>
      <c r="I126" s="139" t="str">
        <f ca="1">IFERROR(Tablo2[[#This Row],[KDV DAHİL ALIŞLAR]]-Tablo2[[#This Row],[ÖDEMELER TOPLAMI]]," ")</f>
        <v xml:space="preserve"> </v>
      </c>
    </row>
    <row r="127" spans="2:9" x14ac:dyDescent="0.25">
      <c r="B127" s="95">
        <v>125</v>
      </c>
      <c r="C127" s="169"/>
      <c r="D127" s="165"/>
      <c r="E127" s="165"/>
      <c r="F127" s="165"/>
      <c r="G127" s="207" t="str">
        <f t="shared" ca="1" si="8"/>
        <v xml:space="preserve"> </v>
      </c>
      <c r="H127" s="207" t="str">
        <f t="shared" ca="1" si="9"/>
        <v xml:space="preserve"> </v>
      </c>
      <c r="I127" s="139" t="str">
        <f ca="1">IFERROR(Tablo2[[#This Row],[KDV DAHİL ALIŞLAR]]-Tablo2[[#This Row],[ÖDEMELER TOPLAMI]]," ")</f>
        <v xml:space="preserve"> </v>
      </c>
    </row>
    <row r="128" spans="2:9" x14ac:dyDescent="0.25">
      <c r="B128" s="95">
        <v>126</v>
      </c>
      <c r="C128" s="169"/>
      <c r="D128" s="165"/>
      <c r="E128" s="165"/>
      <c r="F128" s="165"/>
      <c r="G128" s="207" t="str">
        <f t="shared" ca="1" si="8"/>
        <v xml:space="preserve"> </v>
      </c>
      <c r="H128" s="207" t="str">
        <f t="shared" ca="1" si="9"/>
        <v xml:space="preserve"> </v>
      </c>
      <c r="I128" s="139" t="str">
        <f ca="1">IFERROR(Tablo2[[#This Row],[KDV DAHİL ALIŞLAR]]-Tablo2[[#This Row],[ÖDEMELER TOPLAMI]]," ")</f>
        <v xml:space="preserve"> </v>
      </c>
    </row>
    <row r="129" spans="2:9" x14ac:dyDescent="0.25">
      <c r="B129" s="95">
        <v>127</v>
      </c>
      <c r="C129" s="169"/>
      <c r="D129" s="165"/>
      <c r="E129" s="165"/>
      <c r="F129" s="165"/>
      <c r="G129" s="207" t="str">
        <f t="shared" ca="1" si="8"/>
        <v xml:space="preserve"> </v>
      </c>
      <c r="H129" s="207" t="str">
        <f t="shared" ca="1" si="9"/>
        <v xml:space="preserve"> </v>
      </c>
      <c r="I129" s="139" t="str">
        <f ca="1">IFERROR(Tablo2[[#This Row],[KDV DAHİL ALIŞLAR]]-Tablo2[[#This Row],[ÖDEMELER TOPLAMI]]," ")</f>
        <v xml:space="preserve"> </v>
      </c>
    </row>
    <row r="130" spans="2:9" x14ac:dyDescent="0.25">
      <c r="B130" s="95">
        <v>128</v>
      </c>
      <c r="C130" s="169"/>
      <c r="D130" s="165"/>
      <c r="E130" s="165"/>
      <c r="F130" s="165"/>
      <c r="G130" s="207" t="str">
        <f t="shared" ca="1" si="8"/>
        <v xml:space="preserve"> </v>
      </c>
      <c r="H130" s="207" t="str">
        <f t="shared" ca="1" si="9"/>
        <v xml:space="preserve"> </v>
      </c>
      <c r="I130" s="139" t="str">
        <f ca="1">IFERROR(Tablo2[[#This Row],[KDV DAHİL ALIŞLAR]]-Tablo2[[#This Row],[ÖDEMELER TOPLAMI]]," ")</f>
        <v xml:space="preserve"> </v>
      </c>
    </row>
    <row r="131" spans="2:9" x14ac:dyDescent="0.25">
      <c r="B131" s="95">
        <v>129</v>
      </c>
      <c r="C131" s="169"/>
      <c r="D131" s="165"/>
      <c r="E131" s="165"/>
      <c r="F131" s="165"/>
      <c r="G131" s="207" t="str">
        <f t="shared" ca="1" si="8"/>
        <v xml:space="preserve"> </v>
      </c>
      <c r="H131" s="207" t="str">
        <f t="shared" ca="1" si="9"/>
        <v xml:space="preserve"> </v>
      </c>
      <c r="I131" s="139" t="str">
        <f ca="1">IFERROR(Tablo2[[#This Row],[KDV DAHİL ALIŞLAR]]-Tablo2[[#This Row],[ÖDEMELER TOPLAMI]]," ")</f>
        <v xml:space="preserve"> </v>
      </c>
    </row>
    <row r="132" spans="2:9" x14ac:dyDescent="0.25">
      <c r="B132" s="95">
        <v>130</v>
      </c>
      <c r="C132" s="169"/>
      <c r="D132" s="165"/>
      <c r="E132" s="165"/>
      <c r="F132" s="165"/>
      <c r="G132" s="207" t="str">
        <f t="shared" ca="1" si="8"/>
        <v xml:space="preserve"> </v>
      </c>
      <c r="H132" s="207" t="str">
        <f t="shared" ca="1" si="9"/>
        <v xml:space="preserve"> </v>
      </c>
      <c r="I132" s="139" t="str">
        <f ca="1">IFERROR(Tablo2[[#This Row],[KDV DAHİL ALIŞLAR]]-Tablo2[[#This Row],[ÖDEMELER TOPLAMI]]," ")</f>
        <v xml:space="preserve"> </v>
      </c>
    </row>
    <row r="133" spans="2:9" x14ac:dyDescent="0.25">
      <c r="B133" s="95">
        <v>131</v>
      </c>
      <c r="C133" s="169"/>
      <c r="D133" s="165"/>
      <c r="E133" s="165"/>
      <c r="F133" s="165"/>
      <c r="G133" s="207" t="str">
        <f t="shared" ca="1" si="8"/>
        <v xml:space="preserve"> </v>
      </c>
      <c r="H133" s="207" t="str">
        <f t="shared" ca="1" si="9"/>
        <v xml:space="preserve"> </v>
      </c>
      <c r="I133" s="139" t="str">
        <f ca="1">IFERROR(Tablo2[[#This Row],[KDV DAHİL ALIŞLAR]]-Tablo2[[#This Row],[ÖDEMELER TOPLAMI]]," ")</f>
        <v xml:space="preserve"> </v>
      </c>
    </row>
    <row r="134" spans="2:9" x14ac:dyDescent="0.25">
      <c r="B134" s="95">
        <v>132</v>
      </c>
      <c r="C134" s="169"/>
      <c r="D134" s="165"/>
      <c r="E134" s="165"/>
      <c r="F134" s="165"/>
      <c r="G134" s="207" t="str">
        <f t="shared" ca="1" si="8"/>
        <v xml:space="preserve"> </v>
      </c>
      <c r="H134" s="207" t="str">
        <f t="shared" ca="1" si="9"/>
        <v xml:space="preserve"> </v>
      </c>
      <c r="I134" s="139" t="str">
        <f ca="1">IFERROR(Tablo2[[#This Row],[KDV DAHİL ALIŞLAR]]-Tablo2[[#This Row],[ÖDEMELER TOPLAMI]]," ")</f>
        <v xml:space="preserve"> </v>
      </c>
    </row>
    <row r="135" spans="2:9" x14ac:dyDescent="0.25">
      <c r="B135" s="95">
        <v>133</v>
      </c>
      <c r="C135" s="169"/>
      <c r="D135" s="165"/>
      <c r="E135" s="165"/>
      <c r="F135" s="165"/>
      <c r="G135" s="207" t="str">
        <f t="shared" ca="1" si="8"/>
        <v xml:space="preserve"> </v>
      </c>
      <c r="H135" s="207" t="str">
        <f t="shared" ca="1" si="9"/>
        <v xml:space="preserve"> </v>
      </c>
      <c r="I135" s="139" t="str">
        <f ca="1">IFERROR(Tablo2[[#This Row],[KDV DAHİL ALIŞLAR]]-Tablo2[[#This Row],[ÖDEMELER TOPLAMI]]," ")</f>
        <v xml:space="preserve"> </v>
      </c>
    </row>
    <row r="136" spans="2:9" x14ac:dyDescent="0.25">
      <c r="B136" s="95">
        <v>134</v>
      </c>
      <c r="C136" s="169"/>
      <c r="D136" s="165"/>
      <c r="E136" s="165"/>
      <c r="F136" s="165"/>
      <c r="G136" s="207" t="str">
        <f t="shared" ca="1" si="8"/>
        <v xml:space="preserve"> </v>
      </c>
      <c r="H136" s="207" t="str">
        <f t="shared" ca="1" si="9"/>
        <v xml:space="preserve"> </v>
      </c>
      <c r="I136" s="139" t="str">
        <f ca="1">IFERROR(Tablo2[[#This Row],[KDV DAHİL ALIŞLAR]]-Tablo2[[#This Row],[ÖDEMELER TOPLAMI]]," ")</f>
        <v xml:space="preserve"> </v>
      </c>
    </row>
    <row r="137" spans="2:9" x14ac:dyDescent="0.25">
      <c r="B137" s="95">
        <v>135</v>
      </c>
      <c r="C137" s="169"/>
      <c r="D137" s="165"/>
      <c r="E137" s="165"/>
      <c r="F137" s="165"/>
      <c r="G137" s="207" t="str">
        <f t="shared" ca="1" si="8"/>
        <v xml:space="preserve"> </v>
      </c>
      <c r="H137" s="207" t="str">
        <f t="shared" ca="1" si="9"/>
        <v xml:space="preserve"> </v>
      </c>
      <c r="I137" s="139" t="str">
        <f ca="1">IFERROR(Tablo2[[#This Row],[KDV DAHİL ALIŞLAR]]-Tablo2[[#This Row],[ÖDEMELER TOPLAMI]]," ")</f>
        <v xml:space="preserve"> </v>
      </c>
    </row>
    <row r="138" spans="2:9" x14ac:dyDescent="0.25">
      <c r="B138" s="95">
        <v>136</v>
      </c>
      <c r="C138" s="169"/>
      <c r="D138" s="165"/>
      <c r="E138" s="165"/>
      <c r="F138" s="165"/>
      <c r="G138" s="207" t="str">
        <f t="shared" ca="1" si="8"/>
        <v xml:space="preserve"> </v>
      </c>
      <c r="H138" s="207" t="str">
        <f t="shared" ca="1" si="9"/>
        <v xml:space="preserve"> </v>
      </c>
      <c r="I138" s="139" t="str">
        <f ca="1">IFERROR(Tablo2[[#This Row],[KDV DAHİL ALIŞLAR]]-Tablo2[[#This Row],[ÖDEMELER TOPLAMI]]," ")</f>
        <v xml:space="preserve"> </v>
      </c>
    </row>
    <row r="139" spans="2:9" x14ac:dyDescent="0.25">
      <c r="B139" s="95">
        <v>137</v>
      </c>
      <c r="C139" s="169"/>
      <c r="D139" s="165"/>
      <c r="E139" s="165"/>
      <c r="F139" s="165"/>
      <c r="G139" s="207" t="str">
        <f t="shared" ca="1" si="8"/>
        <v xml:space="preserve"> </v>
      </c>
      <c r="H139" s="207" t="str">
        <f t="shared" ca="1" si="9"/>
        <v xml:space="preserve"> </v>
      </c>
      <c r="I139" s="139" t="str">
        <f ca="1">IFERROR(Tablo2[[#This Row],[KDV DAHİL ALIŞLAR]]-Tablo2[[#This Row],[ÖDEMELER TOPLAMI]]," ")</f>
        <v xml:space="preserve"> </v>
      </c>
    </row>
    <row r="140" spans="2:9" x14ac:dyDescent="0.25">
      <c r="B140" s="95">
        <v>138</v>
      </c>
      <c r="C140" s="169"/>
      <c r="D140" s="165"/>
      <c r="E140" s="165"/>
      <c r="F140" s="165"/>
      <c r="G140" s="207" t="str">
        <f t="shared" ca="1" si="8"/>
        <v xml:space="preserve"> </v>
      </c>
      <c r="H140" s="207" t="str">
        <f t="shared" ca="1" si="9"/>
        <v xml:space="preserve"> </v>
      </c>
      <c r="I140" s="139" t="str">
        <f ca="1">IFERROR(Tablo2[[#This Row],[KDV DAHİL ALIŞLAR]]-Tablo2[[#This Row],[ÖDEMELER TOPLAMI]]," ")</f>
        <v xml:space="preserve"> </v>
      </c>
    </row>
    <row r="141" spans="2:9" x14ac:dyDescent="0.25">
      <c r="B141" s="95">
        <v>139</v>
      </c>
      <c r="C141" s="169"/>
      <c r="D141" s="165"/>
      <c r="E141" s="165"/>
      <c r="F141" s="165"/>
      <c r="G141" s="207" t="str">
        <f t="shared" ca="1" si="8"/>
        <v xml:space="preserve"> </v>
      </c>
      <c r="H141" s="207" t="str">
        <f t="shared" ca="1" si="9"/>
        <v xml:space="preserve"> </v>
      </c>
      <c r="I141" s="139" t="str">
        <f ca="1">IFERROR(Tablo2[[#This Row],[KDV DAHİL ALIŞLAR]]-Tablo2[[#This Row],[ÖDEMELER TOPLAMI]]," ")</f>
        <v xml:space="preserve"> </v>
      </c>
    </row>
    <row r="142" spans="2:9" x14ac:dyDescent="0.25">
      <c r="B142" s="95">
        <v>140</v>
      </c>
      <c r="C142" s="169"/>
      <c r="D142" s="165"/>
      <c r="E142" s="165"/>
      <c r="F142" s="165"/>
      <c r="G142" s="207" t="str">
        <f t="shared" ca="1" si="8"/>
        <v xml:space="preserve"> </v>
      </c>
      <c r="H142" s="207" t="str">
        <f t="shared" ca="1" si="9"/>
        <v xml:space="preserve"> </v>
      </c>
      <c r="I142" s="139" t="str">
        <f ca="1">IFERROR(Tablo2[[#This Row],[KDV DAHİL ALIŞLAR]]-Tablo2[[#This Row],[ÖDEMELER TOPLAMI]]," ")</f>
        <v xml:space="preserve"> </v>
      </c>
    </row>
    <row r="143" spans="2:9" x14ac:dyDescent="0.25">
      <c r="B143" s="95">
        <v>141</v>
      </c>
      <c r="C143" s="169"/>
      <c r="D143" s="165"/>
      <c r="E143" s="165"/>
      <c r="F143" s="165"/>
      <c r="G143" s="207" t="str">
        <f t="shared" ca="1" si="8"/>
        <v xml:space="preserve"> </v>
      </c>
      <c r="H143" s="207" t="str">
        <f t="shared" ca="1" si="9"/>
        <v xml:space="preserve"> </v>
      </c>
      <c r="I143" s="139" t="str">
        <f ca="1">IFERROR(Tablo2[[#This Row],[KDV DAHİL ALIŞLAR]]-Tablo2[[#This Row],[ÖDEMELER TOPLAMI]]," ")</f>
        <v xml:space="preserve"> </v>
      </c>
    </row>
    <row r="144" spans="2:9" x14ac:dyDescent="0.25">
      <c r="B144" s="95">
        <v>142</v>
      </c>
      <c r="C144" s="169"/>
      <c r="D144" s="165"/>
      <c r="E144" s="165"/>
      <c r="F144" s="165"/>
      <c r="G144" s="207" t="str">
        <f t="shared" ca="1" si="8"/>
        <v xml:space="preserve"> </v>
      </c>
      <c r="H144" s="207" t="str">
        <f t="shared" ca="1" si="9"/>
        <v xml:space="preserve"> </v>
      </c>
      <c r="I144" s="139" t="str">
        <f ca="1">IFERROR(Tablo2[[#This Row],[KDV DAHİL ALIŞLAR]]-Tablo2[[#This Row],[ÖDEMELER TOPLAMI]]," ")</f>
        <v xml:space="preserve"> </v>
      </c>
    </row>
    <row r="145" spans="2:9" x14ac:dyDescent="0.25">
      <c r="B145" s="95">
        <v>143</v>
      </c>
      <c r="C145" s="169"/>
      <c r="D145" s="165"/>
      <c r="E145" s="165"/>
      <c r="F145" s="165"/>
      <c r="G145" s="207" t="str">
        <f t="shared" ca="1" si="8"/>
        <v xml:space="preserve"> </v>
      </c>
      <c r="H145" s="207" t="str">
        <f t="shared" ca="1" si="9"/>
        <v xml:space="preserve"> </v>
      </c>
      <c r="I145" s="139" t="str">
        <f ca="1">IFERROR(Tablo2[[#This Row],[KDV DAHİL ALIŞLAR]]-Tablo2[[#This Row],[ÖDEMELER TOPLAMI]]," ")</f>
        <v xml:space="preserve"> </v>
      </c>
    </row>
    <row r="146" spans="2:9" x14ac:dyDescent="0.25">
      <c r="B146" s="95">
        <v>144</v>
      </c>
      <c r="C146" s="169"/>
      <c r="D146" s="165"/>
      <c r="E146" s="165"/>
      <c r="F146" s="165"/>
      <c r="G146" s="207" t="str">
        <f t="shared" ref="G146:G209" ca="1" si="10">IFERROR(SUMIF(INDIRECT("'"&amp;F146&amp;"'!C:C"),C146,INDIRECT("'"&amp;F146&amp;"'!L:L"))," ")</f>
        <v xml:space="preserve"> </v>
      </c>
      <c r="H146" s="207" t="str">
        <f t="shared" ref="H146:H209" ca="1" si="11">IFERROR(SUMIF(INDIRECT("'"&amp;F146&amp;"'!C:C"),C146,INDIRECT("'"&amp;F146&amp;"'!M:M"))," ")</f>
        <v xml:space="preserve"> </v>
      </c>
      <c r="I146" s="139" t="str">
        <f ca="1">IFERROR(Tablo2[[#This Row],[KDV DAHİL ALIŞLAR]]-Tablo2[[#This Row],[ÖDEMELER TOPLAMI]]," ")</f>
        <v xml:space="preserve"> </v>
      </c>
    </row>
    <row r="147" spans="2:9" x14ac:dyDescent="0.25">
      <c r="B147" s="95">
        <v>145</v>
      </c>
      <c r="C147" s="169"/>
      <c r="D147" s="165"/>
      <c r="E147" s="165"/>
      <c r="F147" s="165"/>
      <c r="G147" s="207" t="str">
        <f t="shared" ca="1" si="10"/>
        <v xml:space="preserve"> </v>
      </c>
      <c r="H147" s="207" t="str">
        <f t="shared" ca="1" si="11"/>
        <v xml:space="preserve"> </v>
      </c>
      <c r="I147" s="139" t="str">
        <f ca="1">IFERROR(Tablo2[[#This Row],[KDV DAHİL ALIŞLAR]]-Tablo2[[#This Row],[ÖDEMELER TOPLAMI]]," ")</f>
        <v xml:space="preserve"> </v>
      </c>
    </row>
    <row r="148" spans="2:9" x14ac:dyDescent="0.25">
      <c r="B148" s="95">
        <v>146</v>
      </c>
      <c r="C148" s="169"/>
      <c r="D148" s="165"/>
      <c r="E148" s="165"/>
      <c r="F148" s="165"/>
      <c r="G148" s="207" t="str">
        <f t="shared" ca="1" si="10"/>
        <v xml:space="preserve"> </v>
      </c>
      <c r="H148" s="207" t="str">
        <f t="shared" ca="1" si="11"/>
        <v xml:space="preserve"> </v>
      </c>
      <c r="I148" s="139" t="str">
        <f ca="1">IFERROR(Tablo2[[#This Row],[KDV DAHİL ALIŞLAR]]-Tablo2[[#This Row],[ÖDEMELER TOPLAMI]]," ")</f>
        <v xml:space="preserve"> </v>
      </c>
    </row>
    <row r="149" spans="2:9" x14ac:dyDescent="0.25">
      <c r="B149" s="95">
        <v>147</v>
      </c>
      <c r="C149" s="169"/>
      <c r="D149" s="165"/>
      <c r="E149" s="165"/>
      <c r="F149" s="165"/>
      <c r="G149" s="207" t="str">
        <f t="shared" ca="1" si="10"/>
        <v xml:space="preserve"> </v>
      </c>
      <c r="H149" s="207" t="str">
        <f t="shared" ca="1" si="11"/>
        <v xml:space="preserve"> </v>
      </c>
      <c r="I149" s="139" t="str">
        <f ca="1">IFERROR(Tablo2[[#This Row],[KDV DAHİL ALIŞLAR]]-Tablo2[[#This Row],[ÖDEMELER TOPLAMI]]," ")</f>
        <v xml:space="preserve"> </v>
      </c>
    </row>
    <row r="150" spans="2:9" x14ac:dyDescent="0.25">
      <c r="B150" s="95">
        <v>148</v>
      </c>
      <c r="C150" s="169"/>
      <c r="D150" s="165"/>
      <c r="E150" s="165"/>
      <c r="F150" s="165"/>
      <c r="G150" s="207" t="str">
        <f t="shared" ca="1" si="10"/>
        <v xml:space="preserve"> </v>
      </c>
      <c r="H150" s="207" t="str">
        <f t="shared" ca="1" si="11"/>
        <v xml:space="preserve"> </v>
      </c>
      <c r="I150" s="139" t="str">
        <f ca="1">IFERROR(Tablo2[[#This Row],[KDV DAHİL ALIŞLAR]]-Tablo2[[#This Row],[ÖDEMELER TOPLAMI]]," ")</f>
        <v xml:space="preserve"> </v>
      </c>
    </row>
    <row r="151" spans="2:9" x14ac:dyDescent="0.25">
      <c r="B151" s="95">
        <v>149</v>
      </c>
      <c r="C151" s="169"/>
      <c r="D151" s="165"/>
      <c r="E151" s="165"/>
      <c r="F151" s="165"/>
      <c r="G151" s="207" t="str">
        <f t="shared" ca="1" si="10"/>
        <v xml:space="preserve"> </v>
      </c>
      <c r="H151" s="207" t="str">
        <f t="shared" ca="1" si="11"/>
        <v xml:space="preserve"> </v>
      </c>
      <c r="I151" s="139" t="str">
        <f ca="1">IFERROR(Tablo2[[#This Row],[KDV DAHİL ALIŞLAR]]-Tablo2[[#This Row],[ÖDEMELER TOPLAMI]]," ")</f>
        <v xml:space="preserve"> </v>
      </c>
    </row>
    <row r="152" spans="2:9" x14ac:dyDescent="0.25">
      <c r="B152" s="95">
        <v>150</v>
      </c>
      <c r="C152" s="169"/>
      <c r="D152" s="165"/>
      <c r="E152" s="165"/>
      <c r="F152" s="165"/>
      <c r="G152" s="207" t="str">
        <f t="shared" ca="1" si="10"/>
        <v xml:space="preserve"> </v>
      </c>
      <c r="H152" s="207" t="str">
        <f t="shared" ca="1" si="11"/>
        <v xml:space="preserve"> </v>
      </c>
      <c r="I152" s="139" t="str">
        <f ca="1">IFERROR(Tablo2[[#This Row],[KDV DAHİL ALIŞLAR]]-Tablo2[[#This Row],[ÖDEMELER TOPLAMI]]," ")</f>
        <v xml:space="preserve"> </v>
      </c>
    </row>
    <row r="153" spans="2:9" x14ac:dyDescent="0.25">
      <c r="B153" s="95">
        <v>151</v>
      </c>
      <c r="C153" s="169"/>
      <c r="D153" s="165"/>
      <c r="E153" s="165"/>
      <c r="F153" s="165"/>
      <c r="G153" s="207" t="str">
        <f t="shared" ca="1" si="10"/>
        <v xml:space="preserve"> </v>
      </c>
      <c r="H153" s="207" t="str">
        <f t="shared" ca="1" si="11"/>
        <v xml:space="preserve"> </v>
      </c>
      <c r="I153" s="139" t="str">
        <f ca="1">IFERROR(Tablo2[[#This Row],[KDV DAHİL ALIŞLAR]]-Tablo2[[#This Row],[ÖDEMELER TOPLAMI]]," ")</f>
        <v xml:space="preserve"> </v>
      </c>
    </row>
    <row r="154" spans="2:9" x14ac:dyDescent="0.25">
      <c r="B154" s="95">
        <v>152</v>
      </c>
      <c r="C154" s="169"/>
      <c r="D154" s="165"/>
      <c r="E154" s="165"/>
      <c r="F154" s="165"/>
      <c r="G154" s="207" t="str">
        <f t="shared" ca="1" si="10"/>
        <v xml:space="preserve"> </v>
      </c>
      <c r="H154" s="207" t="str">
        <f t="shared" ca="1" si="11"/>
        <v xml:space="preserve"> </v>
      </c>
      <c r="I154" s="139" t="str">
        <f ca="1">IFERROR(Tablo2[[#This Row],[KDV DAHİL ALIŞLAR]]-Tablo2[[#This Row],[ÖDEMELER TOPLAMI]]," ")</f>
        <v xml:space="preserve"> </v>
      </c>
    </row>
    <row r="155" spans="2:9" x14ac:dyDescent="0.25">
      <c r="B155" s="95">
        <v>153</v>
      </c>
      <c r="C155" s="169"/>
      <c r="D155" s="165"/>
      <c r="E155" s="165"/>
      <c r="F155" s="165"/>
      <c r="G155" s="207" t="str">
        <f t="shared" ca="1" si="10"/>
        <v xml:space="preserve"> </v>
      </c>
      <c r="H155" s="207" t="str">
        <f t="shared" ca="1" si="11"/>
        <v xml:space="preserve"> </v>
      </c>
      <c r="I155" s="139" t="str">
        <f ca="1">IFERROR(Tablo2[[#This Row],[KDV DAHİL ALIŞLAR]]-Tablo2[[#This Row],[ÖDEMELER TOPLAMI]]," ")</f>
        <v xml:space="preserve"> </v>
      </c>
    </row>
    <row r="156" spans="2:9" x14ac:dyDescent="0.25">
      <c r="B156" s="95">
        <v>154</v>
      </c>
      <c r="C156" s="169"/>
      <c r="D156" s="165"/>
      <c r="E156" s="165"/>
      <c r="F156" s="165"/>
      <c r="G156" s="207" t="str">
        <f t="shared" ca="1" si="10"/>
        <v xml:space="preserve"> </v>
      </c>
      <c r="H156" s="207" t="str">
        <f t="shared" ca="1" si="11"/>
        <v xml:space="preserve"> </v>
      </c>
      <c r="I156" s="139" t="str">
        <f ca="1">IFERROR(Tablo2[[#This Row],[KDV DAHİL ALIŞLAR]]-Tablo2[[#This Row],[ÖDEMELER TOPLAMI]]," ")</f>
        <v xml:space="preserve"> </v>
      </c>
    </row>
    <row r="157" spans="2:9" x14ac:dyDescent="0.25">
      <c r="B157" s="95">
        <v>155</v>
      </c>
      <c r="C157" s="169"/>
      <c r="D157" s="165"/>
      <c r="E157" s="165"/>
      <c r="F157" s="165"/>
      <c r="G157" s="207" t="str">
        <f t="shared" ca="1" si="10"/>
        <v xml:space="preserve"> </v>
      </c>
      <c r="H157" s="207" t="str">
        <f t="shared" ca="1" si="11"/>
        <v xml:space="preserve"> </v>
      </c>
      <c r="I157" s="139" t="str">
        <f ca="1">IFERROR(Tablo2[[#This Row],[KDV DAHİL ALIŞLAR]]-Tablo2[[#This Row],[ÖDEMELER TOPLAMI]]," ")</f>
        <v xml:space="preserve"> </v>
      </c>
    </row>
    <row r="158" spans="2:9" x14ac:dyDescent="0.25">
      <c r="B158" s="95">
        <v>156</v>
      </c>
      <c r="C158" s="169"/>
      <c r="D158" s="165"/>
      <c r="E158" s="165"/>
      <c r="F158" s="165"/>
      <c r="G158" s="207" t="str">
        <f t="shared" ca="1" si="10"/>
        <v xml:space="preserve"> </v>
      </c>
      <c r="H158" s="207" t="str">
        <f t="shared" ca="1" si="11"/>
        <v xml:space="preserve"> </v>
      </c>
      <c r="I158" s="139" t="str">
        <f ca="1">IFERROR(Tablo2[[#This Row],[KDV DAHİL ALIŞLAR]]-Tablo2[[#This Row],[ÖDEMELER TOPLAMI]]," ")</f>
        <v xml:space="preserve"> </v>
      </c>
    </row>
    <row r="159" spans="2:9" x14ac:dyDescent="0.25">
      <c r="B159" s="95">
        <v>157</v>
      </c>
      <c r="C159" s="169"/>
      <c r="D159" s="165"/>
      <c r="E159" s="165"/>
      <c r="F159" s="165"/>
      <c r="G159" s="207" t="str">
        <f t="shared" ca="1" si="10"/>
        <v xml:space="preserve"> </v>
      </c>
      <c r="H159" s="207" t="str">
        <f t="shared" ca="1" si="11"/>
        <v xml:space="preserve"> </v>
      </c>
      <c r="I159" s="139" t="str">
        <f ca="1">IFERROR(Tablo2[[#This Row],[KDV DAHİL ALIŞLAR]]-Tablo2[[#This Row],[ÖDEMELER TOPLAMI]]," ")</f>
        <v xml:space="preserve"> </v>
      </c>
    </row>
    <row r="160" spans="2:9" x14ac:dyDescent="0.25">
      <c r="B160" s="95">
        <v>158</v>
      </c>
      <c r="C160" s="169"/>
      <c r="D160" s="165"/>
      <c r="E160" s="165"/>
      <c r="F160" s="165"/>
      <c r="G160" s="207" t="str">
        <f t="shared" ca="1" si="10"/>
        <v xml:space="preserve"> </v>
      </c>
      <c r="H160" s="207" t="str">
        <f t="shared" ca="1" si="11"/>
        <v xml:space="preserve"> </v>
      </c>
      <c r="I160" s="139" t="str">
        <f ca="1">IFERROR(Tablo2[[#This Row],[KDV DAHİL ALIŞLAR]]-Tablo2[[#This Row],[ÖDEMELER TOPLAMI]]," ")</f>
        <v xml:space="preserve"> </v>
      </c>
    </row>
    <row r="161" spans="2:9" x14ac:dyDescent="0.25">
      <c r="B161" s="95">
        <v>159</v>
      </c>
      <c r="C161" s="169"/>
      <c r="D161" s="165"/>
      <c r="E161" s="165"/>
      <c r="F161" s="165"/>
      <c r="G161" s="207" t="str">
        <f t="shared" ca="1" si="10"/>
        <v xml:space="preserve"> </v>
      </c>
      <c r="H161" s="207" t="str">
        <f t="shared" ca="1" si="11"/>
        <v xml:space="preserve"> </v>
      </c>
      <c r="I161" s="139" t="str">
        <f ca="1">IFERROR(Tablo2[[#This Row],[KDV DAHİL ALIŞLAR]]-Tablo2[[#This Row],[ÖDEMELER TOPLAMI]]," ")</f>
        <v xml:space="preserve"> </v>
      </c>
    </row>
    <row r="162" spans="2:9" x14ac:dyDescent="0.25">
      <c r="B162" s="95">
        <v>160</v>
      </c>
      <c r="C162" s="169"/>
      <c r="D162" s="165"/>
      <c r="E162" s="165"/>
      <c r="F162" s="165"/>
      <c r="G162" s="207" t="str">
        <f t="shared" ca="1" si="10"/>
        <v xml:space="preserve"> </v>
      </c>
      <c r="H162" s="207" t="str">
        <f t="shared" ca="1" si="11"/>
        <v xml:space="preserve"> </v>
      </c>
      <c r="I162" s="139" t="str">
        <f ca="1">IFERROR(Tablo2[[#This Row],[KDV DAHİL ALIŞLAR]]-Tablo2[[#This Row],[ÖDEMELER TOPLAMI]]," ")</f>
        <v xml:space="preserve"> </v>
      </c>
    </row>
    <row r="163" spans="2:9" x14ac:dyDescent="0.25">
      <c r="B163" s="95">
        <v>161</v>
      </c>
      <c r="C163" s="169"/>
      <c r="D163" s="165"/>
      <c r="E163" s="165"/>
      <c r="F163" s="165"/>
      <c r="G163" s="207" t="str">
        <f t="shared" ca="1" si="10"/>
        <v xml:space="preserve"> </v>
      </c>
      <c r="H163" s="207" t="str">
        <f t="shared" ca="1" si="11"/>
        <v xml:space="preserve"> </v>
      </c>
      <c r="I163" s="139" t="str">
        <f ca="1">IFERROR(Tablo2[[#This Row],[KDV DAHİL ALIŞLAR]]-Tablo2[[#This Row],[ÖDEMELER TOPLAMI]]," ")</f>
        <v xml:space="preserve"> </v>
      </c>
    </row>
    <row r="164" spans="2:9" x14ac:dyDescent="0.25">
      <c r="B164" s="95">
        <v>162</v>
      </c>
      <c r="C164" s="169"/>
      <c r="D164" s="165"/>
      <c r="E164" s="165"/>
      <c r="F164" s="165"/>
      <c r="G164" s="207" t="str">
        <f t="shared" ca="1" si="10"/>
        <v xml:space="preserve"> </v>
      </c>
      <c r="H164" s="207" t="str">
        <f t="shared" ca="1" si="11"/>
        <v xml:space="preserve"> </v>
      </c>
      <c r="I164" s="139" t="str">
        <f ca="1">IFERROR(Tablo2[[#This Row],[KDV DAHİL ALIŞLAR]]-Tablo2[[#This Row],[ÖDEMELER TOPLAMI]]," ")</f>
        <v xml:space="preserve"> </v>
      </c>
    </row>
    <row r="165" spans="2:9" x14ac:dyDescent="0.25">
      <c r="B165" s="95">
        <v>163</v>
      </c>
      <c r="C165" s="169"/>
      <c r="D165" s="165"/>
      <c r="E165" s="165"/>
      <c r="F165" s="165"/>
      <c r="G165" s="207" t="str">
        <f t="shared" ca="1" si="10"/>
        <v xml:space="preserve"> </v>
      </c>
      <c r="H165" s="207" t="str">
        <f t="shared" ca="1" si="11"/>
        <v xml:space="preserve"> </v>
      </c>
      <c r="I165" s="139" t="str">
        <f ca="1">IFERROR(Tablo2[[#This Row],[KDV DAHİL ALIŞLAR]]-Tablo2[[#This Row],[ÖDEMELER TOPLAMI]]," ")</f>
        <v xml:space="preserve"> </v>
      </c>
    </row>
    <row r="166" spans="2:9" x14ac:dyDescent="0.25">
      <c r="B166" s="95">
        <v>164</v>
      </c>
      <c r="C166" s="169"/>
      <c r="D166" s="165"/>
      <c r="E166" s="165"/>
      <c r="F166" s="165"/>
      <c r="G166" s="207" t="str">
        <f t="shared" ca="1" si="10"/>
        <v xml:space="preserve"> </v>
      </c>
      <c r="H166" s="207" t="str">
        <f t="shared" ca="1" si="11"/>
        <v xml:space="preserve"> </v>
      </c>
      <c r="I166" s="139" t="str">
        <f ca="1">IFERROR(Tablo2[[#This Row],[KDV DAHİL ALIŞLAR]]-Tablo2[[#This Row],[ÖDEMELER TOPLAMI]]," ")</f>
        <v xml:space="preserve"> </v>
      </c>
    </row>
    <row r="167" spans="2:9" x14ac:dyDescent="0.25">
      <c r="B167" s="95">
        <v>165</v>
      </c>
      <c r="C167" s="169"/>
      <c r="D167" s="165"/>
      <c r="E167" s="165"/>
      <c r="F167" s="165"/>
      <c r="G167" s="207" t="str">
        <f t="shared" ca="1" si="10"/>
        <v xml:space="preserve"> </v>
      </c>
      <c r="H167" s="207" t="str">
        <f t="shared" ca="1" si="11"/>
        <v xml:space="preserve"> </v>
      </c>
      <c r="I167" s="139" t="str">
        <f ca="1">IFERROR(Tablo2[[#This Row],[KDV DAHİL ALIŞLAR]]-Tablo2[[#This Row],[ÖDEMELER TOPLAMI]]," ")</f>
        <v xml:space="preserve"> </v>
      </c>
    </row>
    <row r="168" spans="2:9" x14ac:dyDescent="0.25">
      <c r="B168" s="95">
        <v>166</v>
      </c>
      <c r="C168" s="169"/>
      <c r="D168" s="165"/>
      <c r="E168" s="165"/>
      <c r="F168" s="165"/>
      <c r="G168" s="207" t="str">
        <f t="shared" ca="1" si="10"/>
        <v xml:space="preserve"> </v>
      </c>
      <c r="H168" s="207" t="str">
        <f t="shared" ca="1" si="11"/>
        <v xml:space="preserve"> </v>
      </c>
      <c r="I168" s="139" t="str">
        <f ca="1">IFERROR(Tablo2[[#This Row],[KDV DAHİL ALIŞLAR]]-Tablo2[[#This Row],[ÖDEMELER TOPLAMI]]," ")</f>
        <v xml:space="preserve"> </v>
      </c>
    </row>
    <row r="169" spans="2:9" x14ac:dyDescent="0.25">
      <c r="B169" s="95">
        <v>167</v>
      </c>
      <c r="C169" s="169"/>
      <c r="D169" s="165"/>
      <c r="E169" s="165"/>
      <c r="F169" s="165"/>
      <c r="G169" s="207" t="str">
        <f t="shared" ca="1" si="10"/>
        <v xml:space="preserve"> </v>
      </c>
      <c r="H169" s="207" t="str">
        <f t="shared" ca="1" si="11"/>
        <v xml:space="preserve"> </v>
      </c>
      <c r="I169" s="139" t="str">
        <f ca="1">IFERROR(Tablo2[[#This Row],[KDV DAHİL ALIŞLAR]]-Tablo2[[#This Row],[ÖDEMELER TOPLAMI]]," ")</f>
        <v xml:space="preserve"> </v>
      </c>
    </row>
    <row r="170" spans="2:9" x14ac:dyDescent="0.25">
      <c r="B170" s="95">
        <v>168</v>
      </c>
      <c r="C170" s="169"/>
      <c r="D170" s="165"/>
      <c r="E170" s="165"/>
      <c r="F170" s="165"/>
      <c r="G170" s="207" t="str">
        <f t="shared" ca="1" si="10"/>
        <v xml:space="preserve"> </v>
      </c>
      <c r="H170" s="207" t="str">
        <f t="shared" ca="1" si="11"/>
        <v xml:space="preserve"> </v>
      </c>
      <c r="I170" s="139" t="str">
        <f ca="1">IFERROR(Tablo2[[#This Row],[KDV DAHİL ALIŞLAR]]-Tablo2[[#This Row],[ÖDEMELER TOPLAMI]]," ")</f>
        <v xml:space="preserve"> </v>
      </c>
    </row>
    <row r="171" spans="2:9" x14ac:dyDescent="0.25">
      <c r="B171" s="95">
        <v>169</v>
      </c>
      <c r="C171" s="169"/>
      <c r="D171" s="165"/>
      <c r="E171" s="165"/>
      <c r="F171" s="165"/>
      <c r="G171" s="207" t="str">
        <f t="shared" ca="1" si="10"/>
        <v xml:space="preserve"> </v>
      </c>
      <c r="H171" s="207" t="str">
        <f t="shared" ca="1" si="11"/>
        <v xml:space="preserve"> </v>
      </c>
      <c r="I171" s="139" t="str">
        <f ca="1">IFERROR(Tablo2[[#This Row],[KDV DAHİL ALIŞLAR]]-Tablo2[[#This Row],[ÖDEMELER TOPLAMI]]," ")</f>
        <v xml:space="preserve"> </v>
      </c>
    </row>
    <row r="172" spans="2:9" x14ac:dyDescent="0.25">
      <c r="B172" s="95">
        <v>170</v>
      </c>
      <c r="C172" s="169"/>
      <c r="D172" s="165"/>
      <c r="E172" s="165"/>
      <c r="F172" s="165"/>
      <c r="G172" s="207" t="str">
        <f t="shared" ca="1" si="10"/>
        <v xml:space="preserve"> </v>
      </c>
      <c r="H172" s="207" t="str">
        <f t="shared" ca="1" si="11"/>
        <v xml:space="preserve"> </v>
      </c>
      <c r="I172" s="139" t="str">
        <f ca="1">IFERROR(Tablo2[[#This Row],[KDV DAHİL ALIŞLAR]]-Tablo2[[#This Row],[ÖDEMELER TOPLAMI]]," ")</f>
        <v xml:space="preserve"> </v>
      </c>
    </row>
    <row r="173" spans="2:9" x14ac:dyDescent="0.25">
      <c r="B173" s="95">
        <v>171</v>
      </c>
      <c r="C173" s="169"/>
      <c r="D173" s="165"/>
      <c r="E173" s="165"/>
      <c r="F173" s="165"/>
      <c r="G173" s="207" t="str">
        <f t="shared" ca="1" si="10"/>
        <v xml:space="preserve"> </v>
      </c>
      <c r="H173" s="207" t="str">
        <f t="shared" ca="1" si="11"/>
        <v xml:space="preserve"> </v>
      </c>
      <c r="I173" s="139" t="str">
        <f ca="1">IFERROR(Tablo2[[#This Row],[KDV DAHİL ALIŞLAR]]-Tablo2[[#This Row],[ÖDEMELER TOPLAMI]]," ")</f>
        <v xml:space="preserve"> </v>
      </c>
    </row>
    <row r="174" spans="2:9" x14ac:dyDescent="0.25">
      <c r="B174" s="95">
        <v>172</v>
      </c>
      <c r="C174" s="169"/>
      <c r="D174" s="165"/>
      <c r="E174" s="165"/>
      <c r="F174" s="165"/>
      <c r="G174" s="207" t="str">
        <f t="shared" ca="1" si="10"/>
        <v xml:space="preserve"> </v>
      </c>
      <c r="H174" s="207" t="str">
        <f t="shared" ca="1" si="11"/>
        <v xml:space="preserve"> </v>
      </c>
      <c r="I174" s="139" t="str">
        <f ca="1">IFERROR(Tablo2[[#This Row],[KDV DAHİL ALIŞLAR]]-Tablo2[[#This Row],[ÖDEMELER TOPLAMI]]," ")</f>
        <v xml:space="preserve"> </v>
      </c>
    </row>
    <row r="175" spans="2:9" x14ac:dyDescent="0.25">
      <c r="B175" s="95">
        <v>173</v>
      </c>
      <c r="C175" s="169"/>
      <c r="D175" s="165"/>
      <c r="E175" s="165"/>
      <c r="F175" s="165"/>
      <c r="G175" s="207" t="str">
        <f t="shared" ca="1" si="10"/>
        <v xml:space="preserve"> </v>
      </c>
      <c r="H175" s="207" t="str">
        <f t="shared" ca="1" si="11"/>
        <v xml:space="preserve"> </v>
      </c>
      <c r="I175" s="139" t="str">
        <f ca="1">IFERROR(Tablo2[[#This Row],[KDV DAHİL ALIŞLAR]]-Tablo2[[#This Row],[ÖDEMELER TOPLAMI]]," ")</f>
        <v xml:space="preserve"> </v>
      </c>
    </row>
    <row r="176" spans="2:9" x14ac:dyDescent="0.25">
      <c r="B176" s="95">
        <v>174</v>
      </c>
      <c r="C176" s="169"/>
      <c r="D176" s="165"/>
      <c r="E176" s="165"/>
      <c r="F176" s="165"/>
      <c r="G176" s="207" t="str">
        <f t="shared" ca="1" si="10"/>
        <v xml:space="preserve"> </v>
      </c>
      <c r="H176" s="207" t="str">
        <f t="shared" ca="1" si="11"/>
        <v xml:space="preserve"> </v>
      </c>
      <c r="I176" s="139" t="str">
        <f ca="1">IFERROR(Tablo2[[#This Row],[KDV DAHİL ALIŞLAR]]-Tablo2[[#This Row],[ÖDEMELER TOPLAMI]]," ")</f>
        <v xml:space="preserve"> </v>
      </c>
    </row>
    <row r="177" spans="2:9" x14ac:dyDescent="0.25">
      <c r="B177" s="95">
        <v>175</v>
      </c>
      <c r="C177" s="169"/>
      <c r="D177" s="165"/>
      <c r="E177" s="165"/>
      <c r="F177" s="165"/>
      <c r="G177" s="207" t="str">
        <f t="shared" ca="1" si="10"/>
        <v xml:space="preserve"> </v>
      </c>
      <c r="H177" s="207" t="str">
        <f t="shared" ca="1" si="11"/>
        <v xml:space="preserve"> </v>
      </c>
      <c r="I177" s="139" t="str">
        <f ca="1">IFERROR(Tablo2[[#This Row],[KDV DAHİL ALIŞLAR]]-Tablo2[[#This Row],[ÖDEMELER TOPLAMI]]," ")</f>
        <v xml:space="preserve"> </v>
      </c>
    </row>
    <row r="178" spans="2:9" x14ac:dyDescent="0.25">
      <c r="B178" s="95">
        <v>176</v>
      </c>
      <c r="C178" s="169"/>
      <c r="D178" s="165"/>
      <c r="E178" s="165"/>
      <c r="F178" s="165"/>
      <c r="G178" s="207" t="str">
        <f t="shared" ca="1" si="10"/>
        <v xml:space="preserve"> </v>
      </c>
      <c r="H178" s="207" t="str">
        <f t="shared" ca="1" si="11"/>
        <v xml:space="preserve"> </v>
      </c>
      <c r="I178" s="139" t="str">
        <f ca="1">IFERROR(Tablo2[[#This Row],[KDV DAHİL ALIŞLAR]]-Tablo2[[#This Row],[ÖDEMELER TOPLAMI]]," ")</f>
        <v xml:space="preserve"> </v>
      </c>
    </row>
    <row r="179" spans="2:9" x14ac:dyDescent="0.25">
      <c r="B179" s="95">
        <v>177</v>
      </c>
      <c r="C179" s="169"/>
      <c r="D179" s="165"/>
      <c r="E179" s="165"/>
      <c r="F179" s="165"/>
      <c r="G179" s="207" t="str">
        <f t="shared" ca="1" si="10"/>
        <v xml:space="preserve"> </v>
      </c>
      <c r="H179" s="207" t="str">
        <f t="shared" ca="1" si="11"/>
        <v xml:space="preserve"> </v>
      </c>
      <c r="I179" s="139" t="str">
        <f ca="1">IFERROR(Tablo2[[#This Row],[KDV DAHİL ALIŞLAR]]-Tablo2[[#This Row],[ÖDEMELER TOPLAMI]]," ")</f>
        <v xml:space="preserve"> </v>
      </c>
    </row>
    <row r="180" spans="2:9" x14ac:dyDescent="0.25">
      <c r="B180" s="95">
        <v>178</v>
      </c>
      <c r="C180" s="169"/>
      <c r="D180" s="165"/>
      <c r="E180" s="165"/>
      <c r="F180" s="165"/>
      <c r="G180" s="207" t="str">
        <f t="shared" ca="1" si="10"/>
        <v xml:space="preserve"> </v>
      </c>
      <c r="H180" s="207" t="str">
        <f t="shared" ca="1" si="11"/>
        <v xml:space="preserve"> </v>
      </c>
      <c r="I180" s="139" t="str">
        <f ca="1">IFERROR(Tablo2[[#This Row],[KDV DAHİL ALIŞLAR]]-Tablo2[[#This Row],[ÖDEMELER TOPLAMI]]," ")</f>
        <v xml:space="preserve"> </v>
      </c>
    </row>
    <row r="181" spans="2:9" x14ac:dyDescent="0.25">
      <c r="B181" s="95">
        <v>179</v>
      </c>
      <c r="C181" s="169"/>
      <c r="D181" s="165"/>
      <c r="E181" s="165"/>
      <c r="F181" s="165"/>
      <c r="G181" s="207" t="str">
        <f t="shared" ca="1" si="10"/>
        <v xml:space="preserve"> </v>
      </c>
      <c r="H181" s="207" t="str">
        <f t="shared" ca="1" si="11"/>
        <v xml:space="preserve"> </v>
      </c>
      <c r="I181" s="139" t="str">
        <f ca="1">IFERROR(Tablo2[[#This Row],[KDV DAHİL ALIŞLAR]]-Tablo2[[#This Row],[ÖDEMELER TOPLAMI]]," ")</f>
        <v xml:space="preserve"> </v>
      </c>
    </row>
    <row r="182" spans="2:9" x14ac:dyDescent="0.25">
      <c r="B182" s="95">
        <v>180</v>
      </c>
      <c r="C182" s="169"/>
      <c r="D182" s="165"/>
      <c r="E182" s="165"/>
      <c r="F182" s="165"/>
      <c r="G182" s="207" t="str">
        <f t="shared" ca="1" si="10"/>
        <v xml:space="preserve"> </v>
      </c>
      <c r="H182" s="207" t="str">
        <f t="shared" ca="1" si="11"/>
        <v xml:space="preserve"> </v>
      </c>
      <c r="I182" s="139" t="str">
        <f ca="1">IFERROR(Tablo2[[#This Row],[KDV DAHİL ALIŞLAR]]-Tablo2[[#This Row],[ÖDEMELER TOPLAMI]]," ")</f>
        <v xml:space="preserve"> </v>
      </c>
    </row>
    <row r="183" spans="2:9" x14ac:dyDescent="0.25">
      <c r="B183" s="95">
        <v>181</v>
      </c>
      <c r="C183" s="169"/>
      <c r="D183" s="165"/>
      <c r="E183" s="165"/>
      <c r="F183" s="165"/>
      <c r="G183" s="207" t="str">
        <f t="shared" ca="1" si="10"/>
        <v xml:space="preserve"> </v>
      </c>
      <c r="H183" s="207" t="str">
        <f t="shared" ca="1" si="11"/>
        <v xml:space="preserve"> </v>
      </c>
      <c r="I183" s="139" t="str">
        <f ca="1">IFERROR(Tablo2[[#This Row],[KDV DAHİL ALIŞLAR]]-Tablo2[[#This Row],[ÖDEMELER TOPLAMI]]," ")</f>
        <v xml:space="preserve"> </v>
      </c>
    </row>
    <row r="184" spans="2:9" x14ac:dyDescent="0.25">
      <c r="B184" s="95">
        <v>182</v>
      </c>
      <c r="C184" s="169"/>
      <c r="D184" s="165"/>
      <c r="E184" s="165"/>
      <c r="F184" s="165"/>
      <c r="G184" s="207" t="str">
        <f t="shared" ca="1" si="10"/>
        <v xml:space="preserve"> </v>
      </c>
      <c r="H184" s="207" t="str">
        <f t="shared" ca="1" si="11"/>
        <v xml:space="preserve"> </v>
      </c>
      <c r="I184" s="139" t="str">
        <f ca="1">IFERROR(Tablo2[[#This Row],[KDV DAHİL ALIŞLAR]]-Tablo2[[#This Row],[ÖDEMELER TOPLAMI]]," ")</f>
        <v xml:space="preserve"> </v>
      </c>
    </row>
    <row r="185" spans="2:9" x14ac:dyDescent="0.25">
      <c r="B185" s="95">
        <v>183</v>
      </c>
      <c r="C185" s="169"/>
      <c r="D185" s="165"/>
      <c r="E185" s="165"/>
      <c r="F185" s="165"/>
      <c r="G185" s="207" t="str">
        <f t="shared" ca="1" si="10"/>
        <v xml:space="preserve"> </v>
      </c>
      <c r="H185" s="207" t="str">
        <f t="shared" ca="1" si="11"/>
        <v xml:space="preserve"> </v>
      </c>
      <c r="I185" s="139" t="str">
        <f ca="1">IFERROR(Tablo2[[#This Row],[KDV DAHİL ALIŞLAR]]-Tablo2[[#This Row],[ÖDEMELER TOPLAMI]]," ")</f>
        <v xml:space="preserve"> </v>
      </c>
    </row>
    <row r="186" spans="2:9" x14ac:dyDescent="0.25">
      <c r="B186" s="95">
        <v>184</v>
      </c>
      <c r="C186" s="169"/>
      <c r="D186" s="165"/>
      <c r="E186" s="165"/>
      <c r="F186" s="165"/>
      <c r="G186" s="207" t="str">
        <f t="shared" ca="1" si="10"/>
        <v xml:space="preserve"> </v>
      </c>
      <c r="H186" s="207" t="str">
        <f t="shared" ca="1" si="11"/>
        <v xml:space="preserve"> </v>
      </c>
      <c r="I186" s="139" t="str">
        <f ca="1">IFERROR(Tablo2[[#This Row],[KDV DAHİL ALIŞLAR]]-Tablo2[[#This Row],[ÖDEMELER TOPLAMI]]," ")</f>
        <v xml:space="preserve"> </v>
      </c>
    </row>
    <row r="187" spans="2:9" x14ac:dyDescent="0.25">
      <c r="B187" s="95">
        <v>185</v>
      </c>
      <c r="C187" s="169"/>
      <c r="D187" s="165"/>
      <c r="E187" s="165"/>
      <c r="F187" s="165"/>
      <c r="G187" s="207" t="str">
        <f t="shared" ca="1" si="10"/>
        <v xml:space="preserve"> </v>
      </c>
      <c r="H187" s="207" t="str">
        <f t="shared" ca="1" si="11"/>
        <v xml:space="preserve"> </v>
      </c>
      <c r="I187" s="139" t="str">
        <f ca="1">IFERROR(Tablo2[[#This Row],[KDV DAHİL ALIŞLAR]]-Tablo2[[#This Row],[ÖDEMELER TOPLAMI]]," ")</f>
        <v xml:space="preserve"> </v>
      </c>
    </row>
    <row r="188" spans="2:9" x14ac:dyDescent="0.25">
      <c r="B188" s="95">
        <v>186</v>
      </c>
      <c r="C188" s="169"/>
      <c r="D188" s="165"/>
      <c r="E188" s="165"/>
      <c r="F188" s="165"/>
      <c r="G188" s="207" t="str">
        <f t="shared" ca="1" si="10"/>
        <v xml:space="preserve"> </v>
      </c>
      <c r="H188" s="207" t="str">
        <f t="shared" ca="1" si="11"/>
        <v xml:space="preserve"> </v>
      </c>
      <c r="I188" s="139" t="str">
        <f ca="1">IFERROR(Tablo2[[#This Row],[KDV DAHİL ALIŞLAR]]-Tablo2[[#This Row],[ÖDEMELER TOPLAMI]]," ")</f>
        <v xml:space="preserve"> </v>
      </c>
    </row>
    <row r="189" spans="2:9" x14ac:dyDescent="0.25">
      <c r="B189" s="95">
        <v>187</v>
      </c>
      <c r="C189" s="169"/>
      <c r="D189" s="165"/>
      <c r="E189" s="165"/>
      <c r="F189" s="165"/>
      <c r="G189" s="207" t="str">
        <f t="shared" ca="1" si="10"/>
        <v xml:space="preserve"> </v>
      </c>
      <c r="H189" s="207" t="str">
        <f t="shared" ca="1" si="11"/>
        <v xml:space="preserve"> </v>
      </c>
      <c r="I189" s="139" t="str">
        <f ca="1">IFERROR(Tablo2[[#This Row],[KDV DAHİL ALIŞLAR]]-Tablo2[[#This Row],[ÖDEMELER TOPLAMI]]," ")</f>
        <v xml:space="preserve"> </v>
      </c>
    </row>
    <row r="190" spans="2:9" x14ac:dyDescent="0.25">
      <c r="B190" s="95">
        <v>188</v>
      </c>
      <c r="C190" s="169"/>
      <c r="D190" s="165"/>
      <c r="E190" s="165"/>
      <c r="F190" s="165"/>
      <c r="G190" s="207" t="str">
        <f t="shared" ca="1" si="10"/>
        <v xml:space="preserve"> </v>
      </c>
      <c r="H190" s="207" t="str">
        <f t="shared" ca="1" si="11"/>
        <v xml:space="preserve"> </v>
      </c>
      <c r="I190" s="139" t="str">
        <f ca="1">IFERROR(Tablo2[[#This Row],[KDV DAHİL ALIŞLAR]]-Tablo2[[#This Row],[ÖDEMELER TOPLAMI]]," ")</f>
        <v xml:space="preserve"> </v>
      </c>
    </row>
    <row r="191" spans="2:9" x14ac:dyDescent="0.25">
      <c r="B191" s="95">
        <v>189</v>
      </c>
      <c r="C191" s="169"/>
      <c r="D191" s="165"/>
      <c r="E191" s="165"/>
      <c r="F191" s="165"/>
      <c r="G191" s="207" t="str">
        <f t="shared" ca="1" si="10"/>
        <v xml:space="preserve"> </v>
      </c>
      <c r="H191" s="207" t="str">
        <f t="shared" ca="1" si="11"/>
        <v xml:space="preserve"> </v>
      </c>
      <c r="I191" s="139" t="str">
        <f ca="1">IFERROR(Tablo2[[#This Row],[KDV DAHİL ALIŞLAR]]-Tablo2[[#This Row],[ÖDEMELER TOPLAMI]]," ")</f>
        <v xml:space="preserve"> </v>
      </c>
    </row>
    <row r="192" spans="2:9" x14ac:dyDescent="0.25">
      <c r="B192" s="95">
        <v>190</v>
      </c>
      <c r="C192" s="169"/>
      <c r="D192" s="165"/>
      <c r="E192" s="165"/>
      <c r="F192" s="165"/>
      <c r="G192" s="207" t="str">
        <f t="shared" ca="1" si="10"/>
        <v xml:space="preserve"> </v>
      </c>
      <c r="H192" s="207" t="str">
        <f t="shared" ca="1" si="11"/>
        <v xml:space="preserve"> </v>
      </c>
      <c r="I192" s="139" t="str">
        <f ca="1">IFERROR(Tablo2[[#This Row],[KDV DAHİL ALIŞLAR]]-Tablo2[[#This Row],[ÖDEMELER TOPLAMI]]," ")</f>
        <v xml:space="preserve"> </v>
      </c>
    </row>
    <row r="193" spans="2:9" x14ac:dyDescent="0.25">
      <c r="B193" s="95">
        <v>191</v>
      </c>
      <c r="C193" s="169"/>
      <c r="D193" s="165"/>
      <c r="E193" s="165"/>
      <c r="F193" s="165"/>
      <c r="G193" s="207" t="str">
        <f t="shared" ca="1" si="10"/>
        <v xml:space="preserve"> </v>
      </c>
      <c r="H193" s="207" t="str">
        <f t="shared" ca="1" si="11"/>
        <v xml:space="preserve"> </v>
      </c>
      <c r="I193" s="139" t="str">
        <f ca="1">IFERROR(Tablo2[[#This Row],[KDV DAHİL ALIŞLAR]]-Tablo2[[#This Row],[ÖDEMELER TOPLAMI]]," ")</f>
        <v xml:space="preserve"> </v>
      </c>
    </row>
    <row r="194" spans="2:9" x14ac:dyDescent="0.25">
      <c r="B194" s="95">
        <v>192</v>
      </c>
      <c r="C194" s="169"/>
      <c r="D194" s="165"/>
      <c r="E194" s="165"/>
      <c r="F194" s="165"/>
      <c r="G194" s="207" t="str">
        <f t="shared" ca="1" si="10"/>
        <v xml:space="preserve"> </v>
      </c>
      <c r="H194" s="207" t="str">
        <f t="shared" ca="1" si="11"/>
        <v xml:space="preserve"> </v>
      </c>
      <c r="I194" s="139" t="str">
        <f ca="1">IFERROR(Tablo2[[#This Row],[KDV DAHİL ALIŞLAR]]-Tablo2[[#This Row],[ÖDEMELER TOPLAMI]]," ")</f>
        <v xml:space="preserve"> </v>
      </c>
    </row>
    <row r="195" spans="2:9" x14ac:dyDescent="0.25">
      <c r="B195" s="95">
        <v>193</v>
      </c>
      <c r="C195" s="169"/>
      <c r="D195" s="165"/>
      <c r="E195" s="165"/>
      <c r="F195" s="165"/>
      <c r="G195" s="207" t="str">
        <f t="shared" ca="1" si="10"/>
        <v xml:space="preserve"> </v>
      </c>
      <c r="H195" s="207" t="str">
        <f t="shared" ca="1" si="11"/>
        <v xml:space="preserve"> </v>
      </c>
      <c r="I195" s="139" t="str">
        <f ca="1">IFERROR(Tablo2[[#This Row],[KDV DAHİL ALIŞLAR]]-Tablo2[[#This Row],[ÖDEMELER TOPLAMI]]," ")</f>
        <v xml:space="preserve"> </v>
      </c>
    </row>
    <row r="196" spans="2:9" x14ac:dyDescent="0.25">
      <c r="B196" s="95">
        <v>194</v>
      </c>
      <c r="C196" s="169"/>
      <c r="D196" s="165"/>
      <c r="E196" s="165"/>
      <c r="F196" s="165"/>
      <c r="G196" s="207" t="str">
        <f t="shared" ca="1" si="10"/>
        <v xml:space="preserve"> </v>
      </c>
      <c r="H196" s="207" t="str">
        <f t="shared" ca="1" si="11"/>
        <v xml:space="preserve"> </v>
      </c>
      <c r="I196" s="139" t="str">
        <f ca="1">IFERROR(Tablo2[[#This Row],[KDV DAHİL ALIŞLAR]]-Tablo2[[#This Row],[ÖDEMELER TOPLAMI]]," ")</f>
        <v xml:space="preserve"> </v>
      </c>
    </row>
    <row r="197" spans="2:9" x14ac:dyDescent="0.25">
      <c r="B197" s="95">
        <v>195</v>
      </c>
      <c r="C197" s="169"/>
      <c r="D197" s="165"/>
      <c r="E197" s="165"/>
      <c r="F197" s="165"/>
      <c r="G197" s="207" t="str">
        <f t="shared" ca="1" si="10"/>
        <v xml:space="preserve"> </v>
      </c>
      <c r="H197" s="207" t="str">
        <f t="shared" ca="1" si="11"/>
        <v xml:space="preserve"> </v>
      </c>
      <c r="I197" s="139" t="str">
        <f ca="1">IFERROR(Tablo2[[#This Row],[KDV DAHİL ALIŞLAR]]-Tablo2[[#This Row],[ÖDEMELER TOPLAMI]]," ")</f>
        <v xml:space="preserve"> </v>
      </c>
    </row>
    <row r="198" spans="2:9" x14ac:dyDescent="0.25">
      <c r="B198" s="95">
        <v>196</v>
      </c>
      <c r="C198" s="169"/>
      <c r="D198" s="165"/>
      <c r="E198" s="165"/>
      <c r="F198" s="165"/>
      <c r="G198" s="207" t="str">
        <f t="shared" ca="1" si="10"/>
        <v xml:space="preserve"> </v>
      </c>
      <c r="H198" s="207" t="str">
        <f t="shared" ca="1" si="11"/>
        <v xml:space="preserve"> </v>
      </c>
      <c r="I198" s="139" t="str">
        <f ca="1">IFERROR(Tablo2[[#This Row],[KDV DAHİL ALIŞLAR]]-Tablo2[[#This Row],[ÖDEMELER TOPLAMI]]," ")</f>
        <v xml:space="preserve"> </v>
      </c>
    </row>
    <row r="199" spans="2:9" x14ac:dyDescent="0.25">
      <c r="B199" s="95">
        <v>197</v>
      </c>
      <c r="C199" s="169"/>
      <c r="D199" s="165"/>
      <c r="E199" s="165"/>
      <c r="F199" s="165"/>
      <c r="G199" s="207" t="str">
        <f t="shared" ca="1" si="10"/>
        <v xml:space="preserve"> </v>
      </c>
      <c r="H199" s="207" t="str">
        <f t="shared" ca="1" si="11"/>
        <v xml:space="preserve"> </v>
      </c>
      <c r="I199" s="139" t="str">
        <f ca="1">IFERROR(Tablo2[[#This Row],[KDV DAHİL ALIŞLAR]]-Tablo2[[#This Row],[ÖDEMELER TOPLAMI]]," ")</f>
        <v xml:space="preserve"> </v>
      </c>
    </row>
    <row r="200" spans="2:9" x14ac:dyDescent="0.25">
      <c r="B200" s="95">
        <v>198</v>
      </c>
      <c r="C200" s="169"/>
      <c r="D200" s="165"/>
      <c r="E200" s="165"/>
      <c r="F200" s="165"/>
      <c r="G200" s="207" t="str">
        <f t="shared" ca="1" si="10"/>
        <v xml:space="preserve"> </v>
      </c>
      <c r="H200" s="207" t="str">
        <f t="shared" ca="1" si="11"/>
        <v xml:space="preserve"> </v>
      </c>
      <c r="I200" s="139" t="str">
        <f ca="1">IFERROR(Tablo2[[#This Row],[KDV DAHİL ALIŞLAR]]-Tablo2[[#This Row],[ÖDEMELER TOPLAMI]]," ")</f>
        <v xml:space="preserve"> </v>
      </c>
    </row>
    <row r="201" spans="2:9" x14ac:dyDescent="0.25">
      <c r="B201" s="95">
        <v>199</v>
      </c>
      <c r="C201" s="169"/>
      <c r="D201" s="165"/>
      <c r="E201" s="165"/>
      <c r="F201" s="165"/>
      <c r="G201" s="207" t="str">
        <f t="shared" ca="1" si="10"/>
        <v xml:space="preserve"> </v>
      </c>
      <c r="H201" s="207" t="str">
        <f t="shared" ca="1" si="11"/>
        <v xml:space="preserve"> </v>
      </c>
      <c r="I201" s="139" t="str">
        <f ca="1">IFERROR(Tablo2[[#This Row],[KDV DAHİL ALIŞLAR]]-Tablo2[[#This Row],[ÖDEMELER TOPLAMI]]," ")</f>
        <v xml:space="preserve"> </v>
      </c>
    </row>
    <row r="202" spans="2:9" x14ac:dyDescent="0.25">
      <c r="B202" s="95">
        <v>200</v>
      </c>
      <c r="C202" s="169"/>
      <c r="D202" s="165"/>
      <c r="E202" s="165"/>
      <c r="F202" s="165"/>
      <c r="G202" s="207" t="str">
        <f t="shared" ca="1" si="10"/>
        <v xml:space="preserve"> </v>
      </c>
      <c r="H202" s="207" t="str">
        <f t="shared" ca="1" si="11"/>
        <v xml:space="preserve"> </v>
      </c>
      <c r="I202" s="139" t="str">
        <f ca="1">IFERROR(Tablo2[[#This Row],[KDV DAHİL ALIŞLAR]]-Tablo2[[#This Row],[ÖDEMELER TOPLAMI]]," ")</f>
        <v xml:space="preserve"> </v>
      </c>
    </row>
    <row r="203" spans="2:9" x14ac:dyDescent="0.25">
      <c r="B203" s="95">
        <v>201</v>
      </c>
      <c r="C203" s="169"/>
      <c r="D203" s="165"/>
      <c r="E203" s="165"/>
      <c r="F203" s="165"/>
      <c r="G203" s="207" t="str">
        <f t="shared" ca="1" si="10"/>
        <v xml:space="preserve"> </v>
      </c>
      <c r="H203" s="207" t="str">
        <f t="shared" ca="1" si="11"/>
        <v xml:space="preserve"> </v>
      </c>
      <c r="I203" s="139" t="str">
        <f ca="1">IFERROR(Tablo2[[#This Row],[KDV DAHİL ALIŞLAR]]-Tablo2[[#This Row],[ÖDEMELER TOPLAMI]]," ")</f>
        <v xml:space="preserve"> </v>
      </c>
    </row>
    <row r="204" spans="2:9" x14ac:dyDescent="0.25">
      <c r="B204" s="95">
        <v>202</v>
      </c>
      <c r="C204" s="169"/>
      <c r="D204" s="165"/>
      <c r="E204" s="165"/>
      <c r="F204" s="165"/>
      <c r="G204" s="207" t="str">
        <f t="shared" ca="1" si="10"/>
        <v xml:space="preserve"> </v>
      </c>
      <c r="H204" s="207" t="str">
        <f t="shared" ca="1" si="11"/>
        <v xml:space="preserve"> </v>
      </c>
      <c r="I204" s="139" t="str">
        <f ca="1">IFERROR(Tablo2[[#This Row],[KDV DAHİL ALIŞLAR]]-Tablo2[[#This Row],[ÖDEMELER TOPLAMI]]," ")</f>
        <v xml:space="preserve"> </v>
      </c>
    </row>
    <row r="205" spans="2:9" x14ac:dyDescent="0.25">
      <c r="B205" s="95">
        <v>203</v>
      </c>
      <c r="C205" s="169"/>
      <c r="D205" s="165"/>
      <c r="E205" s="165"/>
      <c r="F205" s="165"/>
      <c r="G205" s="207" t="str">
        <f t="shared" ca="1" si="10"/>
        <v xml:space="preserve"> </v>
      </c>
      <c r="H205" s="207" t="str">
        <f t="shared" ca="1" si="11"/>
        <v xml:space="preserve"> </v>
      </c>
      <c r="I205" s="139" t="str">
        <f ca="1">IFERROR(Tablo2[[#This Row],[KDV DAHİL ALIŞLAR]]-Tablo2[[#This Row],[ÖDEMELER TOPLAMI]]," ")</f>
        <v xml:space="preserve"> </v>
      </c>
    </row>
    <row r="206" spans="2:9" x14ac:dyDescent="0.25">
      <c r="B206" s="95">
        <v>204</v>
      </c>
      <c r="C206" s="169"/>
      <c r="D206" s="165"/>
      <c r="E206" s="165"/>
      <c r="F206" s="165"/>
      <c r="G206" s="207" t="str">
        <f t="shared" ca="1" si="10"/>
        <v xml:space="preserve"> </v>
      </c>
      <c r="H206" s="207" t="str">
        <f t="shared" ca="1" si="11"/>
        <v xml:space="preserve"> </v>
      </c>
      <c r="I206" s="139" t="str">
        <f ca="1">IFERROR(Tablo2[[#This Row],[KDV DAHİL ALIŞLAR]]-Tablo2[[#This Row],[ÖDEMELER TOPLAMI]]," ")</f>
        <v xml:space="preserve"> </v>
      </c>
    </row>
    <row r="207" spans="2:9" x14ac:dyDescent="0.25">
      <c r="B207" s="95">
        <v>205</v>
      </c>
      <c r="C207" s="169"/>
      <c r="D207" s="165"/>
      <c r="E207" s="165"/>
      <c r="F207" s="165"/>
      <c r="G207" s="207" t="str">
        <f t="shared" ca="1" si="10"/>
        <v xml:space="preserve"> </v>
      </c>
      <c r="H207" s="207" t="str">
        <f t="shared" ca="1" si="11"/>
        <v xml:space="preserve"> </v>
      </c>
      <c r="I207" s="139" t="str">
        <f ca="1">IFERROR(Tablo2[[#This Row],[KDV DAHİL ALIŞLAR]]-Tablo2[[#This Row],[ÖDEMELER TOPLAMI]]," ")</f>
        <v xml:space="preserve"> </v>
      </c>
    </row>
    <row r="208" spans="2:9" x14ac:dyDescent="0.25">
      <c r="B208" s="95">
        <v>206</v>
      </c>
      <c r="C208" s="169"/>
      <c r="D208" s="165"/>
      <c r="E208" s="165"/>
      <c r="F208" s="165"/>
      <c r="G208" s="207" t="str">
        <f t="shared" ca="1" si="10"/>
        <v xml:space="preserve"> </v>
      </c>
      <c r="H208" s="207" t="str">
        <f t="shared" ca="1" si="11"/>
        <v xml:space="preserve"> </v>
      </c>
      <c r="I208" s="139" t="str">
        <f ca="1">IFERROR(Tablo2[[#This Row],[KDV DAHİL ALIŞLAR]]-Tablo2[[#This Row],[ÖDEMELER TOPLAMI]]," ")</f>
        <v xml:space="preserve"> </v>
      </c>
    </row>
    <row r="209" spans="2:9" x14ac:dyDescent="0.25">
      <c r="B209" s="95">
        <v>207</v>
      </c>
      <c r="C209" s="169"/>
      <c r="D209" s="165"/>
      <c r="E209" s="165"/>
      <c r="F209" s="165"/>
      <c r="G209" s="207" t="str">
        <f t="shared" ca="1" si="10"/>
        <v xml:space="preserve"> </v>
      </c>
      <c r="H209" s="207" t="str">
        <f t="shared" ca="1" si="11"/>
        <v xml:space="preserve"> </v>
      </c>
      <c r="I209" s="139" t="str">
        <f ca="1">IFERROR(Tablo2[[#This Row],[KDV DAHİL ALIŞLAR]]-Tablo2[[#This Row],[ÖDEMELER TOPLAMI]]," ")</f>
        <v xml:space="preserve"> </v>
      </c>
    </row>
    <row r="210" spans="2:9" x14ac:dyDescent="0.25">
      <c r="B210" s="95">
        <v>208</v>
      </c>
      <c r="C210" s="169"/>
      <c r="D210" s="165"/>
      <c r="E210" s="165"/>
      <c r="F210" s="165"/>
      <c r="G210" s="207" t="str">
        <f t="shared" ref="G210:G273" ca="1" si="12">IFERROR(SUMIF(INDIRECT("'"&amp;F210&amp;"'!C:C"),C210,INDIRECT("'"&amp;F210&amp;"'!L:L"))," ")</f>
        <v xml:space="preserve"> </v>
      </c>
      <c r="H210" s="207" t="str">
        <f t="shared" ref="H210:H273" ca="1" si="13">IFERROR(SUMIF(INDIRECT("'"&amp;F210&amp;"'!C:C"),C210,INDIRECT("'"&amp;F210&amp;"'!M:M"))," ")</f>
        <v xml:space="preserve"> </v>
      </c>
      <c r="I210" s="139" t="str">
        <f ca="1">IFERROR(Tablo2[[#This Row],[KDV DAHİL ALIŞLAR]]-Tablo2[[#This Row],[ÖDEMELER TOPLAMI]]," ")</f>
        <v xml:space="preserve"> </v>
      </c>
    </row>
    <row r="211" spans="2:9" x14ac:dyDescent="0.25">
      <c r="B211" s="95">
        <v>209</v>
      </c>
      <c r="C211" s="169"/>
      <c r="D211" s="165"/>
      <c r="E211" s="165"/>
      <c r="F211" s="165"/>
      <c r="G211" s="207" t="str">
        <f t="shared" ca="1" si="12"/>
        <v xml:space="preserve"> </v>
      </c>
      <c r="H211" s="207" t="str">
        <f t="shared" ca="1" si="13"/>
        <v xml:space="preserve"> </v>
      </c>
      <c r="I211" s="139" t="str">
        <f ca="1">IFERROR(Tablo2[[#This Row],[KDV DAHİL ALIŞLAR]]-Tablo2[[#This Row],[ÖDEMELER TOPLAMI]]," ")</f>
        <v xml:space="preserve"> </v>
      </c>
    </row>
    <row r="212" spans="2:9" x14ac:dyDescent="0.25">
      <c r="B212" s="95">
        <v>210</v>
      </c>
      <c r="C212" s="169"/>
      <c r="D212" s="165"/>
      <c r="E212" s="165"/>
      <c r="F212" s="165"/>
      <c r="G212" s="207" t="str">
        <f t="shared" ca="1" si="12"/>
        <v xml:space="preserve"> </v>
      </c>
      <c r="H212" s="207" t="str">
        <f t="shared" ca="1" si="13"/>
        <v xml:space="preserve"> </v>
      </c>
      <c r="I212" s="139" t="str">
        <f ca="1">IFERROR(Tablo2[[#This Row],[KDV DAHİL ALIŞLAR]]-Tablo2[[#This Row],[ÖDEMELER TOPLAMI]]," ")</f>
        <v xml:space="preserve"> </v>
      </c>
    </row>
    <row r="213" spans="2:9" x14ac:dyDescent="0.25">
      <c r="B213" s="95">
        <v>211</v>
      </c>
      <c r="C213" s="169"/>
      <c r="D213" s="165"/>
      <c r="E213" s="165"/>
      <c r="F213" s="165"/>
      <c r="G213" s="207" t="str">
        <f t="shared" ca="1" si="12"/>
        <v xml:space="preserve"> </v>
      </c>
      <c r="H213" s="207" t="str">
        <f t="shared" ca="1" si="13"/>
        <v xml:space="preserve"> </v>
      </c>
      <c r="I213" s="139" t="str">
        <f ca="1">IFERROR(Tablo2[[#This Row],[KDV DAHİL ALIŞLAR]]-Tablo2[[#This Row],[ÖDEMELER TOPLAMI]]," ")</f>
        <v xml:space="preserve"> </v>
      </c>
    </row>
    <row r="214" spans="2:9" x14ac:dyDescent="0.25">
      <c r="B214" s="95">
        <v>212</v>
      </c>
      <c r="C214" s="169"/>
      <c r="D214" s="165"/>
      <c r="E214" s="165"/>
      <c r="F214" s="165"/>
      <c r="G214" s="207" t="str">
        <f t="shared" ca="1" si="12"/>
        <v xml:space="preserve"> </v>
      </c>
      <c r="H214" s="207" t="str">
        <f t="shared" ca="1" si="13"/>
        <v xml:space="preserve"> </v>
      </c>
      <c r="I214" s="139" t="str">
        <f ca="1">IFERROR(Tablo2[[#This Row],[KDV DAHİL ALIŞLAR]]-Tablo2[[#This Row],[ÖDEMELER TOPLAMI]]," ")</f>
        <v xml:space="preserve"> </v>
      </c>
    </row>
    <row r="215" spans="2:9" x14ac:dyDescent="0.25">
      <c r="B215" s="95">
        <v>213</v>
      </c>
      <c r="C215" s="169"/>
      <c r="D215" s="165"/>
      <c r="E215" s="165"/>
      <c r="F215" s="165"/>
      <c r="G215" s="207" t="str">
        <f t="shared" ca="1" si="12"/>
        <v xml:space="preserve"> </v>
      </c>
      <c r="H215" s="207" t="str">
        <f t="shared" ca="1" si="13"/>
        <v xml:space="preserve"> </v>
      </c>
      <c r="I215" s="139" t="str">
        <f ca="1">IFERROR(Tablo2[[#This Row],[KDV DAHİL ALIŞLAR]]-Tablo2[[#This Row],[ÖDEMELER TOPLAMI]]," ")</f>
        <v xml:space="preserve"> </v>
      </c>
    </row>
    <row r="216" spans="2:9" x14ac:dyDescent="0.25">
      <c r="B216" s="95">
        <v>214</v>
      </c>
      <c r="C216" s="169"/>
      <c r="D216" s="165"/>
      <c r="E216" s="165"/>
      <c r="F216" s="165"/>
      <c r="G216" s="207" t="str">
        <f t="shared" ca="1" si="12"/>
        <v xml:space="preserve"> </v>
      </c>
      <c r="H216" s="207" t="str">
        <f t="shared" ca="1" si="13"/>
        <v xml:space="preserve"> </v>
      </c>
      <c r="I216" s="139" t="str">
        <f ca="1">IFERROR(Tablo2[[#This Row],[KDV DAHİL ALIŞLAR]]-Tablo2[[#This Row],[ÖDEMELER TOPLAMI]]," ")</f>
        <v xml:space="preserve"> </v>
      </c>
    </row>
    <row r="217" spans="2:9" x14ac:dyDescent="0.25">
      <c r="B217" s="95">
        <v>215</v>
      </c>
      <c r="C217" s="169"/>
      <c r="D217" s="165"/>
      <c r="E217" s="165"/>
      <c r="F217" s="165"/>
      <c r="G217" s="207" t="str">
        <f t="shared" ca="1" si="12"/>
        <v xml:space="preserve"> </v>
      </c>
      <c r="H217" s="207" t="str">
        <f t="shared" ca="1" si="13"/>
        <v xml:space="preserve"> </v>
      </c>
      <c r="I217" s="139" t="str">
        <f ca="1">IFERROR(Tablo2[[#This Row],[KDV DAHİL ALIŞLAR]]-Tablo2[[#This Row],[ÖDEMELER TOPLAMI]]," ")</f>
        <v xml:space="preserve"> </v>
      </c>
    </row>
    <row r="218" spans="2:9" x14ac:dyDescent="0.25">
      <c r="B218" s="95">
        <v>216</v>
      </c>
      <c r="C218" s="169"/>
      <c r="D218" s="165"/>
      <c r="E218" s="165"/>
      <c r="F218" s="165"/>
      <c r="G218" s="207" t="str">
        <f t="shared" ca="1" si="12"/>
        <v xml:space="preserve"> </v>
      </c>
      <c r="H218" s="207" t="str">
        <f t="shared" ca="1" si="13"/>
        <v xml:space="preserve"> </v>
      </c>
      <c r="I218" s="139" t="str">
        <f ca="1">IFERROR(Tablo2[[#This Row],[KDV DAHİL ALIŞLAR]]-Tablo2[[#This Row],[ÖDEMELER TOPLAMI]]," ")</f>
        <v xml:space="preserve"> </v>
      </c>
    </row>
    <row r="219" spans="2:9" x14ac:dyDescent="0.25">
      <c r="B219" s="95">
        <v>217</v>
      </c>
      <c r="C219" s="169"/>
      <c r="D219" s="165"/>
      <c r="E219" s="165"/>
      <c r="F219" s="165"/>
      <c r="G219" s="207" t="str">
        <f t="shared" ca="1" si="12"/>
        <v xml:space="preserve"> </v>
      </c>
      <c r="H219" s="207" t="str">
        <f t="shared" ca="1" si="13"/>
        <v xml:space="preserve"> </v>
      </c>
      <c r="I219" s="139" t="str">
        <f ca="1">IFERROR(Tablo2[[#This Row],[KDV DAHİL ALIŞLAR]]-Tablo2[[#This Row],[ÖDEMELER TOPLAMI]]," ")</f>
        <v xml:space="preserve"> </v>
      </c>
    </row>
    <row r="220" spans="2:9" x14ac:dyDescent="0.25">
      <c r="B220" s="95">
        <v>218</v>
      </c>
      <c r="C220" s="169"/>
      <c r="D220" s="165"/>
      <c r="E220" s="165"/>
      <c r="F220" s="165"/>
      <c r="G220" s="207" t="str">
        <f t="shared" ca="1" si="12"/>
        <v xml:space="preserve"> </v>
      </c>
      <c r="H220" s="207" t="str">
        <f t="shared" ca="1" si="13"/>
        <v xml:space="preserve"> </v>
      </c>
      <c r="I220" s="139" t="str">
        <f ca="1">IFERROR(Tablo2[[#This Row],[KDV DAHİL ALIŞLAR]]-Tablo2[[#This Row],[ÖDEMELER TOPLAMI]]," ")</f>
        <v xml:space="preserve"> </v>
      </c>
    </row>
    <row r="221" spans="2:9" x14ac:dyDescent="0.25">
      <c r="B221" s="95">
        <v>219</v>
      </c>
      <c r="C221" s="169"/>
      <c r="D221" s="165"/>
      <c r="E221" s="165"/>
      <c r="F221" s="165"/>
      <c r="G221" s="207" t="str">
        <f t="shared" ca="1" si="12"/>
        <v xml:space="preserve"> </v>
      </c>
      <c r="H221" s="207" t="str">
        <f t="shared" ca="1" si="13"/>
        <v xml:space="preserve"> </v>
      </c>
      <c r="I221" s="139" t="str">
        <f ca="1">IFERROR(Tablo2[[#This Row],[KDV DAHİL ALIŞLAR]]-Tablo2[[#This Row],[ÖDEMELER TOPLAMI]]," ")</f>
        <v xml:space="preserve"> </v>
      </c>
    </row>
    <row r="222" spans="2:9" x14ac:dyDescent="0.25">
      <c r="B222" s="95">
        <v>220</v>
      </c>
      <c r="C222" s="169"/>
      <c r="D222" s="165"/>
      <c r="E222" s="165"/>
      <c r="F222" s="165"/>
      <c r="G222" s="207" t="str">
        <f t="shared" ca="1" si="12"/>
        <v xml:space="preserve"> </v>
      </c>
      <c r="H222" s="207" t="str">
        <f t="shared" ca="1" si="13"/>
        <v xml:space="preserve"> </v>
      </c>
      <c r="I222" s="139" t="str">
        <f ca="1">IFERROR(Tablo2[[#This Row],[KDV DAHİL ALIŞLAR]]-Tablo2[[#This Row],[ÖDEMELER TOPLAMI]]," ")</f>
        <v xml:space="preserve"> </v>
      </c>
    </row>
    <row r="223" spans="2:9" x14ac:dyDescent="0.25">
      <c r="B223" s="95">
        <v>221</v>
      </c>
      <c r="C223" s="169"/>
      <c r="D223" s="165"/>
      <c r="E223" s="165"/>
      <c r="F223" s="165"/>
      <c r="G223" s="207" t="str">
        <f t="shared" ca="1" si="12"/>
        <v xml:space="preserve"> </v>
      </c>
      <c r="H223" s="207" t="str">
        <f t="shared" ca="1" si="13"/>
        <v xml:space="preserve"> </v>
      </c>
      <c r="I223" s="139" t="str">
        <f ca="1">IFERROR(Tablo2[[#This Row],[KDV DAHİL ALIŞLAR]]-Tablo2[[#This Row],[ÖDEMELER TOPLAMI]]," ")</f>
        <v xml:space="preserve"> </v>
      </c>
    </row>
    <row r="224" spans="2:9" x14ac:dyDescent="0.25">
      <c r="B224" s="95">
        <v>222</v>
      </c>
      <c r="C224" s="169"/>
      <c r="D224" s="165"/>
      <c r="E224" s="165"/>
      <c r="F224" s="165"/>
      <c r="G224" s="207" t="str">
        <f t="shared" ca="1" si="12"/>
        <v xml:space="preserve"> </v>
      </c>
      <c r="H224" s="207" t="str">
        <f t="shared" ca="1" si="13"/>
        <v xml:space="preserve"> </v>
      </c>
      <c r="I224" s="139" t="str">
        <f ca="1">IFERROR(Tablo2[[#This Row],[KDV DAHİL ALIŞLAR]]-Tablo2[[#This Row],[ÖDEMELER TOPLAMI]]," ")</f>
        <v xml:space="preserve"> </v>
      </c>
    </row>
    <row r="225" spans="2:9" x14ac:dyDescent="0.25">
      <c r="B225" s="95">
        <v>223</v>
      </c>
      <c r="C225" s="169"/>
      <c r="D225" s="165"/>
      <c r="E225" s="165"/>
      <c r="F225" s="165"/>
      <c r="G225" s="207" t="str">
        <f t="shared" ca="1" si="12"/>
        <v xml:space="preserve"> </v>
      </c>
      <c r="H225" s="207" t="str">
        <f t="shared" ca="1" si="13"/>
        <v xml:space="preserve"> </v>
      </c>
      <c r="I225" s="139" t="str">
        <f ca="1">IFERROR(Tablo2[[#This Row],[KDV DAHİL ALIŞLAR]]-Tablo2[[#This Row],[ÖDEMELER TOPLAMI]]," ")</f>
        <v xml:space="preserve"> </v>
      </c>
    </row>
    <row r="226" spans="2:9" x14ac:dyDescent="0.25">
      <c r="B226" s="95">
        <v>224</v>
      </c>
      <c r="C226" s="169"/>
      <c r="D226" s="165"/>
      <c r="E226" s="165"/>
      <c r="F226" s="165"/>
      <c r="G226" s="207" t="str">
        <f t="shared" ca="1" si="12"/>
        <v xml:space="preserve"> </v>
      </c>
      <c r="H226" s="207" t="str">
        <f t="shared" ca="1" si="13"/>
        <v xml:space="preserve"> </v>
      </c>
      <c r="I226" s="139" t="str">
        <f ca="1">IFERROR(Tablo2[[#This Row],[KDV DAHİL ALIŞLAR]]-Tablo2[[#This Row],[ÖDEMELER TOPLAMI]]," ")</f>
        <v xml:space="preserve"> </v>
      </c>
    </row>
    <row r="227" spans="2:9" x14ac:dyDescent="0.25">
      <c r="B227" s="95">
        <v>225</v>
      </c>
      <c r="C227" s="169"/>
      <c r="D227" s="165"/>
      <c r="E227" s="165"/>
      <c r="F227" s="165"/>
      <c r="G227" s="207" t="str">
        <f t="shared" ca="1" si="12"/>
        <v xml:space="preserve"> </v>
      </c>
      <c r="H227" s="207" t="str">
        <f t="shared" ca="1" si="13"/>
        <v xml:space="preserve"> </v>
      </c>
      <c r="I227" s="139" t="str">
        <f ca="1">IFERROR(Tablo2[[#This Row],[KDV DAHİL ALIŞLAR]]-Tablo2[[#This Row],[ÖDEMELER TOPLAMI]]," ")</f>
        <v xml:space="preserve"> </v>
      </c>
    </row>
    <row r="228" spans="2:9" x14ac:dyDescent="0.25">
      <c r="B228" s="95">
        <v>226</v>
      </c>
      <c r="C228" s="169"/>
      <c r="D228" s="165"/>
      <c r="E228" s="165"/>
      <c r="F228" s="165"/>
      <c r="G228" s="207" t="str">
        <f t="shared" ca="1" si="12"/>
        <v xml:space="preserve"> </v>
      </c>
      <c r="H228" s="207" t="str">
        <f t="shared" ca="1" si="13"/>
        <v xml:space="preserve"> </v>
      </c>
      <c r="I228" s="139" t="str">
        <f ca="1">IFERROR(Tablo2[[#This Row],[KDV DAHİL ALIŞLAR]]-Tablo2[[#This Row],[ÖDEMELER TOPLAMI]]," ")</f>
        <v xml:space="preserve"> </v>
      </c>
    </row>
    <row r="229" spans="2:9" x14ac:dyDescent="0.25">
      <c r="B229" s="95">
        <v>227</v>
      </c>
      <c r="C229" s="169"/>
      <c r="D229" s="165"/>
      <c r="E229" s="165"/>
      <c r="F229" s="165"/>
      <c r="G229" s="207" t="str">
        <f t="shared" ca="1" si="12"/>
        <v xml:space="preserve"> </v>
      </c>
      <c r="H229" s="207" t="str">
        <f t="shared" ca="1" si="13"/>
        <v xml:space="preserve"> </v>
      </c>
      <c r="I229" s="139" t="str">
        <f ca="1">IFERROR(Tablo2[[#This Row],[KDV DAHİL ALIŞLAR]]-Tablo2[[#This Row],[ÖDEMELER TOPLAMI]]," ")</f>
        <v xml:space="preserve"> </v>
      </c>
    </row>
    <row r="230" spans="2:9" x14ac:dyDescent="0.25">
      <c r="B230" s="95">
        <v>228</v>
      </c>
      <c r="C230" s="169"/>
      <c r="D230" s="165"/>
      <c r="E230" s="165"/>
      <c r="F230" s="165"/>
      <c r="G230" s="207" t="str">
        <f t="shared" ca="1" si="12"/>
        <v xml:space="preserve"> </v>
      </c>
      <c r="H230" s="207" t="str">
        <f t="shared" ca="1" si="13"/>
        <v xml:space="preserve"> </v>
      </c>
      <c r="I230" s="139" t="str">
        <f ca="1">IFERROR(Tablo2[[#This Row],[KDV DAHİL ALIŞLAR]]-Tablo2[[#This Row],[ÖDEMELER TOPLAMI]]," ")</f>
        <v xml:space="preserve"> </v>
      </c>
    </row>
    <row r="231" spans="2:9" x14ac:dyDescent="0.25">
      <c r="B231" s="95">
        <v>229</v>
      </c>
      <c r="C231" s="169"/>
      <c r="D231" s="165"/>
      <c r="E231" s="165"/>
      <c r="F231" s="165"/>
      <c r="G231" s="207" t="str">
        <f t="shared" ca="1" si="12"/>
        <v xml:space="preserve"> </v>
      </c>
      <c r="H231" s="207" t="str">
        <f t="shared" ca="1" si="13"/>
        <v xml:space="preserve"> </v>
      </c>
      <c r="I231" s="139" t="str">
        <f ca="1">IFERROR(Tablo2[[#This Row],[KDV DAHİL ALIŞLAR]]-Tablo2[[#This Row],[ÖDEMELER TOPLAMI]]," ")</f>
        <v xml:space="preserve"> </v>
      </c>
    </row>
    <row r="232" spans="2:9" x14ac:dyDescent="0.25">
      <c r="B232" s="95">
        <v>230</v>
      </c>
      <c r="C232" s="169"/>
      <c r="D232" s="165"/>
      <c r="E232" s="165"/>
      <c r="F232" s="165"/>
      <c r="G232" s="207" t="str">
        <f t="shared" ca="1" si="12"/>
        <v xml:space="preserve"> </v>
      </c>
      <c r="H232" s="207" t="str">
        <f t="shared" ca="1" si="13"/>
        <v xml:space="preserve"> </v>
      </c>
      <c r="I232" s="139" t="str">
        <f ca="1">IFERROR(Tablo2[[#This Row],[KDV DAHİL ALIŞLAR]]-Tablo2[[#This Row],[ÖDEMELER TOPLAMI]]," ")</f>
        <v xml:space="preserve"> </v>
      </c>
    </row>
    <row r="233" spans="2:9" x14ac:dyDescent="0.25">
      <c r="B233" s="95">
        <v>231</v>
      </c>
      <c r="C233" s="169"/>
      <c r="D233" s="165"/>
      <c r="E233" s="165"/>
      <c r="F233" s="165"/>
      <c r="G233" s="207" t="str">
        <f t="shared" ca="1" si="12"/>
        <v xml:space="preserve"> </v>
      </c>
      <c r="H233" s="207" t="str">
        <f t="shared" ca="1" si="13"/>
        <v xml:space="preserve"> </v>
      </c>
      <c r="I233" s="139" t="str">
        <f ca="1">IFERROR(Tablo2[[#This Row],[KDV DAHİL ALIŞLAR]]-Tablo2[[#This Row],[ÖDEMELER TOPLAMI]]," ")</f>
        <v xml:space="preserve"> </v>
      </c>
    </row>
    <row r="234" spans="2:9" x14ac:dyDescent="0.25">
      <c r="B234" s="95">
        <v>232</v>
      </c>
      <c r="C234" s="169"/>
      <c r="D234" s="165"/>
      <c r="E234" s="165"/>
      <c r="F234" s="165"/>
      <c r="G234" s="207" t="str">
        <f t="shared" ca="1" si="12"/>
        <v xml:space="preserve"> </v>
      </c>
      <c r="H234" s="207" t="str">
        <f t="shared" ca="1" si="13"/>
        <v xml:space="preserve"> </v>
      </c>
      <c r="I234" s="139" t="str">
        <f ca="1">IFERROR(Tablo2[[#This Row],[KDV DAHİL ALIŞLAR]]-Tablo2[[#This Row],[ÖDEMELER TOPLAMI]]," ")</f>
        <v xml:space="preserve"> </v>
      </c>
    </row>
    <row r="235" spans="2:9" x14ac:dyDescent="0.25">
      <c r="B235" s="95">
        <v>233</v>
      </c>
      <c r="C235" s="169"/>
      <c r="D235" s="165"/>
      <c r="E235" s="165"/>
      <c r="F235" s="165"/>
      <c r="G235" s="207" t="str">
        <f t="shared" ca="1" si="12"/>
        <v xml:space="preserve"> </v>
      </c>
      <c r="H235" s="207" t="str">
        <f t="shared" ca="1" si="13"/>
        <v xml:space="preserve"> </v>
      </c>
      <c r="I235" s="139" t="str">
        <f ca="1">IFERROR(Tablo2[[#This Row],[KDV DAHİL ALIŞLAR]]-Tablo2[[#This Row],[ÖDEMELER TOPLAMI]]," ")</f>
        <v xml:space="preserve"> </v>
      </c>
    </row>
    <row r="236" spans="2:9" x14ac:dyDescent="0.25">
      <c r="B236" s="95">
        <v>234</v>
      </c>
      <c r="C236" s="169"/>
      <c r="D236" s="165"/>
      <c r="E236" s="165"/>
      <c r="F236" s="165"/>
      <c r="G236" s="207" t="str">
        <f t="shared" ca="1" si="12"/>
        <v xml:space="preserve"> </v>
      </c>
      <c r="H236" s="207" t="str">
        <f t="shared" ca="1" si="13"/>
        <v xml:space="preserve"> </v>
      </c>
      <c r="I236" s="139" t="str">
        <f ca="1">IFERROR(Tablo2[[#This Row],[KDV DAHİL ALIŞLAR]]-Tablo2[[#This Row],[ÖDEMELER TOPLAMI]]," ")</f>
        <v xml:space="preserve"> </v>
      </c>
    </row>
    <row r="237" spans="2:9" x14ac:dyDescent="0.25">
      <c r="B237" s="95">
        <v>235</v>
      </c>
      <c r="C237" s="169"/>
      <c r="D237" s="165"/>
      <c r="E237" s="165"/>
      <c r="F237" s="165"/>
      <c r="G237" s="207" t="str">
        <f t="shared" ca="1" si="12"/>
        <v xml:space="preserve"> </v>
      </c>
      <c r="H237" s="207" t="str">
        <f t="shared" ca="1" si="13"/>
        <v xml:space="preserve"> </v>
      </c>
      <c r="I237" s="139" t="str">
        <f ca="1">IFERROR(Tablo2[[#This Row],[KDV DAHİL ALIŞLAR]]-Tablo2[[#This Row],[ÖDEMELER TOPLAMI]]," ")</f>
        <v xml:space="preserve"> </v>
      </c>
    </row>
    <row r="238" spans="2:9" x14ac:dyDescent="0.25">
      <c r="B238" s="95">
        <v>236</v>
      </c>
      <c r="C238" s="169"/>
      <c r="D238" s="165"/>
      <c r="E238" s="165"/>
      <c r="F238" s="165"/>
      <c r="G238" s="207" t="str">
        <f t="shared" ca="1" si="12"/>
        <v xml:space="preserve"> </v>
      </c>
      <c r="H238" s="207" t="str">
        <f t="shared" ca="1" si="13"/>
        <v xml:space="preserve"> </v>
      </c>
      <c r="I238" s="139" t="str">
        <f ca="1">IFERROR(Tablo2[[#This Row],[KDV DAHİL ALIŞLAR]]-Tablo2[[#This Row],[ÖDEMELER TOPLAMI]]," ")</f>
        <v xml:space="preserve"> </v>
      </c>
    </row>
    <row r="239" spans="2:9" x14ac:dyDescent="0.25">
      <c r="B239" s="95">
        <v>237</v>
      </c>
      <c r="C239" s="169"/>
      <c r="D239" s="165"/>
      <c r="E239" s="165"/>
      <c r="F239" s="165"/>
      <c r="G239" s="207" t="str">
        <f t="shared" ca="1" si="12"/>
        <v xml:space="preserve"> </v>
      </c>
      <c r="H239" s="207" t="str">
        <f t="shared" ca="1" si="13"/>
        <v xml:space="preserve"> </v>
      </c>
      <c r="I239" s="139" t="str">
        <f ca="1">IFERROR(Tablo2[[#This Row],[KDV DAHİL ALIŞLAR]]-Tablo2[[#This Row],[ÖDEMELER TOPLAMI]]," ")</f>
        <v xml:space="preserve"> </v>
      </c>
    </row>
    <row r="240" spans="2:9" x14ac:dyDescent="0.25">
      <c r="B240" s="95">
        <v>238</v>
      </c>
      <c r="C240" s="169"/>
      <c r="D240" s="165"/>
      <c r="E240" s="165"/>
      <c r="F240" s="165"/>
      <c r="G240" s="207" t="str">
        <f t="shared" ca="1" si="12"/>
        <v xml:space="preserve"> </v>
      </c>
      <c r="H240" s="207" t="str">
        <f t="shared" ca="1" si="13"/>
        <v xml:space="preserve"> </v>
      </c>
      <c r="I240" s="139" t="str">
        <f ca="1">IFERROR(Tablo2[[#This Row],[KDV DAHİL ALIŞLAR]]-Tablo2[[#This Row],[ÖDEMELER TOPLAMI]]," ")</f>
        <v xml:space="preserve"> </v>
      </c>
    </row>
    <row r="241" spans="2:9" x14ac:dyDescent="0.25">
      <c r="B241" s="95">
        <v>239</v>
      </c>
      <c r="C241" s="169"/>
      <c r="D241" s="165"/>
      <c r="E241" s="165"/>
      <c r="F241" s="165"/>
      <c r="G241" s="207" t="str">
        <f t="shared" ca="1" si="12"/>
        <v xml:space="preserve"> </v>
      </c>
      <c r="H241" s="207" t="str">
        <f t="shared" ca="1" si="13"/>
        <v xml:space="preserve"> </v>
      </c>
      <c r="I241" s="139" t="str">
        <f ca="1">IFERROR(Tablo2[[#This Row],[KDV DAHİL ALIŞLAR]]-Tablo2[[#This Row],[ÖDEMELER TOPLAMI]]," ")</f>
        <v xml:space="preserve"> </v>
      </c>
    </row>
    <row r="242" spans="2:9" x14ac:dyDescent="0.25">
      <c r="B242" s="95">
        <v>240</v>
      </c>
      <c r="C242" s="169"/>
      <c r="D242" s="165"/>
      <c r="E242" s="165"/>
      <c r="F242" s="165"/>
      <c r="G242" s="207" t="str">
        <f t="shared" ca="1" si="12"/>
        <v xml:space="preserve"> </v>
      </c>
      <c r="H242" s="207" t="str">
        <f t="shared" ca="1" si="13"/>
        <v xml:space="preserve"> </v>
      </c>
      <c r="I242" s="139" t="str">
        <f ca="1">IFERROR(Tablo2[[#This Row],[KDV DAHİL ALIŞLAR]]-Tablo2[[#This Row],[ÖDEMELER TOPLAMI]]," ")</f>
        <v xml:space="preserve"> </v>
      </c>
    </row>
    <row r="243" spans="2:9" x14ac:dyDescent="0.25">
      <c r="B243" s="95">
        <v>241</v>
      </c>
      <c r="C243" s="169"/>
      <c r="D243" s="165"/>
      <c r="E243" s="165"/>
      <c r="F243" s="165"/>
      <c r="G243" s="207" t="str">
        <f t="shared" ca="1" si="12"/>
        <v xml:space="preserve"> </v>
      </c>
      <c r="H243" s="207" t="str">
        <f t="shared" ca="1" si="13"/>
        <v xml:space="preserve"> </v>
      </c>
      <c r="I243" s="139" t="str">
        <f ca="1">IFERROR(Tablo2[[#This Row],[KDV DAHİL ALIŞLAR]]-Tablo2[[#This Row],[ÖDEMELER TOPLAMI]]," ")</f>
        <v xml:space="preserve"> </v>
      </c>
    </row>
    <row r="244" spans="2:9" x14ac:dyDescent="0.25">
      <c r="B244" s="95">
        <v>242</v>
      </c>
      <c r="C244" s="169"/>
      <c r="D244" s="165"/>
      <c r="E244" s="165"/>
      <c r="F244" s="165"/>
      <c r="G244" s="207" t="str">
        <f t="shared" ca="1" si="12"/>
        <v xml:space="preserve"> </v>
      </c>
      <c r="H244" s="207" t="str">
        <f t="shared" ca="1" si="13"/>
        <v xml:space="preserve"> </v>
      </c>
      <c r="I244" s="139" t="str">
        <f ca="1">IFERROR(Tablo2[[#This Row],[KDV DAHİL ALIŞLAR]]-Tablo2[[#This Row],[ÖDEMELER TOPLAMI]]," ")</f>
        <v xml:space="preserve"> </v>
      </c>
    </row>
    <row r="245" spans="2:9" x14ac:dyDescent="0.25">
      <c r="B245" s="95">
        <v>243</v>
      </c>
      <c r="C245" s="169"/>
      <c r="D245" s="165"/>
      <c r="E245" s="165"/>
      <c r="F245" s="165"/>
      <c r="G245" s="207" t="str">
        <f t="shared" ca="1" si="12"/>
        <v xml:space="preserve"> </v>
      </c>
      <c r="H245" s="207" t="str">
        <f t="shared" ca="1" si="13"/>
        <v xml:space="preserve"> </v>
      </c>
      <c r="I245" s="139" t="str">
        <f ca="1">IFERROR(Tablo2[[#This Row],[KDV DAHİL ALIŞLAR]]-Tablo2[[#This Row],[ÖDEMELER TOPLAMI]]," ")</f>
        <v xml:space="preserve"> </v>
      </c>
    </row>
    <row r="246" spans="2:9" x14ac:dyDescent="0.25">
      <c r="B246" s="95">
        <v>244</v>
      </c>
      <c r="C246" s="169"/>
      <c r="D246" s="165"/>
      <c r="E246" s="165"/>
      <c r="F246" s="165"/>
      <c r="G246" s="207" t="str">
        <f t="shared" ca="1" si="12"/>
        <v xml:space="preserve"> </v>
      </c>
      <c r="H246" s="207" t="str">
        <f t="shared" ca="1" si="13"/>
        <v xml:space="preserve"> </v>
      </c>
      <c r="I246" s="139" t="str">
        <f ca="1">IFERROR(Tablo2[[#This Row],[KDV DAHİL ALIŞLAR]]-Tablo2[[#This Row],[ÖDEMELER TOPLAMI]]," ")</f>
        <v xml:space="preserve"> </v>
      </c>
    </row>
    <row r="247" spans="2:9" x14ac:dyDescent="0.25">
      <c r="B247" s="95">
        <v>245</v>
      </c>
      <c r="C247" s="169"/>
      <c r="D247" s="165"/>
      <c r="E247" s="165"/>
      <c r="F247" s="165"/>
      <c r="G247" s="207" t="str">
        <f t="shared" ca="1" si="12"/>
        <v xml:space="preserve"> </v>
      </c>
      <c r="H247" s="207" t="str">
        <f t="shared" ca="1" si="13"/>
        <v xml:space="preserve"> </v>
      </c>
      <c r="I247" s="139" t="str">
        <f ca="1">IFERROR(Tablo2[[#This Row],[KDV DAHİL ALIŞLAR]]-Tablo2[[#This Row],[ÖDEMELER TOPLAMI]]," ")</f>
        <v xml:space="preserve"> </v>
      </c>
    </row>
    <row r="248" spans="2:9" x14ac:dyDescent="0.25">
      <c r="B248" s="95">
        <v>246</v>
      </c>
      <c r="C248" s="169"/>
      <c r="D248" s="165"/>
      <c r="E248" s="165"/>
      <c r="F248" s="165"/>
      <c r="G248" s="207" t="str">
        <f t="shared" ca="1" si="12"/>
        <v xml:space="preserve"> </v>
      </c>
      <c r="H248" s="207" t="str">
        <f t="shared" ca="1" si="13"/>
        <v xml:space="preserve"> </v>
      </c>
      <c r="I248" s="139" t="str">
        <f ca="1">IFERROR(Tablo2[[#This Row],[KDV DAHİL ALIŞLAR]]-Tablo2[[#This Row],[ÖDEMELER TOPLAMI]]," ")</f>
        <v xml:space="preserve"> </v>
      </c>
    </row>
    <row r="249" spans="2:9" x14ac:dyDescent="0.25">
      <c r="B249" s="95">
        <v>247</v>
      </c>
      <c r="C249" s="169"/>
      <c r="D249" s="165"/>
      <c r="E249" s="165"/>
      <c r="F249" s="165"/>
      <c r="G249" s="207" t="str">
        <f t="shared" ca="1" si="12"/>
        <v xml:space="preserve"> </v>
      </c>
      <c r="H249" s="207" t="str">
        <f t="shared" ca="1" si="13"/>
        <v xml:space="preserve"> </v>
      </c>
      <c r="I249" s="139" t="str">
        <f ca="1">IFERROR(Tablo2[[#This Row],[KDV DAHİL ALIŞLAR]]-Tablo2[[#This Row],[ÖDEMELER TOPLAMI]]," ")</f>
        <v xml:space="preserve"> </v>
      </c>
    </row>
    <row r="250" spans="2:9" x14ac:dyDescent="0.25">
      <c r="B250" s="95">
        <v>248</v>
      </c>
      <c r="C250" s="169"/>
      <c r="D250" s="165"/>
      <c r="E250" s="165"/>
      <c r="F250" s="165"/>
      <c r="G250" s="207" t="str">
        <f t="shared" ca="1" si="12"/>
        <v xml:space="preserve"> </v>
      </c>
      <c r="H250" s="207" t="str">
        <f t="shared" ca="1" si="13"/>
        <v xml:space="preserve"> </v>
      </c>
      <c r="I250" s="139" t="str">
        <f ca="1">IFERROR(Tablo2[[#This Row],[KDV DAHİL ALIŞLAR]]-Tablo2[[#This Row],[ÖDEMELER TOPLAMI]]," ")</f>
        <v xml:space="preserve"> </v>
      </c>
    </row>
    <row r="251" spans="2:9" x14ac:dyDescent="0.25">
      <c r="B251" s="95">
        <v>249</v>
      </c>
      <c r="C251" s="169"/>
      <c r="D251" s="165"/>
      <c r="E251" s="165"/>
      <c r="F251" s="165"/>
      <c r="G251" s="207" t="str">
        <f t="shared" ca="1" si="12"/>
        <v xml:space="preserve"> </v>
      </c>
      <c r="H251" s="207" t="str">
        <f t="shared" ca="1" si="13"/>
        <v xml:space="preserve"> </v>
      </c>
      <c r="I251" s="139" t="str">
        <f ca="1">IFERROR(Tablo2[[#This Row],[KDV DAHİL ALIŞLAR]]-Tablo2[[#This Row],[ÖDEMELER TOPLAMI]]," ")</f>
        <v xml:space="preserve"> </v>
      </c>
    </row>
    <row r="252" spans="2:9" x14ac:dyDescent="0.25">
      <c r="B252" s="95">
        <v>250</v>
      </c>
      <c r="C252" s="169"/>
      <c r="D252" s="165"/>
      <c r="E252" s="165"/>
      <c r="F252" s="165"/>
      <c r="G252" s="207" t="str">
        <f t="shared" ca="1" si="12"/>
        <v xml:space="preserve"> </v>
      </c>
      <c r="H252" s="207" t="str">
        <f t="shared" ca="1" si="13"/>
        <v xml:space="preserve"> </v>
      </c>
      <c r="I252" s="139" t="str">
        <f ca="1">IFERROR(Tablo2[[#This Row],[KDV DAHİL ALIŞLAR]]-Tablo2[[#This Row],[ÖDEMELER TOPLAMI]]," ")</f>
        <v xml:space="preserve"> </v>
      </c>
    </row>
    <row r="253" spans="2:9" x14ac:dyDescent="0.25">
      <c r="B253" s="95">
        <v>251</v>
      </c>
      <c r="C253" s="169"/>
      <c r="D253" s="165"/>
      <c r="E253" s="165"/>
      <c r="F253" s="165"/>
      <c r="G253" s="207" t="str">
        <f t="shared" ca="1" si="12"/>
        <v xml:space="preserve"> </v>
      </c>
      <c r="H253" s="207" t="str">
        <f t="shared" ca="1" si="13"/>
        <v xml:space="preserve"> </v>
      </c>
      <c r="I253" s="139" t="str">
        <f ca="1">IFERROR(Tablo2[[#This Row],[KDV DAHİL ALIŞLAR]]-Tablo2[[#This Row],[ÖDEMELER TOPLAMI]]," ")</f>
        <v xml:space="preserve"> </v>
      </c>
    </row>
    <row r="254" spans="2:9" x14ac:dyDescent="0.25">
      <c r="B254" s="95">
        <v>252</v>
      </c>
      <c r="C254" s="169"/>
      <c r="D254" s="165"/>
      <c r="E254" s="165"/>
      <c r="F254" s="165"/>
      <c r="G254" s="207" t="str">
        <f t="shared" ca="1" si="12"/>
        <v xml:space="preserve"> </v>
      </c>
      <c r="H254" s="207" t="str">
        <f t="shared" ca="1" si="13"/>
        <v xml:space="preserve"> </v>
      </c>
      <c r="I254" s="139" t="str">
        <f ca="1">IFERROR(Tablo2[[#This Row],[KDV DAHİL ALIŞLAR]]-Tablo2[[#This Row],[ÖDEMELER TOPLAMI]]," ")</f>
        <v xml:space="preserve"> </v>
      </c>
    </row>
    <row r="255" spans="2:9" x14ac:dyDescent="0.25">
      <c r="B255" s="95">
        <v>253</v>
      </c>
      <c r="C255" s="169"/>
      <c r="D255" s="165"/>
      <c r="E255" s="165"/>
      <c r="F255" s="165"/>
      <c r="G255" s="207" t="str">
        <f t="shared" ca="1" si="12"/>
        <v xml:space="preserve"> </v>
      </c>
      <c r="H255" s="207" t="str">
        <f t="shared" ca="1" si="13"/>
        <v xml:space="preserve"> </v>
      </c>
      <c r="I255" s="139" t="str">
        <f ca="1">IFERROR(Tablo2[[#This Row],[KDV DAHİL ALIŞLAR]]-Tablo2[[#This Row],[ÖDEMELER TOPLAMI]]," ")</f>
        <v xml:space="preserve"> </v>
      </c>
    </row>
    <row r="256" spans="2:9" x14ac:dyDescent="0.25">
      <c r="B256" s="95">
        <v>254</v>
      </c>
      <c r="C256" s="169"/>
      <c r="D256" s="165"/>
      <c r="E256" s="165"/>
      <c r="F256" s="165"/>
      <c r="G256" s="207" t="str">
        <f t="shared" ca="1" si="12"/>
        <v xml:space="preserve"> </v>
      </c>
      <c r="H256" s="207" t="str">
        <f t="shared" ca="1" si="13"/>
        <v xml:space="preserve"> </v>
      </c>
      <c r="I256" s="139" t="str">
        <f ca="1">IFERROR(Tablo2[[#This Row],[KDV DAHİL ALIŞLAR]]-Tablo2[[#This Row],[ÖDEMELER TOPLAMI]]," ")</f>
        <v xml:space="preserve"> </v>
      </c>
    </row>
    <row r="257" spans="2:9" x14ac:dyDescent="0.25">
      <c r="B257" s="95">
        <v>255</v>
      </c>
      <c r="C257" s="169"/>
      <c r="D257" s="165"/>
      <c r="E257" s="165"/>
      <c r="F257" s="165"/>
      <c r="G257" s="207" t="str">
        <f t="shared" ca="1" si="12"/>
        <v xml:space="preserve"> </v>
      </c>
      <c r="H257" s="207" t="str">
        <f t="shared" ca="1" si="13"/>
        <v xml:space="preserve"> </v>
      </c>
      <c r="I257" s="139" t="str">
        <f ca="1">IFERROR(Tablo2[[#This Row],[KDV DAHİL ALIŞLAR]]-Tablo2[[#This Row],[ÖDEMELER TOPLAMI]]," ")</f>
        <v xml:space="preserve"> </v>
      </c>
    </row>
    <row r="258" spans="2:9" x14ac:dyDescent="0.25">
      <c r="B258" s="95">
        <v>256</v>
      </c>
      <c r="C258" s="169"/>
      <c r="D258" s="165"/>
      <c r="E258" s="165"/>
      <c r="F258" s="165"/>
      <c r="G258" s="207" t="str">
        <f t="shared" ca="1" si="12"/>
        <v xml:space="preserve"> </v>
      </c>
      <c r="H258" s="207" t="str">
        <f t="shared" ca="1" si="13"/>
        <v xml:space="preserve"> </v>
      </c>
      <c r="I258" s="139" t="str">
        <f ca="1">IFERROR(Tablo2[[#This Row],[KDV DAHİL ALIŞLAR]]-Tablo2[[#This Row],[ÖDEMELER TOPLAMI]]," ")</f>
        <v xml:space="preserve"> </v>
      </c>
    </row>
    <row r="259" spans="2:9" x14ac:dyDescent="0.25">
      <c r="B259" s="95">
        <v>257</v>
      </c>
      <c r="C259" s="169"/>
      <c r="D259" s="165"/>
      <c r="E259" s="165"/>
      <c r="F259" s="165"/>
      <c r="G259" s="207" t="str">
        <f t="shared" ca="1" si="12"/>
        <v xml:space="preserve"> </v>
      </c>
      <c r="H259" s="207" t="str">
        <f t="shared" ca="1" si="13"/>
        <v xml:space="preserve"> </v>
      </c>
      <c r="I259" s="139" t="str">
        <f ca="1">IFERROR(Tablo2[[#This Row],[KDV DAHİL ALIŞLAR]]-Tablo2[[#This Row],[ÖDEMELER TOPLAMI]]," ")</f>
        <v xml:space="preserve"> </v>
      </c>
    </row>
    <row r="260" spans="2:9" x14ac:dyDescent="0.25">
      <c r="B260" s="95">
        <v>258</v>
      </c>
      <c r="C260" s="169"/>
      <c r="D260" s="165"/>
      <c r="E260" s="165"/>
      <c r="F260" s="165"/>
      <c r="G260" s="207" t="str">
        <f t="shared" ca="1" si="12"/>
        <v xml:space="preserve"> </v>
      </c>
      <c r="H260" s="207" t="str">
        <f t="shared" ca="1" si="13"/>
        <v xml:space="preserve"> </v>
      </c>
      <c r="I260" s="139" t="str">
        <f ca="1">IFERROR(Tablo2[[#This Row],[KDV DAHİL ALIŞLAR]]-Tablo2[[#This Row],[ÖDEMELER TOPLAMI]]," ")</f>
        <v xml:space="preserve"> </v>
      </c>
    </row>
    <row r="261" spans="2:9" x14ac:dyDescent="0.25">
      <c r="B261" s="95">
        <v>259</v>
      </c>
      <c r="C261" s="169"/>
      <c r="D261" s="165"/>
      <c r="E261" s="165"/>
      <c r="F261" s="165"/>
      <c r="G261" s="207" t="str">
        <f t="shared" ca="1" si="12"/>
        <v xml:space="preserve"> </v>
      </c>
      <c r="H261" s="207" t="str">
        <f t="shared" ca="1" si="13"/>
        <v xml:space="preserve"> </v>
      </c>
      <c r="I261" s="139" t="str">
        <f ca="1">IFERROR(Tablo2[[#This Row],[KDV DAHİL ALIŞLAR]]-Tablo2[[#This Row],[ÖDEMELER TOPLAMI]]," ")</f>
        <v xml:space="preserve"> </v>
      </c>
    </row>
    <row r="262" spans="2:9" x14ac:dyDescent="0.25">
      <c r="B262" s="95">
        <v>260</v>
      </c>
      <c r="C262" s="169"/>
      <c r="D262" s="165"/>
      <c r="E262" s="165"/>
      <c r="F262" s="165"/>
      <c r="G262" s="207" t="str">
        <f t="shared" ca="1" si="12"/>
        <v xml:space="preserve"> </v>
      </c>
      <c r="H262" s="207" t="str">
        <f t="shared" ca="1" si="13"/>
        <v xml:space="preserve"> </v>
      </c>
      <c r="I262" s="139" t="str">
        <f ca="1">IFERROR(Tablo2[[#This Row],[KDV DAHİL ALIŞLAR]]-Tablo2[[#This Row],[ÖDEMELER TOPLAMI]]," ")</f>
        <v xml:space="preserve"> </v>
      </c>
    </row>
    <row r="263" spans="2:9" x14ac:dyDescent="0.25">
      <c r="B263" s="95">
        <v>261</v>
      </c>
      <c r="C263" s="169"/>
      <c r="D263" s="165"/>
      <c r="E263" s="165"/>
      <c r="F263" s="165"/>
      <c r="G263" s="207" t="str">
        <f t="shared" ca="1" si="12"/>
        <v xml:space="preserve"> </v>
      </c>
      <c r="H263" s="207" t="str">
        <f t="shared" ca="1" si="13"/>
        <v xml:space="preserve"> </v>
      </c>
      <c r="I263" s="139" t="str">
        <f ca="1">IFERROR(Tablo2[[#This Row],[KDV DAHİL ALIŞLAR]]-Tablo2[[#This Row],[ÖDEMELER TOPLAMI]]," ")</f>
        <v xml:space="preserve"> </v>
      </c>
    </row>
    <row r="264" spans="2:9" x14ac:dyDescent="0.25">
      <c r="B264" s="95">
        <v>262</v>
      </c>
      <c r="C264" s="169"/>
      <c r="D264" s="165"/>
      <c r="E264" s="165"/>
      <c r="F264" s="165"/>
      <c r="G264" s="207" t="str">
        <f t="shared" ca="1" si="12"/>
        <v xml:space="preserve"> </v>
      </c>
      <c r="H264" s="207" t="str">
        <f t="shared" ca="1" si="13"/>
        <v xml:space="preserve"> </v>
      </c>
      <c r="I264" s="139" t="str">
        <f ca="1">IFERROR(Tablo2[[#This Row],[KDV DAHİL ALIŞLAR]]-Tablo2[[#This Row],[ÖDEMELER TOPLAMI]]," ")</f>
        <v xml:space="preserve"> </v>
      </c>
    </row>
    <row r="265" spans="2:9" x14ac:dyDescent="0.25">
      <c r="B265" s="95">
        <v>263</v>
      </c>
      <c r="C265" s="169"/>
      <c r="D265" s="165"/>
      <c r="E265" s="165"/>
      <c r="F265" s="165"/>
      <c r="G265" s="207" t="str">
        <f t="shared" ca="1" si="12"/>
        <v xml:space="preserve"> </v>
      </c>
      <c r="H265" s="207" t="str">
        <f t="shared" ca="1" si="13"/>
        <v xml:space="preserve"> </v>
      </c>
      <c r="I265" s="139" t="str">
        <f ca="1">IFERROR(Tablo2[[#This Row],[KDV DAHİL ALIŞLAR]]-Tablo2[[#This Row],[ÖDEMELER TOPLAMI]]," ")</f>
        <v xml:space="preserve"> </v>
      </c>
    </row>
    <row r="266" spans="2:9" x14ac:dyDescent="0.25">
      <c r="B266" s="95">
        <v>264</v>
      </c>
      <c r="C266" s="169"/>
      <c r="D266" s="165"/>
      <c r="E266" s="165"/>
      <c r="F266" s="165"/>
      <c r="G266" s="207" t="str">
        <f t="shared" ca="1" si="12"/>
        <v xml:space="preserve"> </v>
      </c>
      <c r="H266" s="207" t="str">
        <f t="shared" ca="1" si="13"/>
        <v xml:space="preserve"> </v>
      </c>
      <c r="I266" s="139" t="str">
        <f ca="1">IFERROR(Tablo2[[#This Row],[KDV DAHİL ALIŞLAR]]-Tablo2[[#This Row],[ÖDEMELER TOPLAMI]]," ")</f>
        <v xml:space="preserve"> </v>
      </c>
    </row>
    <row r="267" spans="2:9" x14ac:dyDescent="0.25">
      <c r="B267" s="95">
        <v>265</v>
      </c>
      <c r="C267" s="169"/>
      <c r="D267" s="165"/>
      <c r="E267" s="165"/>
      <c r="F267" s="165"/>
      <c r="G267" s="207" t="str">
        <f t="shared" ca="1" si="12"/>
        <v xml:space="preserve"> </v>
      </c>
      <c r="H267" s="207" t="str">
        <f t="shared" ca="1" si="13"/>
        <v xml:space="preserve"> </v>
      </c>
      <c r="I267" s="139" t="str">
        <f ca="1">IFERROR(Tablo2[[#This Row],[KDV DAHİL ALIŞLAR]]-Tablo2[[#This Row],[ÖDEMELER TOPLAMI]]," ")</f>
        <v xml:space="preserve"> </v>
      </c>
    </row>
    <row r="268" spans="2:9" x14ac:dyDescent="0.25">
      <c r="B268" s="95">
        <v>266</v>
      </c>
      <c r="C268" s="169"/>
      <c r="D268" s="165"/>
      <c r="E268" s="165"/>
      <c r="F268" s="165"/>
      <c r="G268" s="207" t="str">
        <f t="shared" ca="1" si="12"/>
        <v xml:space="preserve"> </v>
      </c>
      <c r="H268" s="207" t="str">
        <f t="shared" ca="1" si="13"/>
        <v xml:space="preserve"> </v>
      </c>
      <c r="I268" s="139" t="str">
        <f ca="1">IFERROR(Tablo2[[#This Row],[KDV DAHİL ALIŞLAR]]-Tablo2[[#This Row],[ÖDEMELER TOPLAMI]]," ")</f>
        <v xml:space="preserve"> </v>
      </c>
    </row>
    <row r="269" spans="2:9" x14ac:dyDescent="0.25">
      <c r="B269" s="95">
        <v>267</v>
      </c>
      <c r="C269" s="169"/>
      <c r="D269" s="165"/>
      <c r="E269" s="165"/>
      <c r="F269" s="165"/>
      <c r="G269" s="207" t="str">
        <f t="shared" ca="1" si="12"/>
        <v xml:space="preserve"> </v>
      </c>
      <c r="H269" s="207" t="str">
        <f t="shared" ca="1" si="13"/>
        <v xml:space="preserve"> </v>
      </c>
      <c r="I269" s="139" t="str">
        <f ca="1">IFERROR(Tablo2[[#This Row],[KDV DAHİL ALIŞLAR]]-Tablo2[[#This Row],[ÖDEMELER TOPLAMI]]," ")</f>
        <v xml:space="preserve"> </v>
      </c>
    </row>
    <row r="270" spans="2:9" x14ac:dyDescent="0.25">
      <c r="B270" s="95">
        <v>268</v>
      </c>
      <c r="C270" s="169"/>
      <c r="D270" s="165"/>
      <c r="E270" s="165"/>
      <c r="F270" s="165"/>
      <c r="G270" s="207" t="str">
        <f t="shared" ca="1" si="12"/>
        <v xml:space="preserve"> </v>
      </c>
      <c r="H270" s="207" t="str">
        <f t="shared" ca="1" si="13"/>
        <v xml:space="preserve"> </v>
      </c>
      <c r="I270" s="139" t="str">
        <f ca="1">IFERROR(Tablo2[[#This Row],[KDV DAHİL ALIŞLAR]]-Tablo2[[#This Row],[ÖDEMELER TOPLAMI]]," ")</f>
        <v xml:space="preserve"> </v>
      </c>
    </row>
    <row r="271" spans="2:9" x14ac:dyDescent="0.25">
      <c r="B271" s="95">
        <v>269</v>
      </c>
      <c r="C271" s="169"/>
      <c r="D271" s="165"/>
      <c r="E271" s="165"/>
      <c r="F271" s="165"/>
      <c r="G271" s="207" t="str">
        <f t="shared" ca="1" si="12"/>
        <v xml:space="preserve"> </v>
      </c>
      <c r="H271" s="207" t="str">
        <f t="shared" ca="1" si="13"/>
        <v xml:space="preserve"> </v>
      </c>
      <c r="I271" s="139" t="str">
        <f ca="1">IFERROR(Tablo2[[#This Row],[KDV DAHİL ALIŞLAR]]-Tablo2[[#This Row],[ÖDEMELER TOPLAMI]]," ")</f>
        <v xml:space="preserve"> </v>
      </c>
    </row>
    <row r="272" spans="2:9" x14ac:dyDescent="0.25">
      <c r="B272" s="95">
        <v>270</v>
      </c>
      <c r="C272" s="169"/>
      <c r="D272" s="165"/>
      <c r="E272" s="165"/>
      <c r="F272" s="165"/>
      <c r="G272" s="207" t="str">
        <f t="shared" ca="1" si="12"/>
        <v xml:space="preserve"> </v>
      </c>
      <c r="H272" s="207" t="str">
        <f t="shared" ca="1" si="13"/>
        <v xml:space="preserve"> </v>
      </c>
      <c r="I272" s="139" t="str">
        <f ca="1">IFERROR(Tablo2[[#This Row],[KDV DAHİL ALIŞLAR]]-Tablo2[[#This Row],[ÖDEMELER TOPLAMI]]," ")</f>
        <v xml:space="preserve"> </v>
      </c>
    </row>
    <row r="273" spans="2:9" x14ac:dyDescent="0.25">
      <c r="B273" s="95">
        <v>271</v>
      </c>
      <c r="C273" s="169"/>
      <c r="D273" s="165"/>
      <c r="E273" s="165"/>
      <c r="F273" s="165"/>
      <c r="G273" s="207" t="str">
        <f t="shared" ca="1" si="12"/>
        <v xml:space="preserve"> </v>
      </c>
      <c r="H273" s="207" t="str">
        <f t="shared" ca="1" si="13"/>
        <v xml:space="preserve"> </v>
      </c>
      <c r="I273" s="139" t="str">
        <f ca="1">IFERROR(Tablo2[[#This Row],[KDV DAHİL ALIŞLAR]]-Tablo2[[#This Row],[ÖDEMELER TOPLAMI]]," ")</f>
        <v xml:space="preserve"> </v>
      </c>
    </row>
    <row r="274" spans="2:9" x14ac:dyDescent="0.25">
      <c r="B274" s="95">
        <v>272</v>
      </c>
      <c r="C274" s="169"/>
      <c r="D274" s="165"/>
      <c r="E274" s="165"/>
      <c r="F274" s="165"/>
      <c r="G274" s="207" t="str">
        <f t="shared" ref="G274:G337" ca="1" si="14">IFERROR(SUMIF(INDIRECT("'"&amp;F274&amp;"'!C:C"),C274,INDIRECT("'"&amp;F274&amp;"'!L:L"))," ")</f>
        <v xml:space="preserve"> </v>
      </c>
      <c r="H274" s="207" t="str">
        <f t="shared" ref="H274:H337" ca="1" si="15">IFERROR(SUMIF(INDIRECT("'"&amp;F274&amp;"'!C:C"),C274,INDIRECT("'"&amp;F274&amp;"'!M:M"))," ")</f>
        <v xml:space="preserve"> </v>
      </c>
      <c r="I274" s="139" t="str">
        <f ca="1">IFERROR(Tablo2[[#This Row],[KDV DAHİL ALIŞLAR]]-Tablo2[[#This Row],[ÖDEMELER TOPLAMI]]," ")</f>
        <v xml:space="preserve"> </v>
      </c>
    </row>
    <row r="275" spans="2:9" x14ac:dyDescent="0.25">
      <c r="B275" s="95">
        <v>273</v>
      </c>
      <c r="C275" s="169"/>
      <c r="D275" s="165"/>
      <c r="E275" s="165"/>
      <c r="F275" s="165"/>
      <c r="G275" s="207" t="str">
        <f t="shared" ca="1" si="14"/>
        <v xml:space="preserve"> </v>
      </c>
      <c r="H275" s="207" t="str">
        <f t="shared" ca="1" si="15"/>
        <v xml:space="preserve"> </v>
      </c>
      <c r="I275" s="139" t="str">
        <f ca="1">IFERROR(Tablo2[[#This Row],[KDV DAHİL ALIŞLAR]]-Tablo2[[#This Row],[ÖDEMELER TOPLAMI]]," ")</f>
        <v xml:space="preserve"> </v>
      </c>
    </row>
    <row r="276" spans="2:9" x14ac:dyDescent="0.25">
      <c r="B276" s="95">
        <v>274</v>
      </c>
      <c r="C276" s="169"/>
      <c r="D276" s="165"/>
      <c r="E276" s="165"/>
      <c r="F276" s="165"/>
      <c r="G276" s="207" t="str">
        <f t="shared" ca="1" si="14"/>
        <v xml:space="preserve"> </v>
      </c>
      <c r="H276" s="207" t="str">
        <f t="shared" ca="1" si="15"/>
        <v xml:space="preserve"> </v>
      </c>
      <c r="I276" s="139" t="str">
        <f ca="1">IFERROR(Tablo2[[#This Row],[KDV DAHİL ALIŞLAR]]-Tablo2[[#This Row],[ÖDEMELER TOPLAMI]]," ")</f>
        <v xml:space="preserve"> </v>
      </c>
    </row>
    <row r="277" spans="2:9" x14ac:dyDescent="0.25">
      <c r="B277" s="95">
        <v>275</v>
      </c>
      <c r="C277" s="169"/>
      <c r="D277" s="165"/>
      <c r="E277" s="165"/>
      <c r="F277" s="165"/>
      <c r="G277" s="207" t="str">
        <f t="shared" ca="1" si="14"/>
        <v xml:space="preserve"> </v>
      </c>
      <c r="H277" s="207" t="str">
        <f t="shared" ca="1" si="15"/>
        <v xml:space="preserve"> </v>
      </c>
      <c r="I277" s="139" t="str">
        <f ca="1">IFERROR(Tablo2[[#This Row],[KDV DAHİL ALIŞLAR]]-Tablo2[[#This Row],[ÖDEMELER TOPLAMI]]," ")</f>
        <v xml:space="preserve"> </v>
      </c>
    </row>
    <row r="278" spans="2:9" x14ac:dyDescent="0.25">
      <c r="B278" s="95">
        <v>276</v>
      </c>
      <c r="C278" s="169"/>
      <c r="D278" s="165"/>
      <c r="E278" s="165"/>
      <c r="F278" s="165"/>
      <c r="G278" s="207" t="str">
        <f t="shared" ca="1" si="14"/>
        <v xml:space="preserve"> </v>
      </c>
      <c r="H278" s="207" t="str">
        <f t="shared" ca="1" si="15"/>
        <v xml:space="preserve"> </v>
      </c>
      <c r="I278" s="139" t="str">
        <f ca="1">IFERROR(Tablo2[[#This Row],[KDV DAHİL ALIŞLAR]]-Tablo2[[#This Row],[ÖDEMELER TOPLAMI]]," ")</f>
        <v xml:space="preserve"> </v>
      </c>
    </row>
    <row r="279" spans="2:9" x14ac:dyDescent="0.25">
      <c r="B279" s="95">
        <v>277</v>
      </c>
      <c r="C279" s="169"/>
      <c r="D279" s="165"/>
      <c r="E279" s="165"/>
      <c r="F279" s="165"/>
      <c r="G279" s="207" t="str">
        <f t="shared" ca="1" si="14"/>
        <v xml:space="preserve"> </v>
      </c>
      <c r="H279" s="207" t="str">
        <f t="shared" ca="1" si="15"/>
        <v xml:space="preserve"> </v>
      </c>
      <c r="I279" s="139" t="str">
        <f ca="1">IFERROR(Tablo2[[#This Row],[KDV DAHİL ALIŞLAR]]-Tablo2[[#This Row],[ÖDEMELER TOPLAMI]]," ")</f>
        <v xml:space="preserve"> </v>
      </c>
    </row>
    <row r="280" spans="2:9" x14ac:dyDescent="0.25">
      <c r="B280" s="95">
        <v>278</v>
      </c>
      <c r="C280" s="169"/>
      <c r="D280" s="165"/>
      <c r="E280" s="165"/>
      <c r="F280" s="165"/>
      <c r="G280" s="207" t="str">
        <f t="shared" ca="1" si="14"/>
        <v xml:space="preserve"> </v>
      </c>
      <c r="H280" s="207" t="str">
        <f t="shared" ca="1" si="15"/>
        <v xml:space="preserve"> </v>
      </c>
      <c r="I280" s="139" t="str">
        <f ca="1">IFERROR(Tablo2[[#This Row],[KDV DAHİL ALIŞLAR]]-Tablo2[[#This Row],[ÖDEMELER TOPLAMI]]," ")</f>
        <v xml:space="preserve"> </v>
      </c>
    </row>
    <row r="281" spans="2:9" x14ac:dyDescent="0.25">
      <c r="B281" s="95">
        <v>279</v>
      </c>
      <c r="C281" s="169"/>
      <c r="D281" s="165"/>
      <c r="E281" s="165"/>
      <c r="F281" s="165"/>
      <c r="G281" s="207" t="str">
        <f t="shared" ca="1" si="14"/>
        <v xml:space="preserve"> </v>
      </c>
      <c r="H281" s="207" t="str">
        <f t="shared" ca="1" si="15"/>
        <v xml:space="preserve"> </v>
      </c>
      <c r="I281" s="139" t="str">
        <f ca="1">IFERROR(Tablo2[[#This Row],[KDV DAHİL ALIŞLAR]]-Tablo2[[#This Row],[ÖDEMELER TOPLAMI]]," ")</f>
        <v xml:space="preserve"> </v>
      </c>
    </row>
    <row r="282" spans="2:9" x14ac:dyDescent="0.25">
      <c r="B282" s="95">
        <v>280</v>
      </c>
      <c r="C282" s="169"/>
      <c r="D282" s="165"/>
      <c r="E282" s="165"/>
      <c r="F282" s="165"/>
      <c r="G282" s="207" t="str">
        <f t="shared" ca="1" si="14"/>
        <v xml:space="preserve"> </v>
      </c>
      <c r="H282" s="207" t="str">
        <f t="shared" ca="1" si="15"/>
        <v xml:space="preserve"> </v>
      </c>
      <c r="I282" s="139" t="str">
        <f ca="1">IFERROR(Tablo2[[#This Row],[KDV DAHİL ALIŞLAR]]-Tablo2[[#This Row],[ÖDEMELER TOPLAMI]]," ")</f>
        <v xml:space="preserve"> </v>
      </c>
    </row>
    <row r="283" spans="2:9" x14ac:dyDescent="0.25">
      <c r="B283" s="95">
        <v>281</v>
      </c>
      <c r="C283" s="169"/>
      <c r="D283" s="165"/>
      <c r="E283" s="165"/>
      <c r="F283" s="165"/>
      <c r="G283" s="207" t="str">
        <f t="shared" ca="1" si="14"/>
        <v xml:space="preserve"> </v>
      </c>
      <c r="H283" s="207" t="str">
        <f t="shared" ca="1" si="15"/>
        <v xml:space="preserve"> </v>
      </c>
      <c r="I283" s="139" t="str">
        <f ca="1">IFERROR(Tablo2[[#This Row],[KDV DAHİL ALIŞLAR]]-Tablo2[[#This Row],[ÖDEMELER TOPLAMI]]," ")</f>
        <v xml:space="preserve"> </v>
      </c>
    </row>
    <row r="284" spans="2:9" x14ac:dyDescent="0.25">
      <c r="B284" s="95">
        <v>282</v>
      </c>
      <c r="C284" s="169"/>
      <c r="D284" s="165"/>
      <c r="E284" s="165"/>
      <c r="F284" s="165"/>
      <c r="G284" s="207" t="str">
        <f t="shared" ca="1" si="14"/>
        <v xml:space="preserve"> </v>
      </c>
      <c r="H284" s="207" t="str">
        <f t="shared" ca="1" si="15"/>
        <v xml:space="preserve"> </v>
      </c>
      <c r="I284" s="139" t="str">
        <f ca="1">IFERROR(Tablo2[[#This Row],[KDV DAHİL ALIŞLAR]]-Tablo2[[#This Row],[ÖDEMELER TOPLAMI]]," ")</f>
        <v xml:space="preserve"> </v>
      </c>
    </row>
    <row r="285" spans="2:9" x14ac:dyDescent="0.25">
      <c r="B285" s="95">
        <v>283</v>
      </c>
      <c r="C285" s="169"/>
      <c r="D285" s="165"/>
      <c r="E285" s="165"/>
      <c r="F285" s="165"/>
      <c r="G285" s="207" t="str">
        <f t="shared" ca="1" si="14"/>
        <v xml:space="preserve"> </v>
      </c>
      <c r="H285" s="207" t="str">
        <f t="shared" ca="1" si="15"/>
        <v xml:space="preserve"> </v>
      </c>
      <c r="I285" s="139" t="str">
        <f ca="1">IFERROR(Tablo2[[#This Row],[KDV DAHİL ALIŞLAR]]-Tablo2[[#This Row],[ÖDEMELER TOPLAMI]]," ")</f>
        <v xml:space="preserve"> </v>
      </c>
    </row>
    <row r="286" spans="2:9" x14ac:dyDescent="0.25">
      <c r="B286" s="95">
        <v>284</v>
      </c>
      <c r="C286" s="169"/>
      <c r="D286" s="165"/>
      <c r="E286" s="165"/>
      <c r="F286" s="165"/>
      <c r="G286" s="207" t="str">
        <f t="shared" ca="1" si="14"/>
        <v xml:space="preserve"> </v>
      </c>
      <c r="H286" s="207" t="str">
        <f t="shared" ca="1" si="15"/>
        <v xml:space="preserve"> </v>
      </c>
      <c r="I286" s="139" t="str">
        <f ca="1">IFERROR(Tablo2[[#This Row],[KDV DAHİL ALIŞLAR]]-Tablo2[[#This Row],[ÖDEMELER TOPLAMI]]," ")</f>
        <v xml:space="preserve"> </v>
      </c>
    </row>
    <row r="287" spans="2:9" x14ac:dyDescent="0.25">
      <c r="B287" s="95">
        <v>285</v>
      </c>
      <c r="C287" s="169"/>
      <c r="D287" s="165"/>
      <c r="E287" s="165"/>
      <c r="F287" s="165"/>
      <c r="G287" s="207" t="str">
        <f t="shared" ca="1" si="14"/>
        <v xml:space="preserve"> </v>
      </c>
      <c r="H287" s="207" t="str">
        <f t="shared" ca="1" si="15"/>
        <v xml:space="preserve"> </v>
      </c>
      <c r="I287" s="139" t="str">
        <f ca="1">IFERROR(Tablo2[[#This Row],[KDV DAHİL ALIŞLAR]]-Tablo2[[#This Row],[ÖDEMELER TOPLAMI]]," ")</f>
        <v xml:space="preserve"> </v>
      </c>
    </row>
    <row r="288" spans="2:9" x14ac:dyDescent="0.25">
      <c r="B288" s="95">
        <v>286</v>
      </c>
      <c r="C288" s="169"/>
      <c r="D288" s="165"/>
      <c r="E288" s="165"/>
      <c r="F288" s="165"/>
      <c r="G288" s="207" t="str">
        <f t="shared" ca="1" si="14"/>
        <v xml:space="preserve"> </v>
      </c>
      <c r="H288" s="207" t="str">
        <f t="shared" ca="1" si="15"/>
        <v xml:space="preserve"> </v>
      </c>
      <c r="I288" s="139" t="str">
        <f ca="1">IFERROR(Tablo2[[#This Row],[KDV DAHİL ALIŞLAR]]-Tablo2[[#This Row],[ÖDEMELER TOPLAMI]]," ")</f>
        <v xml:space="preserve"> </v>
      </c>
    </row>
    <row r="289" spans="2:9" x14ac:dyDescent="0.25">
      <c r="B289" s="95">
        <v>287</v>
      </c>
      <c r="C289" s="169"/>
      <c r="D289" s="165"/>
      <c r="E289" s="165"/>
      <c r="F289" s="165"/>
      <c r="G289" s="207" t="str">
        <f t="shared" ca="1" si="14"/>
        <v xml:space="preserve"> </v>
      </c>
      <c r="H289" s="207" t="str">
        <f t="shared" ca="1" si="15"/>
        <v xml:space="preserve"> </v>
      </c>
      <c r="I289" s="139" t="str">
        <f ca="1">IFERROR(Tablo2[[#This Row],[KDV DAHİL ALIŞLAR]]-Tablo2[[#This Row],[ÖDEMELER TOPLAMI]]," ")</f>
        <v xml:space="preserve"> </v>
      </c>
    </row>
    <row r="290" spans="2:9" x14ac:dyDescent="0.25">
      <c r="B290" s="95">
        <v>288</v>
      </c>
      <c r="C290" s="169"/>
      <c r="D290" s="165"/>
      <c r="E290" s="165"/>
      <c r="F290" s="165"/>
      <c r="G290" s="207" t="str">
        <f t="shared" ca="1" si="14"/>
        <v xml:space="preserve"> </v>
      </c>
      <c r="H290" s="207" t="str">
        <f t="shared" ca="1" si="15"/>
        <v xml:space="preserve"> </v>
      </c>
      <c r="I290" s="139" t="str">
        <f ca="1">IFERROR(Tablo2[[#This Row],[KDV DAHİL ALIŞLAR]]-Tablo2[[#This Row],[ÖDEMELER TOPLAMI]]," ")</f>
        <v xml:space="preserve"> </v>
      </c>
    </row>
    <row r="291" spans="2:9" x14ac:dyDescent="0.25">
      <c r="B291" s="95">
        <v>289</v>
      </c>
      <c r="C291" s="169"/>
      <c r="D291" s="165"/>
      <c r="E291" s="165"/>
      <c r="F291" s="165"/>
      <c r="G291" s="207" t="str">
        <f t="shared" ca="1" si="14"/>
        <v xml:space="preserve"> </v>
      </c>
      <c r="H291" s="207" t="str">
        <f t="shared" ca="1" si="15"/>
        <v xml:space="preserve"> </v>
      </c>
      <c r="I291" s="139" t="str">
        <f ca="1">IFERROR(Tablo2[[#This Row],[KDV DAHİL ALIŞLAR]]-Tablo2[[#This Row],[ÖDEMELER TOPLAMI]]," ")</f>
        <v xml:space="preserve"> </v>
      </c>
    </row>
    <row r="292" spans="2:9" x14ac:dyDescent="0.25">
      <c r="B292" s="95">
        <v>290</v>
      </c>
      <c r="C292" s="169"/>
      <c r="D292" s="165"/>
      <c r="E292" s="165"/>
      <c r="F292" s="165"/>
      <c r="G292" s="207" t="str">
        <f t="shared" ca="1" si="14"/>
        <v xml:space="preserve"> </v>
      </c>
      <c r="H292" s="207" t="str">
        <f t="shared" ca="1" si="15"/>
        <v xml:space="preserve"> </v>
      </c>
      <c r="I292" s="139" t="str">
        <f ca="1">IFERROR(Tablo2[[#This Row],[KDV DAHİL ALIŞLAR]]-Tablo2[[#This Row],[ÖDEMELER TOPLAMI]]," ")</f>
        <v xml:space="preserve"> </v>
      </c>
    </row>
    <row r="293" spans="2:9" x14ac:dyDescent="0.25">
      <c r="B293" s="95">
        <v>291</v>
      </c>
      <c r="C293" s="169"/>
      <c r="D293" s="165"/>
      <c r="E293" s="165"/>
      <c r="F293" s="165"/>
      <c r="G293" s="207" t="str">
        <f t="shared" ca="1" si="14"/>
        <v xml:space="preserve"> </v>
      </c>
      <c r="H293" s="207" t="str">
        <f t="shared" ca="1" si="15"/>
        <v xml:space="preserve"> </v>
      </c>
      <c r="I293" s="139" t="str">
        <f ca="1">IFERROR(Tablo2[[#This Row],[KDV DAHİL ALIŞLAR]]-Tablo2[[#This Row],[ÖDEMELER TOPLAMI]]," ")</f>
        <v xml:space="preserve"> </v>
      </c>
    </row>
    <row r="294" spans="2:9" x14ac:dyDescent="0.25">
      <c r="B294" s="95">
        <v>292</v>
      </c>
      <c r="C294" s="169"/>
      <c r="D294" s="165"/>
      <c r="E294" s="165"/>
      <c r="F294" s="165"/>
      <c r="G294" s="207" t="str">
        <f t="shared" ca="1" si="14"/>
        <v xml:space="preserve"> </v>
      </c>
      <c r="H294" s="207" t="str">
        <f t="shared" ca="1" si="15"/>
        <v xml:space="preserve"> </v>
      </c>
      <c r="I294" s="139" t="str">
        <f ca="1">IFERROR(Tablo2[[#This Row],[KDV DAHİL ALIŞLAR]]-Tablo2[[#This Row],[ÖDEMELER TOPLAMI]]," ")</f>
        <v xml:space="preserve"> </v>
      </c>
    </row>
    <row r="295" spans="2:9" x14ac:dyDescent="0.25">
      <c r="B295" s="95">
        <v>293</v>
      </c>
      <c r="C295" s="169"/>
      <c r="D295" s="165"/>
      <c r="E295" s="165"/>
      <c r="F295" s="165"/>
      <c r="G295" s="207" t="str">
        <f t="shared" ca="1" si="14"/>
        <v xml:space="preserve"> </v>
      </c>
      <c r="H295" s="207" t="str">
        <f t="shared" ca="1" si="15"/>
        <v xml:space="preserve"> </v>
      </c>
      <c r="I295" s="139" t="str">
        <f ca="1">IFERROR(Tablo2[[#This Row],[KDV DAHİL ALIŞLAR]]-Tablo2[[#This Row],[ÖDEMELER TOPLAMI]]," ")</f>
        <v xml:space="preserve"> </v>
      </c>
    </row>
    <row r="296" spans="2:9" x14ac:dyDescent="0.25">
      <c r="B296" s="95">
        <v>294</v>
      </c>
      <c r="C296" s="169"/>
      <c r="D296" s="165"/>
      <c r="E296" s="165"/>
      <c r="F296" s="165"/>
      <c r="G296" s="207" t="str">
        <f t="shared" ca="1" si="14"/>
        <v xml:space="preserve"> </v>
      </c>
      <c r="H296" s="207" t="str">
        <f t="shared" ca="1" si="15"/>
        <v xml:space="preserve"> </v>
      </c>
      <c r="I296" s="139" t="str">
        <f ca="1">IFERROR(Tablo2[[#This Row],[KDV DAHİL ALIŞLAR]]-Tablo2[[#This Row],[ÖDEMELER TOPLAMI]]," ")</f>
        <v xml:space="preserve"> </v>
      </c>
    </row>
    <row r="297" spans="2:9" x14ac:dyDescent="0.25">
      <c r="B297" s="95">
        <v>295</v>
      </c>
      <c r="C297" s="169"/>
      <c r="D297" s="165"/>
      <c r="E297" s="165"/>
      <c r="F297" s="165"/>
      <c r="G297" s="207" t="str">
        <f t="shared" ca="1" si="14"/>
        <v xml:space="preserve"> </v>
      </c>
      <c r="H297" s="207" t="str">
        <f t="shared" ca="1" si="15"/>
        <v xml:space="preserve"> </v>
      </c>
      <c r="I297" s="139" t="str">
        <f ca="1">IFERROR(Tablo2[[#This Row],[KDV DAHİL ALIŞLAR]]-Tablo2[[#This Row],[ÖDEMELER TOPLAMI]]," ")</f>
        <v xml:space="preserve"> </v>
      </c>
    </row>
    <row r="298" spans="2:9" x14ac:dyDescent="0.25">
      <c r="B298" s="95">
        <v>296</v>
      </c>
      <c r="C298" s="169"/>
      <c r="D298" s="165"/>
      <c r="E298" s="165"/>
      <c r="F298" s="165"/>
      <c r="G298" s="207" t="str">
        <f t="shared" ca="1" si="14"/>
        <v xml:space="preserve"> </v>
      </c>
      <c r="H298" s="207" t="str">
        <f t="shared" ca="1" si="15"/>
        <v xml:space="preserve"> </v>
      </c>
      <c r="I298" s="139" t="str">
        <f ca="1">IFERROR(Tablo2[[#This Row],[KDV DAHİL ALIŞLAR]]-Tablo2[[#This Row],[ÖDEMELER TOPLAMI]]," ")</f>
        <v xml:space="preserve"> </v>
      </c>
    </row>
    <row r="299" spans="2:9" x14ac:dyDescent="0.25">
      <c r="B299" s="95">
        <v>297</v>
      </c>
      <c r="C299" s="169"/>
      <c r="D299" s="165"/>
      <c r="E299" s="165"/>
      <c r="F299" s="165"/>
      <c r="G299" s="207" t="str">
        <f t="shared" ca="1" si="14"/>
        <v xml:space="preserve"> </v>
      </c>
      <c r="H299" s="207" t="str">
        <f t="shared" ca="1" si="15"/>
        <v xml:space="preserve"> </v>
      </c>
      <c r="I299" s="139" t="str">
        <f ca="1">IFERROR(Tablo2[[#This Row],[KDV DAHİL ALIŞLAR]]-Tablo2[[#This Row],[ÖDEMELER TOPLAMI]]," ")</f>
        <v xml:space="preserve"> </v>
      </c>
    </row>
    <row r="300" spans="2:9" x14ac:dyDescent="0.25">
      <c r="B300" s="95">
        <v>298</v>
      </c>
      <c r="C300" s="169"/>
      <c r="D300" s="165"/>
      <c r="E300" s="165"/>
      <c r="F300" s="165"/>
      <c r="G300" s="207" t="str">
        <f t="shared" ca="1" si="14"/>
        <v xml:space="preserve"> </v>
      </c>
      <c r="H300" s="207" t="str">
        <f t="shared" ca="1" si="15"/>
        <v xml:space="preserve"> </v>
      </c>
      <c r="I300" s="139" t="str">
        <f ca="1">IFERROR(Tablo2[[#This Row],[KDV DAHİL ALIŞLAR]]-Tablo2[[#This Row],[ÖDEMELER TOPLAMI]]," ")</f>
        <v xml:space="preserve"> </v>
      </c>
    </row>
    <row r="301" spans="2:9" x14ac:dyDescent="0.25">
      <c r="B301" s="95">
        <v>299</v>
      </c>
      <c r="C301" s="169"/>
      <c r="D301" s="165"/>
      <c r="E301" s="165"/>
      <c r="F301" s="165"/>
      <c r="G301" s="207" t="str">
        <f t="shared" ca="1" si="14"/>
        <v xml:space="preserve"> </v>
      </c>
      <c r="H301" s="207" t="str">
        <f t="shared" ca="1" si="15"/>
        <v xml:space="preserve"> </v>
      </c>
      <c r="I301" s="139" t="str">
        <f ca="1">IFERROR(Tablo2[[#This Row],[KDV DAHİL ALIŞLAR]]-Tablo2[[#This Row],[ÖDEMELER TOPLAMI]]," ")</f>
        <v xml:space="preserve"> </v>
      </c>
    </row>
    <row r="302" spans="2:9" x14ac:dyDescent="0.25">
      <c r="B302" s="95">
        <v>300</v>
      </c>
      <c r="C302" s="169"/>
      <c r="D302" s="165"/>
      <c r="E302" s="165"/>
      <c r="F302" s="165"/>
      <c r="G302" s="207" t="str">
        <f t="shared" ca="1" si="14"/>
        <v xml:space="preserve"> </v>
      </c>
      <c r="H302" s="207" t="str">
        <f t="shared" ca="1" si="15"/>
        <v xml:space="preserve"> </v>
      </c>
      <c r="I302" s="139" t="str">
        <f ca="1">IFERROR(Tablo2[[#This Row],[KDV DAHİL ALIŞLAR]]-Tablo2[[#This Row],[ÖDEMELER TOPLAMI]]," ")</f>
        <v xml:space="preserve"> </v>
      </c>
    </row>
    <row r="303" spans="2:9" x14ac:dyDescent="0.25">
      <c r="B303" s="95">
        <v>301</v>
      </c>
      <c r="C303" s="169"/>
      <c r="D303" s="165"/>
      <c r="E303" s="165"/>
      <c r="F303" s="165"/>
      <c r="G303" s="207" t="str">
        <f t="shared" ca="1" si="14"/>
        <v xml:space="preserve"> </v>
      </c>
      <c r="H303" s="207" t="str">
        <f t="shared" ca="1" si="15"/>
        <v xml:space="preserve"> </v>
      </c>
      <c r="I303" s="139" t="str">
        <f ca="1">IFERROR(Tablo2[[#This Row],[KDV DAHİL ALIŞLAR]]-Tablo2[[#This Row],[ÖDEMELER TOPLAMI]]," ")</f>
        <v xml:space="preserve"> </v>
      </c>
    </row>
    <row r="304" spans="2:9" x14ac:dyDescent="0.25">
      <c r="B304" s="95">
        <v>302</v>
      </c>
      <c r="C304" s="169"/>
      <c r="D304" s="165"/>
      <c r="E304" s="165"/>
      <c r="F304" s="165"/>
      <c r="G304" s="207" t="str">
        <f t="shared" ca="1" si="14"/>
        <v xml:space="preserve"> </v>
      </c>
      <c r="H304" s="207" t="str">
        <f t="shared" ca="1" si="15"/>
        <v xml:space="preserve"> </v>
      </c>
      <c r="I304" s="139" t="str">
        <f ca="1">IFERROR(Tablo2[[#This Row],[KDV DAHİL ALIŞLAR]]-Tablo2[[#This Row],[ÖDEMELER TOPLAMI]]," ")</f>
        <v xml:space="preserve"> </v>
      </c>
    </row>
    <row r="305" spans="2:9" x14ac:dyDescent="0.25">
      <c r="B305" s="95">
        <v>303</v>
      </c>
      <c r="C305" s="169"/>
      <c r="D305" s="165"/>
      <c r="E305" s="165"/>
      <c r="F305" s="165"/>
      <c r="G305" s="207" t="str">
        <f t="shared" ca="1" si="14"/>
        <v xml:space="preserve"> </v>
      </c>
      <c r="H305" s="207" t="str">
        <f t="shared" ca="1" si="15"/>
        <v xml:space="preserve"> </v>
      </c>
      <c r="I305" s="139" t="str">
        <f ca="1">IFERROR(Tablo2[[#This Row],[KDV DAHİL ALIŞLAR]]-Tablo2[[#This Row],[ÖDEMELER TOPLAMI]]," ")</f>
        <v xml:space="preserve"> </v>
      </c>
    </row>
    <row r="306" spans="2:9" x14ac:dyDescent="0.25">
      <c r="B306" s="95">
        <v>304</v>
      </c>
      <c r="C306" s="169"/>
      <c r="D306" s="165"/>
      <c r="E306" s="165"/>
      <c r="F306" s="165"/>
      <c r="G306" s="207" t="str">
        <f t="shared" ca="1" si="14"/>
        <v xml:space="preserve"> </v>
      </c>
      <c r="H306" s="207" t="str">
        <f t="shared" ca="1" si="15"/>
        <v xml:space="preserve"> </v>
      </c>
      <c r="I306" s="139" t="str">
        <f ca="1">IFERROR(Tablo2[[#This Row],[KDV DAHİL ALIŞLAR]]-Tablo2[[#This Row],[ÖDEMELER TOPLAMI]]," ")</f>
        <v xml:space="preserve"> </v>
      </c>
    </row>
    <row r="307" spans="2:9" x14ac:dyDescent="0.25">
      <c r="B307" s="95">
        <v>305</v>
      </c>
      <c r="C307" s="169"/>
      <c r="D307" s="165"/>
      <c r="E307" s="165"/>
      <c r="F307" s="165"/>
      <c r="G307" s="207" t="str">
        <f t="shared" ca="1" si="14"/>
        <v xml:space="preserve"> </v>
      </c>
      <c r="H307" s="207" t="str">
        <f t="shared" ca="1" si="15"/>
        <v xml:space="preserve"> </v>
      </c>
      <c r="I307" s="139" t="str">
        <f ca="1">IFERROR(Tablo2[[#This Row],[KDV DAHİL ALIŞLAR]]-Tablo2[[#This Row],[ÖDEMELER TOPLAMI]]," ")</f>
        <v xml:space="preserve"> </v>
      </c>
    </row>
    <row r="308" spans="2:9" x14ac:dyDescent="0.25">
      <c r="B308" s="95">
        <v>306</v>
      </c>
      <c r="C308" s="169"/>
      <c r="D308" s="165"/>
      <c r="E308" s="165"/>
      <c r="F308" s="165"/>
      <c r="G308" s="207" t="str">
        <f t="shared" ca="1" si="14"/>
        <v xml:space="preserve"> </v>
      </c>
      <c r="H308" s="207" t="str">
        <f t="shared" ca="1" si="15"/>
        <v xml:space="preserve"> </v>
      </c>
      <c r="I308" s="139" t="str">
        <f ca="1">IFERROR(Tablo2[[#This Row],[KDV DAHİL ALIŞLAR]]-Tablo2[[#This Row],[ÖDEMELER TOPLAMI]]," ")</f>
        <v xml:space="preserve"> </v>
      </c>
    </row>
    <row r="309" spans="2:9" x14ac:dyDescent="0.25">
      <c r="B309" s="95">
        <v>307</v>
      </c>
      <c r="C309" s="169"/>
      <c r="D309" s="165"/>
      <c r="E309" s="165"/>
      <c r="F309" s="165"/>
      <c r="G309" s="207" t="str">
        <f t="shared" ca="1" si="14"/>
        <v xml:space="preserve"> </v>
      </c>
      <c r="H309" s="207" t="str">
        <f t="shared" ca="1" si="15"/>
        <v xml:space="preserve"> </v>
      </c>
      <c r="I309" s="139" t="str">
        <f ca="1">IFERROR(Tablo2[[#This Row],[KDV DAHİL ALIŞLAR]]-Tablo2[[#This Row],[ÖDEMELER TOPLAMI]]," ")</f>
        <v xml:space="preserve"> </v>
      </c>
    </row>
    <row r="310" spans="2:9" x14ac:dyDescent="0.25">
      <c r="B310" s="95">
        <v>308</v>
      </c>
      <c r="C310" s="169"/>
      <c r="D310" s="165"/>
      <c r="E310" s="165"/>
      <c r="F310" s="165"/>
      <c r="G310" s="207" t="str">
        <f t="shared" ca="1" si="14"/>
        <v xml:space="preserve"> </v>
      </c>
      <c r="H310" s="207" t="str">
        <f t="shared" ca="1" si="15"/>
        <v xml:space="preserve"> </v>
      </c>
      <c r="I310" s="139" t="str">
        <f ca="1">IFERROR(Tablo2[[#This Row],[KDV DAHİL ALIŞLAR]]-Tablo2[[#This Row],[ÖDEMELER TOPLAMI]]," ")</f>
        <v xml:space="preserve"> </v>
      </c>
    </row>
    <row r="311" spans="2:9" x14ac:dyDescent="0.25">
      <c r="B311" s="95">
        <v>309</v>
      </c>
      <c r="C311" s="169"/>
      <c r="D311" s="165"/>
      <c r="E311" s="165"/>
      <c r="F311" s="165"/>
      <c r="G311" s="207" t="str">
        <f t="shared" ca="1" si="14"/>
        <v xml:space="preserve"> </v>
      </c>
      <c r="H311" s="207" t="str">
        <f t="shared" ca="1" si="15"/>
        <v xml:space="preserve"> </v>
      </c>
      <c r="I311" s="139" t="str">
        <f ca="1">IFERROR(Tablo2[[#This Row],[KDV DAHİL ALIŞLAR]]-Tablo2[[#This Row],[ÖDEMELER TOPLAMI]]," ")</f>
        <v xml:space="preserve"> </v>
      </c>
    </row>
    <row r="312" spans="2:9" x14ac:dyDescent="0.25">
      <c r="B312" s="95">
        <v>310</v>
      </c>
      <c r="C312" s="169"/>
      <c r="D312" s="165"/>
      <c r="E312" s="165"/>
      <c r="F312" s="165"/>
      <c r="G312" s="207" t="str">
        <f t="shared" ca="1" si="14"/>
        <v xml:space="preserve"> </v>
      </c>
      <c r="H312" s="207" t="str">
        <f t="shared" ca="1" si="15"/>
        <v xml:space="preserve"> </v>
      </c>
      <c r="I312" s="139" t="str">
        <f ca="1">IFERROR(Tablo2[[#This Row],[KDV DAHİL ALIŞLAR]]-Tablo2[[#This Row],[ÖDEMELER TOPLAMI]]," ")</f>
        <v xml:space="preserve"> </v>
      </c>
    </row>
    <row r="313" spans="2:9" x14ac:dyDescent="0.25">
      <c r="B313" s="95">
        <v>311</v>
      </c>
      <c r="C313" s="169"/>
      <c r="D313" s="165"/>
      <c r="E313" s="165"/>
      <c r="F313" s="165"/>
      <c r="G313" s="207" t="str">
        <f t="shared" ca="1" si="14"/>
        <v xml:space="preserve"> </v>
      </c>
      <c r="H313" s="207" t="str">
        <f t="shared" ca="1" si="15"/>
        <v xml:space="preserve"> </v>
      </c>
      <c r="I313" s="139" t="str">
        <f ca="1">IFERROR(Tablo2[[#This Row],[KDV DAHİL ALIŞLAR]]-Tablo2[[#This Row],[ÖDEMELER TOPLAMI]]," ")</f>
        <v xml:space="preserve"> </v>
      </c>
    </row>
    <row r="314" spans="2:9" x14ac:dyDescent="0.25">
      <c r="B314" s="95">
        <v>312</v>
      </c>
      <c r="C314" s="169"/>
      <c r="D314" s="165"/>
      <c r="E314" s="165"/>
      <c r="F314" s="165"/>
      <c r="G314" s="207" t="str">
        <f t="shared" ca="1" si="14"/>
        <v xml:space="preserve"> </v>
      </c>
      <c r="H314" s="207" t="str">
        <f t="shared" ca="1" si="15"/>
        <v xml:space="preserve"> </v>
      </c>
      <c r="I314" s="139" t="str">
        <f ca="1">IFERROR(Tablo2[[#This Row],[KDV DAHİL ALIŞLAR]]-Tablo2[[#This Row],[ÖDEMELER TOPLAMI]]," ")</f>
        <v xml:space="preserve"> </v>
      </c>
    </row>
    <row r="315" spans="2:9" x14ac:dyDescent="0.25">
      <c r="B315" s="95">
        <v>313</v>
      </c>
      <c r="C315" s="169"/>
      <c r="D315" s="165"/>
      <c r="E315" s="165"/>
      <c r="F315" s="165"/>
      <c r="G315" s="207" t="str">
        <f t="shared" ca="1" si="14"/>
        <v xml:space="preserve"> </v>
      </c>
      <c r="H315" s="207" t="str">
        <f t="shared" ca="1" si="15"/>
        <v xml:space="preserve"> </v>
      </c>
      <c r="I315" s="139" t="str">
        <f ca="1">IFERROR(Tablo2[[#This Row],[KDV DAHİL ALIŞLAR]]-Tablo2[[#This Row],[ÖDEMELER TOPLAMI]]," ")</f>
        <v xml:space="preserve"> </v>
      </c>
    </row>
    <row r="316" spans="2:9" x14ac:dyDescent="0.25">
      <c r="B316" s="95">
        <v>314</v>
      </c>
      <c r="C316" s="169"/>
      <c r="D316" s="165"/>
      <c r="E316" s="165"/>
      <c r="F316" s="165"/>
      <c r="G316" s="207" t="str">
        <f t="shared" ca="1" si="14"/>
        <v xml:space="preserve"> </v>
      </c>
      <c r="H316" s="207" t="str">
        <f t="shared" ca="1" si="15"/>
        <v xml:space="preserve"> </v>
      </c>
      <c r="I316" s="139" t="str">
        <f ca="1">IFERROR(Tablo2[[#This Row],[KDV DAHİL ALIŞLAR]]-Tablo2[[#This Row],[ÖDEMELER TOPLAMI]]," ")</f>
        <v xml:space="preserve"> </v>
      </c>
    </row>
    <row r="317" spans="2:9" x14ac:dyDescent="0.25">
      <c r="B317" s="95">
        <v>315</v>
      </c>
      <c r="C317" s="169"/>
      <c r="D317" s="165"/>
      <c r="E317" s="165"/>
      <c r="F317" s="165"/>
      <c r="G317" s="207" t="str">
        <f t="shared" ca="1" si="14"/>
        <v xml:space="preserve"> </v>
      </c>
      <c r="H317" s="207" t="str">
        <f t="shared" ca="1" si="15"/>
        <v xml:space="preserve"> </v>
      </c>
      <c r="I317" s="139" t="str">
        <f ca="1">IFERROR(Tablo2[[#This Row],[KDV DAHİL ALIŞLAR]]-Tablo2[[#This Row],[ÖDEMELER TOPLAMI]]," ")</f>
        <v xml:space="preserve"> </v>
      </c>
    </row>
    <row r="318" spans="2:9" x14ac:dyDescent="0.25">
      <c r="B318" s="95">
        <v>316</v>
      </c>
      <c r="C318" s="169"/>
      <c r="D318" s="165"/>
      <c r="E318" s="165"/>
      <c r="F318" s="165"/>
      <c r="G318" s="207" t="str">
        <f t="shared" ca="1" si="14"/>
        <v xml:space="preserve"> </v>
      </c>
      <c r="H318" s="207" t="str">
        <f t="shared" ca="1" si="15"/>
        <v xml:space="preserve"> </v>
      </c>
      <c r="I318" s="139" t="str">
        <f ca="1">IFERROR(Tablo2[[#This Row],[KDV DAHİL ALIŞLAR]]-Tablo2[[#This Row],[ÖDEMELER TOPLAMI]]," ")</f>
        <v xml:space="preserve"> </v>
      </c>
    </row>
    <row r="319" spans="2:9" x14ac:dyDescent="0.25">
      <c r="B319" s="95">
        <v>317</v>
      </c>
      <c r="C319" s="169"/>
      <c r="D319" s="165"/>
      <c r="E319" s="165"/>
      <c r="F319" s="165"/>
      <c r="G319" s="207" t="str">
        <f t="shared" ca="1" si="14"/>
        <v xml:space="preserve"> </v>
      </c>
      <c r="H319" s="207" t="str">
        <f t="shared" ca="1" si="15"/>
        <v xml:space="preserve"> </v>
      </c>
      <c r="I319" s="139" t="str">
        <f ca="1">IFERROR(Tablo2[[#This Row],[KDV DAHİL ALIŞLAR]]-Tablo2[[#This Row],[ÖDEMELER TOPLAMI]]," ")</f>
        <v xml:space="preserve"> </v>
      </c>
    </row>
    <row r="320" spans="2:9" x14ac:dyDescent="0.25">
      <c r="B320" s="95">
        <v>318</v>
      </c>
      <c r="C320" s="169"/>
      <c r="D320" s="165"/>
      <c r="E320" s="165"/>
      <c r="F320" s="165"/>
      <c r="G320" s="207" t="str">
        <f t="shared" ca="1" si="14"/>
        <v xml:space="preserve"> </v>
      </c>
      <c r="H320" s="207" t="str">
        <f t="shared" ca="1" si="15"/>
        <v xml:space="preserve"> </v>
      </c>
      <c r="I320" s="139" t="str">
        <f ca="1">IFERROR(Tablo2[[#This Row],[KDV DAHİL ALIŞLAR]]-Tablo2[[#This Row],[ÖDEMELER TOPLAMI]]," ")</f>
        <v xml:space="preserve"> </v>
      </c>
    </row>
    <row r="321" spans="2:9" x14ac:dyDescent="0.25">
      <c r="B321" s="95">
        <v>319</v>
      </c>
      <c r="C321" s="169"/>
      <c r="D321" s="165"/>
      <c r="E321" s="165"/>
      <c r="F321" s="165"/>
      <c r="G321" s="207" t="str">
        <f t="shared" ca="1" si="14"/>
        <v xml:space="preserve"> </v>
      </c>
      <c r="H321" s="207" t="str">
        <f t="shared" ca="1" si="15"/>
        <v xml:space="preserve"> </v>
      </c>
      <c r="I321" s="139" t="str">
        <f ca="1">IFERROR(Tablo2[[#This Row],[KDV DAHİL ALIŞLAR]]-Tablo2[[#This Row],[ÖDEMELER TOPLAMI]]," ")</f>
        <v xml:space="preserve"> </v>
      </c>
    </row>
    <row r="322" spans="2:9" x14ac:dyDescent="0.25">
      <c r="B322" s="95">
        <v>320</v>
      </c>
      <c r="C322" s="169"/>
      <c r="D322" s="165"/>
      <c r="E322" s="165"/>
      <c r="F322" s="165"/>
      <c r="G322" s="207" t="str">
        <f t="shared" ca="1" si="14"/>
        <v xml:space="preserve"> </v>
      </c>
      <c r="H322" s="207" t="str">
        <f t="shared" ca="1" si="15"/>
        <v xml:space="preserve"> </v>
      </c>
      <c r="I322" s="139" t="str">
        <f ca="1">IFERROR(Tablo2[[#This Row],[KDV DAHİL ALIŞLAR]]-Tablo2[[#This Row],[ÖDEMELER TOPLAMI]]," ")</f>
        <v xml:space="preserve"> </v>
      </c>
    </row>
    <row r="323" spans="2:9" x14ac:dyDescent="0.25">
      <c r="B323" s="95">
        <v>321</v>
      </c>
      <c r="C323" s="169"/>
      <c r="D323" s="165"/>
      <c r="E323" s="165"/>
      <c r="F323" s="165"/>
      <c r="G323" s="207" t="str">
        <f t="shared" ca="1" si="14"/>
        <v xml:space="preserve"> </v>
      </c>
      <c r="H323" s="207" t="str">
        <f t="shared" ca="1" si="15"/>
        <v xml:space="preserve"> </v>
      </c>
      <c r="I323" s="139" t="str">
        <f ca="1">IFERROR(Tablo2[[#This Row],[KDV DAHİL ALIŞLAR]]-Tablo2[[#This Row],[ÖDEMELER TOPLAMI]]," ")</f>
        <v xml:space="preserve"> </v>
      </c>
    </row>
    <row r="324" spans="2:9" x14ac:dyDescent="0.25">
      <c r="B324" s="95">
        <v>322</v>
      </c>
      <c r="C324" s="169"/>
      <c r="D324" s="165"/>
      <c r="E324" s="165"/>
      <c r="F324" s="165"/>
      <c r="G324" s="207" t="str">
        <f t="shared" ca="1" si="14"/>
        <v xml:space="preserve"> </v>
      </c>
      <c r="H324" s="207" t="str">
        <f t="shared" ca="1" si="15"/>
        <v xml:space="preserve"> </v>
      </c>
      <c r="I324" s="139" t="str">
        <f ca="1">IFERROR(Tablo2[[#This Row],[KDV DAHİL ALIŞLAR]]-Tablo2[[#This Row],[ÖDEMELER TOPLAMI]]," ")</f>
        <v xml:space="preserve"> </v>
      </c>
    </row>
    <row r="325" spans="2:9" x14ac:dyDescent="0.25">
      <c r="B325" s="95">
        <v>323</v>
      </c>
      <c r="C325" s="169"/>
      <c r="D325" s="165"/>
      <c r="E325" s="165"/>
      <c r="F325" s="165"/>
      <c r="G325" s="207" t="str">
        <f t="shared" ca="1" si="14"/>
        <v xml:space="preserve"> </v>
      </c>
      <c r="H325" s="207" t="str">
        <f t="shared" ca="1" si="15"/>
        <v xml:space="preserve"> </v>
      </c>
      <c r="I325" s="139" t="str">
        <f ca="1">IFERROR(Tablo2[[#This Row],[KDV DAHİL ALIŞLAR]]-Tablo2[[#This Row],[ÖDEMELER TOPLAMI]]," ")</f>
        <v xml:space="preserve"> </v>
      </c>
    </row>
    <row r="326" spans="2:9" x14ac:dyDescent="0.25">
      <c r="B326" s="95">
        <v>324</v>
      </c>
      <c r="C326" s="169"/>
      <c r="D326" s="165"/>
      <c r="E326" s="165"/>
      <c r="F326" s="165"/>
      <c r="G326" s="207" t="str">
        <f t="shared" ca="1" si="14"/>
        <v xml:space="preserve"> </v>
      </c>
      <c r="H326" s="207" t="str">
        <f t="shared" ca="1" si="15"/>
        <v xml:space="preserve"> </v>
      </c>
      <c r="I326" s="139" t="str">
        <f ca="1">IFERROR(Tablo2[[#This Row],[KDV DAHİL ALIŞLAR]]-Tablo2[[#This Row],[ÖDEMELER TOPLAMI]]," ")</f>
        <v xml:space="preserve"> </v>
      </c>
    </row>
    <row r="327" spans="2:9" x14ac:dyDescent="0.25">
      <c r="B327" s="95">
        <v>325</v>
      </c>
      <c r="C327" s="169"/>
      <c r="D327" s="165"/>
      <c r="E327" s="165"/>
      <c r="F327" s="165"/>
      <c r="G327" s="207" t="str">
        <f t="shared" ca="1" si="14"/>
        <v xml:space="preserve"> </v>
      </c>
      <c r="H327" s="207" t="str">
        <f t="shared" ca="1" si="15"/>
        <v xml:space="preserve"> </v>
      </c>
      <c r="I327" s="139" t="str">
        <f ca="1">IFERROR(Tablo2[[#This Row],[KDV DAHİL ALIŞLAR]]-Tablo2[[#This Row],[ÖDEMELER TOPLAMI]]," ")</f>
        <v xml:space="preserve"> </v>
      </c>
    </row>
    <row r="328" spans="2:9" x14ac:dyDescent="0.25">
      <c r="B328" s="95">
        <v>326</v>
      </c>
      <c r="C328" s="169"/>
      <c r="D328" s="165"/>
      <c r="E328" s="165"/>
      <c r="F328" s="165"/>
      <c r="G328" s="207" t="str">
        <f t="shared" ca="1" si="14"/>
        <v xml:space="preserve"> </v>
      </c>
      <c r="H328" s="207" t="str">
        <f t="shared" ca="1" si="15"/>
        <v xml:space="preserve"> </v>
      </c>
      <c r="I328" s="139" t="str">
        <f ca="1">IFERROR(Tablo2[[#This Row],[KDV DAHİL ALIŞLAR]]-Tablo2[[#This Row],[ÖDEMELER TOPLAMI]]," ")</f>
        <v xml:space="preserve"> </v>
      </c>
    </row>
    <row r="329" spans="2:9" x14ac:dyDescent="0.25">
      <c r="B329" s="95">
        <v>327</v>
      </c>
      <c r="C329" s="169"/>
      <c r="D329" s="165"/>
      <c r="E329" s="165"/>
      <c r="F329" s="165"/>
      <c r="G329" s="207" t="str">
        <f t="shared" ca="1" si="14"/>
        <v xml:space="preserve"> </v>
      </c>
      <c r="H329" s="207" t="str">
        <f t="shared" ca="1" si="15"/>
        <v xml:space="preserve"> </v>
      </c>
      <c r="I329" s="139" t="str">
        <f ca="1">IFERROR(Tablo2[[#This Row],[KDV DAHİL ALIŞLAR]]-Tablo2[[#This Row],[ÖDEMELER TOPLAMI]]," ")</f>
        <v xml:space="preserve"> </v>
      </c>
    </row>
    <row r="330" spans="2:9" x14ac:dyDescent="0.25">
      <c r="B330" s="95">
        <v>328</v>
      </c>
      <c r="C330" s="169"/>
      <c r="D330" s="165"/>
      <c r="E330" s="165"/>
      <c r="F330" s="165"/>
      <c r="G330" s="207" t="str">
        <f t="shared" ca="1" si="14"/>
        <v xml:space="preserve"> </v>
      </c>
      <c r="H330" s="207" t="str">
        <f t="shared" ca="1" si="15"/>
        <v xml:space="preserve"> </v>
      </c>
      <c r="I330" s="139" t="str">
        <f ca="1">IFERROR(Tablo2[[#This Row],[KDV DAHİL ALIŞLAR]]-Tablo2[[#This Row],[ÖDEMELER TOPLAMI]]," ")</f>
        <v xml:space="preserve"> </v>
      </c>
    </row>
    <row r="331" spans="2:9" x14ac:dyDescent="0.25">
      <c r="B331" s="95">
        <v>329</v>
      </c>
      <c r="C331" s="169"/>
      <c r="D331" s="165"/>
      <c r="E331" s="165"/>
      <c r="F331" s="165"/>
      <c r="G331" s="207" t="str">
        <f t="shared" ca="1" si="14"/>
        <v xml:space="preserve"> </v>
      </c>
      <c r="H331" s="207" t="str">
        <f t="shared" ca="1" si="15"/>
        <v xml:space="preserve"> </v>
      </c>
      <c r="I331" s="139" t="str">
        <f ca="1">IFERROR(Tablo2[[#This Row],[KDV DAHİL ALIŞLAR]]-Tablo2[[#This Row],[ÖDEMELER TOPLAMI]]," ")</f>
        <v xml:space="preserve"> </v>
      </c>
    </row>
    <row r="332" spans="2:9" x14ac:dyDescent="0.25">
      <c r="B332" s="95">
        <v>330</v>
      </c>
      <c r="C332" s="169"/>
      <c r="D332" s="165"/>
      <c r="E332" s="165"/>
      <c r="F332" s="165"/>
      <c r="G332" s="207" t="str">
        <f t="shared" ca="1" si="14"/>
        <v xml:space="preserve"> </v>
      </c>
      <c r="H332" s="207" t="str">
        <f t="shared" ca="1" si="15"/>
        <v xml:space="preserve"> </v>
      </c>
      <c r="I332" s="139" t="str">
        <f ca="1">IFERROR(Tablo2[[#This Row],[KDV DAHİL ALIŞLAR]]-Tablo2[[#This Row],[ÖDEMELER TOPLAMI]]," ")</f>
        <v xml:space="preserve"> </v>
      </c>
    </row>
    <row r="333" spans="2:9" x14ac:dyDescent="0.25">
      <c r="B333" s="95">
        <v>331</v>
      </c>
      <c r="C333" s="169"/>
      <c r="D333" s="165"/>
      <c r="E333" s="165"/>
      <c r="F333" s="165"/>
      <c r="G333" s="207" t="str">
        <f t="shared" ca="1" si="14"/>
        <v xml:space="preserve"> </v>
      </c>
      <c r="H333" s="207" t="str">
        <f t="shared" ca="1" si="15"/>
        <v xml:space="preserve"> </v>
      </c>
      <c r="I333" s="139" t="str">
        <f ca="1">IFERROR(Tablo2[[#This Row],[KDV DAHİL ALIŞLAR]]-Tablo2[[#This Row],[ÖDEMELER TOPLAMI]]," ")</f>
        <v xml:space="preserve"> </v>
      </c>
    </row>
    <row r="334" spans="2:9" x14ac:dyDescent="0.25">
      <c r="B334" s="95">
        <v>332</v>
      </c>
      <c r="C334" s="169"/>
      <c r="D334" s="165"/>
      <c r="E334" s="165"/>
      <c r="F334" s="165"/>
      <c r="G334" s="207" t="str">
        <f t="shared" ca="1" si="14"/>
        <v xml:space="preserve"> </v>
      </c>
      <c r="H334" s="207" t="str">
        <f t="shared" ca="1" si="15"/>
        <v xml:space="preserve"> </v>
      </c>
      <c r="I334" s="139" t="str">
        <f ca="1">IFERROR(Tablo2[[#This Row],[KDV DAHİL ALIŞLAR]]-Tablo2[[#This Row],[ÖDEMELER TOPLAMI]]," ")</f>
        <v xml:space="preserve"> </v>
      </c>
    </row>
    <row r="335" spans="2:9" x14ac:dyDescent="0.25">
      <c r="B335" s="95">
        <v>333</v>
      </c>
      <c r="C335" s="169"/>
      <c r="D335" s="165"/>
      <c r="E335" s="165"/>
      <c r="F335" s="165"/>
      <c r="G335" s="207" t="str">
        <f t="shared" ca="1" si="14"/>
        <v xml:space="preserve"> </v>
      </c>
      <c r="H335" s="207" t="str">
        <f t="shared" ca="1" si="15"/>
        <v xml:space="preserve"> </v>
      </c>
      <c r="I335" s="139" t="str">
        <f ca="1">IFERROR(Tablo2[[#This Row],[KDV DAHİL ALIŞLAR]]-Tablo2[[#This Row],[ÖDEMELER TOPLAMI]]," ")</f>
        <v xml:space="preserve"> </v>
      </c>
    </row>
    <row r="336" spans="2:9" x14ac:dyDescent="0.25">
      <c r="B336" s="95">
        <v>334</v>
      </c>
      <c r="C336" s="169"/>
      <c r="D336" s="165"/>
      <c r="E336" s="165"/>
      <c r="F336" s="165"/>
      <c r="G336" s="207" t="str">
        <f t="shared" ca="1" si="14"/>
        <v xml:space="preserve"> </v>
      </c>
      <c r="H336" s="207" t="str">
        <f t="shared" ca="1" si="15"/>
        <v xml:space="preserve"> </v>
      </c>
      <c r="I336" s="139" t="str">
        <f ca="1">IFERROR(Tablo2[[#This Row],[KDV DAHİL ALIŞLAR]]-Tablo2[[#This Row],[ÖDEMELER TOPLAMI]]," ")</f>
        <v xml:space="preserve"> </v>
      </c>
    </row>
    <row r="337" spans="2:9" x14ac:dyDescent="0.25">
      <c r="B337" s="95">
        <v>335</v>
      </c>
      <c r="C337" s="169"/>
      <c r="D337" s="165"/>
      <c r="E337" s="165"/>
      <c r="F337" s="165"/>
      <c r="G337" s="207" t="str">
        <f t="shared" ca="1" si="14"/>
        <v xml:space="preserve"> </v>
      </c>
      <c r="H337" s="207" t="str">
        <f t="shared" ca="1" si="15"/>
        <v xml:space="preserve"> </v>
      </c>
      <c r="I337" s="139" t="str">
        <f ca="1">IFERROR(Tablo2[[#This Row],[KDV DAHİL ALIŞLAR]]-Tablo2[[#This Row],[ÖDEMELER TOPLAMI]]," ")</f>
        <v xml:space="preserve"> </v>
      </c>
    </row>
    <row r="338" spans="2:9" x14ac:dyDescent="0.25">
      <c r="B338" s="95">
        <v>336</v>
      </c>
      <c r="C338" s="169"/>
      <c r="D338" s="165"/>
      <c r="E338" s="165"/>
      <c r="F338" s="165"/>
      <c r="G338" s="207" t="str">
        <f t="shared" ref="G338:G401" ca="1" si="16">IFERROR(SUMIF(INDIRECT("'"&amp;F338&amp;"'!C:C"),C338,INDIRECT("'"&amp;F338&amp;"'!L:L"))," ")</f>
        <v xml:space="preserve"> </v>
      </c>
      <c r="H338" s="207" t="str">
        <f t="shared" ref="H338:H401" ca="1" si="17">IFERROR(SUMIF(INDIRECT("'"&amp;F338&amp;"'!C:C"),C338,INDIRECT("'"&amp;F338&amp;"'!M:M"))," ")</f>
        <v xml:space="preserve"> </v>
      </c>
      <c r="I338" s="139" t="str">
        <f ca="1">IFERROR(Tablo2[[#This Row],[KDV DAHİL ALIŞLAR]]-Tablo2[[#This Row],[ÖDEMELER TOPLAMI]]," ")</f>
        <v xml:space="preserve"> </v>
      </c>
    </row>
    <row r="339" spans="2:9" x14ac:dyDescent="0.25">
      <c r="B339" s="95">
        <v>337</v>
      </c>
      <c r="C339" s="169"/>
      <c r="D339" s="165"/>
      <c r="E339" s="165"/>
      <c r="F339" s="165"/>
      <c r="G339" s="207" t="str">
        <f t="shared" ca="1" si="16"/>
        <v xml:space="preserve"> </v>
      </c>
      <c r="H339" s="207" t="str">
        <f t="shared" ca="1" si="17"/>
        <v xml:space="preserve"> </v>
      </c>
      <c r="I339" s="139" t="str">
        <f ca="1">IFERROR(Tablo2[[#This Row],[KDV DAHİL ALIŞLAR]]-Tablo2[[#This Row],[ÖDEMELER TOPLAMI]]," ")</f>
        <v xml:space="preserve"> </v>
      </c>
    </row>
    <row r="340" spans="2:9" x14ac:dyDescent="0.25">
      <c r="B340" s="95">
        <v>338</v>
      </c>
      <c r="C340" s="169"/>
      <c r="D340" s="165"/>
      <c r="E340" s="165"/>
      <c r="F340" s="165"/>
      <c r="G340" s="207" t="str">
        <f t="shared" ca="1" si="16"/>
        <v xml:space="preserve"> </v>
      </c>
      <c r="H340" s="207" t="str">
        <f t="shared" ca="1" si="17"/>
        <v xml:space="preserve"> </v>
      </c>
      <c r="I340" s="139" t="str">
        <f ca="1">IFERROR(Tablo2[[#This Row],[KDV DAHİL ALIŞLAR]]-Tablo2[[#This Row],[ÖDEMELER TOPLAMI]]," ")</f>
        <v xml:space="preserve"> </v>
      </c>
    </row>
    <row r="341" spans="2:9" x14ac:dyDescent="0.25">
      <c r="B341" s="95">
        <v>339</v>
      </c>
      <c r="C341" s="169"/>
      <c r="D341" s="165"/>
      <c r="E341" s="165"/>
      <c r="F341" s="165"/>
      <c r="G341" s="207" t="str">
        <f t="shared" ca="1" si="16"/>
        <v xml:space="preserve"> </v>
      </c>
      <c r="H341" s="207" t="str">
        <f t="shared" ca="1" si="17"/>
        <v xml:space="preserve"> </v>
      </c>
      <c r="I341" s="139" t="str">
        <f ca="1">IFERROR(Tablo2[[#This Row],[KDV DAHİL ALIŞLAR]]-Tablo2[[#This Row],[ÖDEMELER TOPLAMI]]," ")</f>
        <v xml:space="preserve"> </v>
      </c>
    </row>
    <row r="342" spans="2:9" x14ac:dyDescent="0.25">
      <c r="B342" s="95">
        <v>340</v>
      </c>
      <c r="C342" s="169"/>
      <c r="D342" s="165"/>
      <c r="E342" s="165"/>
      <c r="F342" s="165"/>
      <c r="G342" s="207" t="str">
        <f t="shared" ca="1" si="16"/>
        <v xml:space="preserve"> </v>
      </c>
      <c r="H342" s="207" t="str">
        <f t="shared" ca="1" si="17"/>
        <v xml:space="preserve"> </v>
      </c>
      <c r="I342" s="139" t="str">
        <f ca="1">IFERROR(Tablo2[[#This Row],[KDV DAHİL ALIŞLAR]]-Tablo2[[#This Row],[ÖDEMELER TOPLAMI]]," ")</f>
        <v xml:space="preserve"> </v>
      </c>
    </row>
    <row r="343" spans="2:9" x14ac:dyDescent="0.25">
      <c r="B343" s="95">
        <v>341</v>
      </c>
      <c r="C343" s="169"/>
      <c r="D343" s="165"/>
      <c r="E343" s="165"/>
      <c r="F343" s="165"/>
      <c r="G343" s="207" t="str">
        <f t="shared" ca="1" si="16"/>
        <v xml:space="preserve"> </v>
      </c>
      <c r="H343" s="207" t="str">
        <f t="shared" ca="1" si="17"/>
        <v xml:space="preserve"> </v>
      </c>
      <c r="I343" s="139" t="str">
        <f ca="1">IFERROR(Tablo2[[#This Row],[KDV DAHİL ALIŞLAR]]-Tablo2[[#This Row],[ÖDEMELER TOPLAMI]]," ")</f>
        <v xml:space="preserve"> </v>
      </c>
    </row>
    <row r="344" spans="2:9" x14ac:dyDescent="0.25">
      <c r="B344" s="95">
        <v>342</v>
      </c>
      <c r="C344" s="169"/>
      <c r="D344" s="165"/>
      <c r="E344" s="165"/>
      <c r="F344" s="165"/>
      <c r="G344" s="207" t="str">
        <f t="shared" ca="1" si="16"/>
        <v xml:space="preserve"> </v>
      </c>
      <c r="H344" s="207" t="str">
        <f t="shared" ca="1" si="17"/>
        <v xml:space="preserve"> </v>
      </c>
      <c r="I344" s="139" t="str">
        <f ca="1">IFERROR(Tablo2[[#This Row],[KDV DAHİL ALIŞLAR]]-Tablo2[[#This Row],[ÖDEMELER TOPLAMI]]," ")</f>
        <v xml:space="preserve"> </v>
      </c>
    </row>
    <row r="345" spans="2:9" x14ac:dyDescent="0.25">
      <c r="B345" s="95">
        <v>343</v>
      </c>
      <c r="C345" s="169"/>
      <c r="D345" s="165"/>
      <c r="E345" s="165"/>
      <c r="F345" s="165"/>
      <c r="G345" s="207" t="str">
        <f t="shared" ca="1" si="16"/>
        <v xml:space="preserve"> </v>
      </c>
      <c r="H345" s="207" t="str">
        <f t="shared" ca="1" si="17"/>
        <v xml:space="preserve"> </v>
      </c>
      <c r="I345" s="139" t="str">
        <f ca="1">IFERROR(Tablo2[[#This Row],[KDV DAHİL ALIŞLAR]]-Tablo2[[#This Row],[ÖDEMELER TOPLAMI]]," ")</f>
        <v xml:space="preserve"> </v>
      </c>
    </row>
    <row r="346" spans="2:9" x14ac:dyDescent="0.25">
      <c r="B346" s="95">
        <v>344</v>
      </c>
      <c r="C346" s="169"/>
      <c r="D346" s="165"/>
      <c r="E346" s="165"/>
      <c r="F346" s="165"/>
      <c r="G346" s="207" t="str">
        <f t="shared" ca="1" si="16"/>
        <v xml:space="preserve"> </v>
      </c>
      <c r="H346" s="207" t="str">
        <f t="shared" ca="1" si="17"/>
        <v xml:space="preserve"> </v>
      </c>
      <c r="I346" s="139" t="str">
        <f ca="1">IFERROR(Tablo2[[#This Row],[KDV DAHİL ALIŞLAR]]-Tablo2[[#This Row],[ÖDEMELER TOPLAMI]]," ")</f>
        <v xml:space="preserve"> </v>
      </c>
    </row>
    <row r="347" spans="2:9" x14ac:dyDescent="0.25">
      <c r="B347" s="95">
        <v>345</v>
      </c>
      <c r="C347" s="169"/>
      <c r="D347" s="165"/>
      <c r="E347" s="165"/>
      <c r="F347" s="165"/>
      <c r="G347" s="207" t="str">
        <f t="shared" ca="1" si="16"/>
        <v xml:space="preserve"> </v>
      </c>
      <c r="H347" s="207" t="str">
        <f t="shared" ca="1" si="17"/>
        <v xml:space="preserve"> </v>
      </c>
      <c r="I347" s="139" t="str">
        <f ca="1">IFERROR(Tablo2[[#This Row],[KDV DAHİL ALIŞLAR]]-Tablo2[[#This Row],[ÖDEMELER TOPLAMI]]," ")</f>
        <v xml:space="preserve"> </v>
      </c>
    </row>
    <row r="348" spans="2:9" x14ac:dyDescent="0.25">
      <c r="B348" s="95">
        <v>346</v>
      </c>
      <c r="C348" s="169"/>
      <c r="D348" s="165"/>
      <c r="E348" s="165"/>
      <c r="F348" s="165"/>
      <c r="G348" s="207" t="str">
        <f t="shared" ca="1" si="16"/>
        <v xml:space="preserve"> </v>
      </c>
      <c r="H348" s="207" t="str">
        <f t="shared" ca="1" si="17"/>
        <v xml:space="preserve"> </v>
      </c>
      <c r="I348" s="139" t="str">
        <f ca="1">IFERROR(Tablo2[[#This Row],[KDV DAHİL ALIŞLAR]]-Tablo2[[#This Row],[ÖDEMELER TOPLAMI]]," ")</f>
        <v xml:space="preserve"> </v>
      </c>
    </row>
    <row r="349" spans="2:9" x14ac:dyDescent="0.25">
      <c r="B349" s="95">
        <v>347</v>
      </c>
      <c r="C349" s="169"/>
      <c r="D349" s="165"/>
      <c r="E349" s="165"/>
      <c r="F349" s="165"/>
      <c r="G349" s="207" t="str">
        <f t="shared" ca="1" si="16"/>
        <v xml:space="preserve"> </v>
      </c>
      <c r="H349" s="207" t="str">
        <f t="shared" ca="1" si="17"/>
        <v xml:space="preserve"> </v>
      </c>
      <c r="I349" s="139" t="str">
        <f ca="1">IFERROR(Tablo2[[#This Row],[KDV DAHİL ALIŞLAR]]-Tablo2[[#This Row],[ÖDEMELER TOPLAMI]]," ")</f>
        <v xml:space="preserve"> </v>
      </c>
    </row>
    <row r="350" spans="2:9" x14ac:dyDescent="0.25">
      <c r="B350" s="95">
        <v>348</v>
      </c>
      <c r="C350" s="169"/>
      <c r="D350" s="165"/>
      <c r="E350" s="165"/>
      <c r="F350" s="165"/>
      <c r="G350" s="207" t="str">
        <f t="shared" ca="1" si="16"/>
        <v xml:space="preserve"> </v>
      </c>
      <c r="H350" s="207" t="str">
        <f t="shared" ca="1" si="17"/>
        <v xml:space="preserve"> </v>
      </c>
      <c r="I350" s="139" t="str">
        <f ca="1">IFERROR(Tablo2[[#This Row],[KDV DAHİL ALIŞLAR]]-Tablo2[[#This Row],[ÖDEMELER TOPLAMI]]," ")</f>
        <v xml:space="preserve"> </v>
      </c>
    </row>
    <row r="351" spans="2:9" x14ac:dyDescent="0.25">
      <c r="B351" s="95">
        <v>349</v>
      </c>
      <c r="C351" s="169"/>
      <c r="D351" s="165"/>
      <c r="E351" s="165"/>
      <c r="F351" s="165"/>
      <c r="G351" s="207" t="str">
        <f t="shared" ca="1" si="16"/>
        <v xml:space="preserve"> </v>
      </c>
      <c r="H351" s="207" t="str">
        <f t="shared" ca="1" si="17"/>
        <v xml:space="preserve"> </v>
      </c>
      <c r="I351" s="139" t="str">
        <f ca="1">IFERROR(Tablo2[[#This Row],[KDV DAHİL ALIŞLAR]]-Tablo2[[#This Row],[ÖDEMELER TOPLAMI]]," ")</f>
        <v xml:space="preserve"> </v>
      </c>
    </row>
    <row r="352" spans="2:9" x14ac:dyDescent="0.25">
      <c r="B352" s="95">
        <v>350</v>
      </c>
      <c r="C352" s="169"/>
      <c r="D352" s="165"/>
      <c r="E352" s="165"/>
      <c r="F352" s="165"/>
      <c r="G352" s="207" t="str">
        <f t="shared" ca="1" si="16"/>
        <v xml:space="preserve"> </v>
      </c>
      <c r="H352" s="207" t="str">
        <f t="shared" ca="1" si="17"/>
        <v xml:space="preserve"> </v>
      </c>
      <c r="I352" s="139" t="str">
        <f ca="1">IFERROR(Tablo2[[#This Row],[KDV DAHİL ALIŞLAR]]-Tablo2[[#This Row],[ÖDEMELER TOPLAMI]]," ")</f>
        <v xml:space="preserve"> </v>
      </c>
    </row>
    <row r="353" spans="2:9" x14ac:dyDescent="0.25">
      <c r="B353" s="95">
        <v>351</v>
      </c>
      <c r="C353" s="169"/>
      <c r="D353" s="165"/>
      <c r="E353" s="165"/>
      <c r="F353" s="165"/>
      <c r="G353" s="207" t="str">
        <f t="shared" ca="1" si="16"/>
        <v xml:space="preserve"> </v>
      </c>
      <c r="H353" s="207" t="str">
        <f t="shared" ca="1" si="17"/>
        <v xml:space="preserve"> </v>
      </c>
      <c r="I353" s="139" t="str">
        <f ca="1">IFERROR(Tablo2[[#This Row],[KDV DAHİL ALIŞLAR]]-Tablo2[[#This Row],[ÖDEMELER TOPLAMI]]," ")</f>
        <v xml:space="preserve"> </v>
      </c>
    </row>
    <row r="354" spans="2:9" x14ac:dyDescent="0.25">
      <c r="B354" s="95">
        <v>352</v>
      </c>
      <c r="C354" s="169"/>
      <c r="D354" s="165"/>
      <c r="E354" s="165"/>
      <c r="F354" s="165"/>
      <c r="G354" s="207" t="str">
        <f t="shared" ca="1" si="16"/>
        <v xml:space="preserve"> </v>
      </c>
      <c r="H354" s="207" t="str">
        <f t="shared" ca="1" si="17"/>
        <v xml:space="preserve"> </v>
      </c>
      <c r="I354" s="139" t="str">
        <f ca="1">IFERROR(Tablo2[[#This Row],[KDV DAHİL ALIŞLAR]]-Tablo2[[#This Row],[ÖDEMELER TOPLAMI]]," ")</f>
        <v xml:space="preserve"> </v>
      </c>
    </row>
    <row r="355" spans="2:9" x14ac:dyDescent="0.25">
      <c r="B355" s="95">
        <v>353</v>
      </c>
      <c r="C355" s="169"/>
      <c r="D355" s="165"/>
      <c r="E355" s="165"/>
      <c r="F355" s="165"/>
      <c r="G355" s="207" t="str">
        <f t="shared" ca="1" si="16"/>
        <v xml:space="preserve"> </v>
      </c>
      <c r="H355" s="207" t="str">
        <f t="shared" ca="1" si="17"/>
        <v xml:space="preserve"> </v>
      </c>
      <c r="I355" s="139" t="str">
        <f ca="1">IFERROR(Tablo2[[#This Row],[KDV DAHİL ALIŞLAR]]-Tablo2[[#This Row],[ÖDEMELER TOPLAMI]]," ")</f>
        <v xml:space="preserve"> </v>
      </c>
    </row>
    <row r="356" spans="2:9" x14ac:dyDescent="0.25">
      <c r="B356" s="95">
        <v>354</v>
      </c>
      <c r="C356" s="169"/>
      <c r="D356" s="165"/>
      <c r="E356" s="165"/>
      <c r="F356" s="165"/>
      <c r="G356" s="207" t="str">
        <f t="shared" ca="1" si="16"/>
        <v xml:space="preserve"> </v>
      </c>
      <c r="H356" s="207" t="str">
        <f t="shared" ca="1" si="17"/>
        <v xml:space="preserve"> </v>
      </c>
      <c r="I356" s="139" t="str">
        <f ca="1">IFERROR(Tablo2[[#This Row],[KDV DAHİL ALIŞLAR]]-Tablo2[[#This Row],[ÖDEMELER TOPLAMI]]," ")</f>
        <v xml:space="preserve"> </v>
      </c>
    </row>
    <row r="357" spans="2:9" x14ac:dyDescent="0.25">
      <c r="B357" s="95">
        <v>355</v>
      </c>
      <c r="C357" s="169"/>
      <c r="D357" s="165"/>
      <c r="E357" s="165"/>
      <c r="F357" s="165"/>
      <c r="G357" s="207" t="str">
        <f t="shared" ca="1" si="16"/>
        <v xml:space="preserve"> </v>
      </c>
      <c r="H357" s="207" t="str">
        <f t="shared" ca="1" si="17"/>
        <v xml:space="preserve"> </v>
      </c>
      <c r="I357" s="139" t="str">
        <f ca="1">IFERROR(Tablo2[[#This Row],[KDV DAHİL ALIŞLAR]]-Tablo2[[#This Row],[ÖDEMELER TOPLAMI]]," ")</f>
        <v xml:space="preserve"> </v>
      </c>
    </row>
    <row r="358" spans="2:9" x14ac:dyDescent="0.25">
      <c r="B358" s="95">
        <v>356</v>
      </c>
      <c r="C358" s="169"/>
      <c r="D358" s="165"/>
      <c r="E358" s="165"/>
      <c r="F358" s="165"/>
      <c r="G358" s="207" t="str">
        <f t="shared" ca="1" si="16"/>
        <v xml:space="preserve"> </v>
      </c>
      <c r="H358" s="207" t="str">
        <f t="shared" ca="1" si="17"/>
        <v xml:space="preserve"> </v>
      </c>
      <c r="I358" s="139" t="str">
        <f ca="1">IFERROR(Tablo2[[#This Row],[KDV DAHİL ALIŞLAR]]-Tablo2[[#This Row],[ÖDEMELER TOPLAMI]]," ")</f>
        <v xml:space="preserve"> </v>
      </c>
    </row>
    <row r="359" spans="2:9" x14ac:dyDescent="0.25">
      <c r="B359" s="95">
        <v>357</v>
      </c>
      <c r="C359" s="169"/>
      <c r="D359" s="165"/>
      <c r="E359" s="165"/>
      <c r="F359" s="165"/>
      <c r="G359" s="207" t="str">
        <f t="shared" ca="1" si="16"/>
        <v xml:space="preserve"> </v>
      </c>
      <c r="H359" s="207" t="str">
        <f t="shared" ca="1" si="17"/>
        <v xml:space="preserve"> </v>
      </c>
      <c r="I359" s="139" t="str">
        <f ca="1">IFERROR(Tablo2[[#This Row],[KDV DAHİL ALIŞLAR]]-Tablo2[[#This Row],[ÖDEMELER TOPLAMI]]," ")</f>
        <v xml:space="preserve"> </v>
      </c>
    </row>
    <row r="360" spans="2:9" x14ac:dyDescent="0.25">
      <c r="B360" s="95">
        <v>358</v>
      </c>
      <c r="C360" s="169"/>
      <c r="D360" s="165"/>
      <c r="E360" s="165"/>
      <c r="F360" s="165"/>
      <c r="G360" s="207" t="str">
        <f t="shared" ca="1" si="16"/>
        <v xml:space="preserve"> </v>
      </c>
      <c r="H360" s="207" t="str">
        <f t="shared" ca="1" si="17"/>
        <v xml:space="preserve"> </v>
      </c>
      <c r="I360" s="139" t="str">
        <f ca="1">IFERROR(Tablo2[[#This Row],[KDV DAHİL ALIŞLAR]]-Tablo2[[#This Row],[ÖDEMELER TOPLAMI]]," ")</f>
        <v xml:space="preserve"> </v>
      </c>
    </row>
    <row r="361" spans="2:9" x14ac:dyDescent="0.25">
      <c r="B361" s="95">
        <v>359</v>
      </c>
      <c r="C361" s="169"/>
      <c r="D361" s="165"/>
      <c r="E361" s="165"/>
      <c r="F361" s="165"/>
      <c r="G361" s="207" t="str">
        <f t="shared" ca="1" si="16"/>
        <v xml:space="preserve"> </v>
      </c>
      <c r="H361" s="207" t="str">
        <f t="shared" ca="1" si="17"/>
        <v xml:space="preserve"> </v>
      </c>
      <c r="I361" s="139" t="str">
        <f ca="1">IFERROR(Tablo2[[#This Row],[KDV DAHİL ALIŞLAR]]-Tablo2[[#This Row],[ÖDEMELER TOPLAMI]]," ")</f>
        <v xml:space="preserve"> </v>
      </c>
    </row>
    <row r="362" spans="2:9" x14ac:dyDescent="0.25">
      <c r="B362" s="95">
        <v>360</v>
      </c>
      <c r="C362" s="169"/>
      <c r="D362" s="165"/>
      <c r="E362" s="165"/>
      <c r="F362" s="165"/>
      <c r="G362" s="207" t="str">
        <f t="shared" ca="1" si="16"/>
        <v xml:space="preserve"> </v>
      </c>
      <c r="H362" s="207" t="str">
        <f t="shared" ca="1" si="17"/>
        <v xml:space="preserve"> </v>
      </c>
      <c r="I362" s="139" t="str">
        <f ca="1">IFERROR(Tablo2[[#This Row],[KDV DAHİL ALIŞLAR]]-Tablo2[[#This Row],[ÖDEMELER TOPLAMI]]," ")</f>
        <v xml:space="preserve"> </v>
      </c>
    </row>
    <row r="363" spans="2:9" x14ac:dyDescent="0.25">
      <c r="B363" s="95">
        <v>361</v>
      </c>
      <c r="C363" s="169"/>
      <c r="D363" s="165"/>
      <c r="E363" s="165"/>
      <c r="F363" s="165"/>
      <c r="G363" s="207" t="str">
        <f t="shared" ca="1" si="16"/>
        <v xml:space="preserve"> </v>
      </c>
      <c r="H363" s="207" t="str">
        <f t="shared" ca="1" si="17"/>
        <v xml:space="preserve"> </v>
      </c>
      <c r="I363" s="139" t="str">
        <f ca="1">IFERROR(Tablo2[[#This Row],[KDV DAHİL ALIŞLAR]]-Tablo2[[#This Row],[ÖDEMELER TOPLAMI]]," ")</f>
        <v xml:space="preserve"> </v>
      </c>
    </row>
    <row r="364" spans="2:9" x14ac:dyDescent="0.25">
      <c r="B364" s="95">
        <v>362</v>
      </c>
      <c r="C364" s="169"/>
      <c r="D364" s="165"/>
      <c r="E364" s="165"/>
      <c r="F364" s="165"/>
      <c r="G364" s="207" t="str">
        <f t="shared" ca="1" si="16"/>
        <v xml:space="preserve"> </v>
      </c>
      <c r="H364" s="207" t="str">
        <f t="shared" ca="1" si="17"/>
        <v xml:space="preserve"> </v>
      </c>
      <c r="I364" s="139" t="str">
        <f ca="1">IFERROR(Tablo2[[#This Row],[KDV DAHİL ALIŞLAR]]-Tablo2[[#This Row],[ÖDEMELER TOPLAMI]]," ")</f>
        <v xml:space="preserve"> </v>
      </c>
    </row>
    <row r="365" spans="2:9" x14ac:dyDescent="0.25">
      <c r="B365" s="95">
        <v>363</v>
      </c>
      <c r="C365" s="169"/>
      <c r="D365" s="165"/>
      <c r="E365" s="165"/>
      <c r="F365" s="165"/>
      <c r="G365" s="207" t="str">
        <f t="shared" ca="1" si="16"/>
        <v xml:space="preserve"> </v>
      </c>
      <c r="H365" s="207" t="str">
        <f t="shared" ca="1" si="17"/>
        <v xml:space="preserve"> </v>
      </c>
      <c r="I365" s="139" t="str">
        <f ca="1">IFERROR(Tablo2[[#This Row],[KDV DAHİL ALIŞLAR]]-Tablo2[[#This Row],[ÖDEMELER TOPLAMI]]," ")</f>
        <v xml:space="preserve"> </v>
      </c>
    </row>
    <row r="366" spans="2:9" x14ac:dyDescent="0.25">
      <c r="B366" s="95">
        <v>364</v>
      </c>
      <c r="C366" s="169"/>
      <c r="D366" s="165"/>
      <c r="E366" s="165"/>
      <c r="F366" s="165"/>
      <c r="G366" s="207" t="str">
        <f t="shared" ca="1" si="16"/>
        <v xml:space="preserve"> </v>
      </c>
      <c r="H366" s="207" t="str">
        <f t="shared" ca="1" si="17"/>
        <v xml:space="preserve"> </v>
      </c>
      <c r="I366" s="139" t="str">
        <f ca="1">IFERROR(Tablo2[[#This Row],[KDV DAHİL ALIŞLAR]]-Tablo2[[#This Row],[ÖDEMELER TOPLAMI]]," ")</f>
        <v xml:space="preserve"> </v>
      </c>
    </row>
    <row r="367" spans="2:9" x14ac:dyDescent="0.25">
      <c r="B367" s="95">
        <v>365</v>
      </c>
      <c r="C367" s="169"/>
      <c r="D367" s="165"/>
      <c r="E367" s="165"/>
      <c r="F367" s="165"/>
      <c r="G367" s="207" t="str">
        <f t="shared" ca="1" si="16"/>
        <v xml:space="preserve"> </v>
      </c>
      <c r="H367" s="207" t="str">
        <f t="shared" ca="1" si="17"/>
        <v xml:space="preserve"> </v>
      </c>
      <c r="I367" s="139" t="str">
        <f ca="1">IFERROR(Tablo2[[#This Row],[KDV DAHİL ALIŞLAR]]-Tablo2[[#This Row],[ÖDEMELER TOPLAMI]]," ")</f>
        <v xml:space="preserve"> </v>
      </c>
    </row>
    <row r="368" spans="2:9" x14ac:dyDescent="0.25">
      <c r="B368" s="95">
        <v>366</v>
      </c>
      <c r="C368" s="169"/>
      <c r="D368" s="165"/>
      <c r="E368" s="165"/>
      <c r="F368" s="165"/>
      <c r="G368" s="207" t="str">
        <f t="shared" ca="1" si="16"/>
        <v xml:space="preserve"> </v>
      </c>
      <c r="H368" s="207" t="str">
        <f t="shared" ca="1" si="17"/>
        <v xml:space="preserve"> </v>
      </c>
      <c r="I368" s="139" t="str">
        <f ca="1">IFERROR(Tablo2[[#This Row],[KDV DAHİL ALIŞLAR]]-Tablo2[[#This Row],[ÖDEMELER TOPLAMI]]," ")</f>
        <v xml:space="preserve"> </v>
      </c>
    </row>
    <row r="369" spans="2:9" x14ac:dyDescent="0.25">
      <c r="B369" s="95">
        <v>367</v>
      </c>
      <c r="C369" s="169"/>
      <c r="D369" s="165"/>
      <c r="E369" s="165"/>
      <c r="F369" s="165"/>
      <c r="G369" s="207" t="str">
        <f t="shared" ca="1" si="16"/>
        <v xml:space="preserve"> </v>
      </c>
      <c r="H369" s="207" t="str">
        <f t="shared" ca="1" si="17"/>
        <v xml:space="preserve"> </v>
      </c>
      <c r="I369" s="139" t="str">
        <f ca="1">IFERROR(Tablo2[[#This Row],[KDV DAHİL ALIŞLAR]]-Tablo2[[#This Row],[ÖDEMELER TOPLAMI]]," ")</f>
        <v xml:space="preserve"> </v>
      </c>
    </row>
    <row r="370" spans="2:9" x14ac:dyDescent="0.25">
      <c r="B370" s="95">
        <v>368</v>
      </c>
      <c r="C370" s="169"/>
      <c r="D370" s="165"/>
      <c r="E370" s="165"/>
      <c r="F370" s="165"/>
      <c r="G370" s="207" t="str">
        <f t="shared" ca="1" si="16"/>
        <v xml:space="preserve"> </v>
      </c>
      <c r="H370" s="207" t="str">
        <f t="shared" ca="1" si="17"/>
        <v xml:space="preserve"> </v>
      </c>
      <c r="I370" s="139" t="str">
        <f ca="1">IFERROR(Tablo2[[#This Row],[KDV DAHİL ALIŞLAR]]-Tablo2[[#This Row],[ÖDEMELER TOPLAMI]]," ")</f>
        <v xml:space="preserve"> </v>
      </c>
    </row>
    <row r="371" spans="2:9" x14ac:dyDescent="0.25">
      <c r="B371" s="95">
        <v>369</v>
      </c>
      <c r="C371" s="169"/>
      <c r="D371" s="165"/>
      <c r="E371" s="165"/>
      <c r="F371" s="165"/>
      <c r="G371" s="207" t="str">
        <f t="shared" ca="1" si="16"/>
        <v xml:space="preserve"> </v>
      </c>
      <c r="H371" s="207" t="str">
        <f t="shared" ca="1" si="17"/>
        <v xml:space="preserve"> </v>
      </c>
      <c r="I371" s="139" t="str">
        <f ca="1">IFERROR(Tablo2[[#This Row],[KDV DAHİL ALIŞLAR]]-Tablo2[[#This Row],[ÖDEMELER TOPLAMI]]," ")</f>
        <v xml:space="preserve"> </v>
      </c>
    </row>
    <row r="372" spans="2:9" x14ac:dyDescent="0.25">
      <c r="B372" s="95">
        <v>370</v>
      </c>
      <c r="C372" s="169"/>
      <c r="D372" s="165"/>
      <c r="E372" s="165"/>
      <c r="F372" s="165"/>
      <c r="G372" s="207" t="str">
        <f t="shared" ca="1" si="16"/>
        <v xml:space="preserve"> </v>
      </c>
      <c r="H372" s="207" t="str">
        <f t="shared" ca="1" si="17"/>
        <v xml:space="preserve"> </v>
      </c>
      <c r="I372" s="139" t="str">
        <f ca="1">IFERROR(Tablo2[[#This Row],[KDV DAHİL ALIŞLAR]]-Tablo2[[#This Row],[ÖDEMELER TOPLAMI]]," ")</f>
        <v xml:space="preserve"> </v>
      </c>
    </row>
    <row r="373" spans="2:9" x14ac:dyDescent="0.25">
      <c r="B373" s="95">
        <v>371</v>
      </c>
      <c r="C373" s="169"/>
      <c r="D373" s="165"/>
      <c r="E373" s="165"/>
      <c r="F373" s="165"/>
      <c r="G373" s="207" t="str">
        <f t="shared" ca="1" si="16"/>
        <v xml:space="preserve"> </v>
      </c>
      <c r="H373" s="207" t="str">
        <f t="shared" ca="1" si="17"/>
        <v xml:space="preserve"> </v>
      </c>
      <c r="I373" s="139" t="str">
        <f ca="1">IFERROR(Tablo2[[#This Row],[KDV DAHİL ALIŞLAR]]-Tablo2[[#This Row],[ÖDEMELER TOPLAMI]]," ")</f>
        <v xml:space="preserve"> </v>
      </c>
    </row>
    <row r="374" spans="2:9" x14ac:dyDescent="0.25">
      <c r="B374" s="95">
        <v>372</v>
      </c>
      <c r="C374" s="169"/>
      <c r="D374" s="165"/>
      <c r="E374" s="165"/>
      <c r="F374" s="165"/>
      <c r="G374" s="207" t="str">
        <f t="shared" ca="1" si="16"/>
        <v xml:space="preserve"> </v>
      </c>
      <c r="H374" s="207" t="str">
        <f t="shared" ca="1" si="17"/>
        <v xml:space="preserve"> </v>
      </c>
      <c r="I374" s="139" t="str">
        <f ca="1">IFERROR(Tablo2[[#This Row],[KDV DAHİL ALIŞLAR]]-Tablo2[[#This Row],[ÖDEMELER TOPLAMI]]," ")</f>
        <v xml:space="preserve"> </v>
      </c>
    </row>
    <row r="375" spans="2:9" x14ac:dyDescent="0.25">
      <c r="B375" s="95">
        <v>373</v>
      </c>
      <c r="C375" s="169"/>
      <c r="D375" s="165"/>
      <c r="E375" s="165"/>
      <c r="F375" s="165"/>
      <c r="G375" s="207" t="str">
        <f t="shared" ca="1" si="16"/>
        <v xml:space="preserve"> </v>
      </c>
      <c r="H375" s="207" t="str">
        <f t="shared" ca="1" si="17"/>
        <v xml:space="preserve"> </v>
      </c>
      <c r="I375" s="139" t="str">
        <f ca="1">IFERROR(Tablo2[[#This Row],[KDV DAHİL ALIŞLAR]]-Tablo2[[#This Row],[ÖDEMELER TOPLAMI]]," ")</f>
        <v xml:space="preserve"> </v>
      </c>
    </row>
    <row r="376" spans="2:9" x14ac:dyDescent="0.25">
      <c r="B376" s="95">
        <v>374</v>
      </c>
      <c r="C376" s="169"/>
      <c r="D376" s="165"/>
      <c r="E376" s="165"/>
      <c r="F376" s="165"/>
      <c r="G376" s="207" t="str">
        <f t="shared" ca="1" si="16"/>
        <v xml:space="preserve"> </v>
      </c>
      <c r="H376" s="207" t="str">
        <f t="shared" ca="1" si="17"/>
        <v xml:space="preserve"> </v>
      </c>
      <c r="I376" s="139" t="str">
        <f ca="1">IFERROR(Tablo2[[#This Row],[KDV DAHİL ALIŞLAR]]-Tablo2[[#This Row],[ÖDEMELER TOPLAMI]]," ")</f>
        <v xml:space="preserve"> </v>
      </c>
    </row>
    <row r="377" spans="2:9" x14ac:dyDescent="0.25">
      <c r="B377" s="95">
        <v>375</v>
      </c>
      <c r="C377" s="169"/>
      <c r="D377" s="165"/>
      <c r="E377" s="165"/>
      <c r="F377" s="165"/>
      <c r="G377" s="207" t="str">
        <f t="shared" ca="1" si="16"/>
        <v xml:space="preserve"> </v>
      </c>
      <c r="H377" s="207" t="str">
        <f t="shared" ca="1" si="17"/>
        <v xml:space="preserve"> </v>
      </c>
      <c r="I377" s="139" t="str">
        <f ca="1">IFERROR(Tablo2[[#This Row],[KDV DAHİL ALIŞLAR]]-Tablo2[[#This Row],[ÖDEMELER TOPLAMI]]," ")</f>
        <v xml:space="preserve"> </v>
      </c>
    </row>
    <row r="378" spans="2:9" x14ac:dyDescent="0.25">
      <c r="B378" s="95">
        <v>376</v>
      </c>
      <c r="C378" s="169"/>
      <c r="D378" s="165"/>
      <c r="E378" s="165"/>
      <c r="F378" s="165"/>
      <c r="G378" s="207" t="str">
        <f t="shared" ca="1" si="16"/>
        <v xml:space="preserve"> </v>
      </c>
      <c r="H378" s="207" t="str">
        <f t="shared" ca="1" si="17"/>
        <v xml:space="preserve"> </v>
      </c>
      <c r="I378" s="139" t="str">
        <f ca="1">IFERROR(Tablo2[[#This Row],[KDV DAHİL ALIŞLAR]]-Tablo2[[#This Row],[ÖDEMELER TOPLAMI]]," ")</f>
        <v xml:space="preserve"> </v>
      </c>
    </row>
    <row r="379" spans="2:9" x14ac:dyDescent="0.25">
      <c r="B379" s="95">
        <v>377</v>
      </c>
      <c r="C379" s="169"/>
      <c r="D379" s="165"/>
      <c r="E379" s="165"/>
      <c r="F379" s="165"/>
      <c r="G379" s="207" t="str">
        <f t="shared" ca="1" si="16"/>
        <v xml:space="preserve"> </v>
      </c>
      <c r="H379" s="207" t="str">
        <f t="shared" ca="1" si="17"/>
        <v xml:space="preserve"> </v>
      </c>
      <c r="I379" s="139" t="str">
        <f ca="1">IFERROR(Tablo2[[#This Row],[KDV DAHİL ALIŞLAR]]-Tablo2[[#This Row],[ÖDEMELER TOPLAMI]]," ")</f>
        <v xml:space="preserve"> </v>
      </c>
    </row>
    <row r="380" spans="2:9" x14ac:dyDescent="0.25">
      <c r="B380" s="95">
        <v>378</v>
      </c>
      <c r="C380" s="169"/>
      <c r="D380" s="165"/>
      <c r="E380" s="165"/>
      <c r="F380" s="165"/>
      <c r="G380" s="207" t="str">
        <f t="shared" ca="1" si="16"/>
        <v xml:space="preserve"> </v>
      </c>
      <c r="H380" s="207" t="str">
        <f t="shared" ca="1" si="17"/>
        <v xml:space="preserve"> </v>
      </c>
      <c r="I380" s="139" t="str">
        <f ca="1">IFERROR(Tablo2[[#This Row],[KDV DAHİL ALIŞLAR]]-Tablo2[[#This Row],[ÖDEMELER TOPLAMI]]," ")</f>
        <v xml:space="preserve"> </v>
      </c>
    </row>
    <row r="381" spans="2:9" x14ac:dyDescent="0.25">
      <c r="B381" s="95">
        <v>379</v>
      </c>
      <c r="C381" s="169"/>
      <c r="D381" s="165"/>
      <c r="E381" s="165"/>
      <c r="F381" s="165"/>
      <c r="G381" s="207" t="str">
        <f t="shared" ca="1" si="16"/>
        <v xml:space="preserve"> </v>
      </c>
      <c r="H381" s="207" t="str">
        <f t="shared" ca="1" si="17"/>
        <v xml:space="preserve"> </v>
      </c>
      <c r="I381" s="139" t="str">
        <f ca="1">IFERROR(Tablo2[[#This Row],[KDV DAHİL ALIŞLAR]]-Tablo2[[#This Row],[ÖDEMELER TOPLAMI]]," ")</f>
        <v xml:space="preserve"> </v>
      </c>
    </row>
    <row r="382" spans="2:9" x14ac:dyDescent="0.25">
      <c r="B382" s="95">
        <v>380</v>
      </c>
      <c r="C382" s="169"/>
      <c r="D382" s="165"/>
      <c r="E382" s="165"/>
      <c r="F382" s="165"/>
      <c r="G382" s="207" t="str">
        <f t="shared" ca="1" si="16"/>
        <v xml:space="preserve"> </v>
      </c>
      <c r="H382" s="207" t="str">
        <f t="shared" ca="1" si="17"/>
        <v xml:space="preserve"> </v>
      </c>
      <c r="I382" s="139" t="str">
        <f ca="1">IFERROR(Tablo2[[#This Row],[KDV DAHİL ALIŞLAR]]-Tablo2[[#This Row],[ÖDEMELER TOPLAMI]]," ")</f>
        <v xml:space="preserve"> </v>
      </c>
    </row>
    <row r="383" spans="2:9" x14ac:dyDescent="0.25">
      <c r="B383" s="95">
        <v>381</v>
      </c>
      <c r="C383" s="169"/>
      <c r="D383" s="165"/>
      <c r="E383" s="165"/>
      <c r="F383" s="165"/>
      <c r="G383" s="207" t="str">
        <f t="shared" ca="1" si="16"/>
        <v xml:space="preserve"> </v>
      </c>
      <c r="H383" s="207" t="str">
        <f t="shared" ca="1" si="17"/>
        <v xml:space="preserve"> </v>
      </c>
      <c r="I383" s="139" t="str">
        <f ca="1">IFERROR(Tablo2[[#This Row],[KDV DAHİL ALIŞLAR]]-Tablo2[[#This Row],[ÖDEMELER TOPLAMI]]," ")</f>
        <v xml:space="preserve"> </v>
      </c>
    </row>
    <row r="384" spans="2:9" x14ac:dyDescent="0.25">
      <c r="B384" s="95">
        <v>382</v>
      </c>
      <c r="C384" s="169"/>
      <c r="D384" s="165"/>
      <c r="E384" s="165"/>
      <c r="F384" s="165"/>
      <c r="G384" s="207" t="str">
        <f t="shared" ca="1" si="16"/>
        <v xml:space="preserve"> </v>
      </c>
      <c r="H384" s="207" t="str">
        <f t="shared" ca="1" si="17"/>
        <v xml:space="preserve"> </v>
      </c>
      <c r="I384" s="139" t="str">
        <f ca="1">IFERROR(Tablo2[[#This Row],[KDV DAHİL ALIŞLAR]]-Tablo2[[#This Row],[ÖDEMELER TOPLAMI]]," ")</f>
        <v xml:space="preserve"> </v>
      </c>
    </row>
    <row r="385" spans="2:9" x14ac:dyDescent="0.25">
      <c r="B385" s="95">
        <v>383</v>
      </c>
      <c r="C385" s="169"/>
      <c r="D385" s="165"/>
      <c r="E385" s="165"/>
      <c r="F385" s="165"/>
      <c r="G385" s="207" t="str">
        <f t="shared" ca="1" si="16"/>
        <v xml:space="preserve"> </v>
      </c>
      <c r="H385" s="207" t="str">
        <f t="shared" ca="1" si="17"/>
        <v xml:space="preserve"> </v>
      </c>
      <c r="I385" s="139" t="str">
        <f ca="1">IFERROR(Tablo2[[#This Row],[KDV DAHİL ALIŞLAR]]-Tablo2[[#This Row],[ÖDEMELER TOPLAMI]]," ")</f>
        <v xml:space="preserve"> </v>
      </c>
    </row>
    <row r="386" spans="2:9" x14ac:dyDescent="0.25">
      <c r="B386" s="95">
        <v>384</v>
      </c>
      <c r="C386" s="169"/>
      <c r="D386" s="165"/>
      <c r="E386" s="165"/>
      <c r="F386" s="165"/>
      <c r="G386" s="207" t="str">
        <f t="shared" ca="1" si="16"/>
        <v xml:space="preserve"> </v>
      </c>
      <c r="H386" s="207" t="str">
        <f t="shared" ca="1" si="17"/>
        <v xml:space="preserve"> </v>
      </c>
      <c r="I386" s="139" t="str">
        <f ca="1">IFERROR(Tablo2[[#This Row],[KDV DAHİL ALIŞLAR]]-Tablo2[[#This Row],[ÖDEMELER TOPLAMI]]," ")</f>
        <v xml:space="preserve"> </v>
      </c>
    </row>
    <row r="387" spans="2:9" x14ac:dyDescent="0.25">
      <c r="B387" s="95">
        <v>385</v>
      </c>
      <c r="C387" s="169"/>
      <c r="D387" s="165"/>
      <c r="E387" s="165"/>
      <c r="F387" s="165"/>
      <c r="G387" s="207" t="str">
        <f t="shared" ca="1" si="16"/>
        <v xml:space="preserve"> </v>
      </c>
      <c r="H387" s="207" t="str">
        <f t="shared" ca="1" si="17"/>
        <v xml:space="preserve"> </v>
      </c>
      <c r="I387" s="139" t="str">
        <f ca="1">IFERROR(Tablo2[[#This Row],[KDV DAHİL ALIŞLAR]]-Tablo2[[#This Row],[ÖDEMELER TOPLAMI]]," ")</f>
        <v xml:space="preserve"> </v>
      </c>
    </row>
    <row r="388" spans="2:9" x14ac:dyDescent="0.25">
      <c r="B388" s="95">
        <v>386</v>
      </c>
      <c r="C388" s="169"/>
      <c r="D388" s="165"/>
      <c r="E388" s="165"/>
      <c r="F388" s="165"/>
      <c r="G388" s="207" t="str">
        <f t="shared" ca="1" si="16"/>
        <v xml:space="preserve"> </v>
      </c>
      <c r="H388" s="207" t="str">
        <f t="shared" ca="1" si="17"/>
        <v xml:space="preserve"> </v>
      </c>
      <c r="I388" s="139" t="str">
        <f ca="1">IFERROR(Tablo2[[#This Row],[KDV DAHİL ALIŞLAR]]-Tablo2[[#This Row],[ÖDEMELER TOPLAMI]]," ")</f>
        <v xml:space="preserve"> </v>
      </c>
    </row>
    <row r="389" spans="2:9" x14ac:dyDescent="0.25">
      <c r="B389" s="95">
        <v>387</v>
      </c>
      <c r="C389" s="169"/>
      <c r="D389" s="165"/>
      <c r="E389" s="165"/>
      <c r="F389" s="165"/>
      <c r="G389" s="207" t="str">
        <f t="shared" ca="1" si="16"/>
        <v xml:space="preserve"> </v>
      </c>
      <c r="H389" s="207" t="str">
        <f t="shared" ca="1" si="17"/>
        <v xml:space="preserve"> </v>
      </c>
      <c r="I389" s="139" t="str">
        <f ca="1">IFERROR(Tablo2[[#This Row],[KDV DAHİL ALIŞLAR]]-Tablo2[[#This Row],[ÖDEMELER TOPLAMI]]," ")</f>
        <v xml:space="preserve"> </v>
      </c>
    </row>
    <row r="390" spans="2:9" x14ac:dyDescent="0.25">
      <c r="B390" s="95">
        <v>388</v>
      </c>
      <c r="C390" s="169"/>
      <c r="D390" s="165"/>
      <c r="E390" s="165"/>
      <c r="F390" s="165"/>
      <c r="G390" s="207" t="str">
        <f t="shared" ca="1" si="16"/>
        <v xml:space="preserve"> </v>
      </c>
      <c r="H390" s="207" t="str">
        <f t="shared" ca="1" si="17"/>
        <v xml:space="preserve"> </v>
      </c>
      <c r="I390" s="139" t="str">
        <f ca="1">IFERROR(Tablo2[[#This Row],[KDV DAHİL ALIŞLAR]]-Tablo2[[#This Row],[ÖDEMELER TOPLAMI]]," ")</f>
        <v xml:space="preserve"> </v>
      </c>
    </row>
    <row r="391" spans="2:9" x14ac:dyDescent="0.25">
      <c r="B391" s="95">
        <v>389</v>
      </c>
      <c r="C391" s="169"/>
      <c r="D391" s="165"/>
      <c r="E391" s="165"/>
      <c r="F391" s="165"/>
      <c r="G391" s="207" t="str">
        <f t="shared" ca="1" si="16"/>
        <v xml:space="preserve"> </v>
      </c>
      <c r="H391" s="207" t="str">
        <f t="shared" ca="1" si="17"/>
        <v xml:space="preserve"> </v>
      </c>
      <c r="I391" s="139" t="str">
        <f ca="1">IFERROR(Tablo2[[#This Row],[KDV DAHİL ALIŞLAR]]-Tablo2[[#This Row],[ÖDEMELER TOPLAMI]]," ")</f>
        <v xml:space="preserve"> </v>
      </c>
    </row>
    <row r="392" spans="2:9" x14ac:dyDescent="0.25">
      <c r="B392" s="95">
        <v>390</v>
      </c>
      <c r="C392" s="169"/>
      <c r="D392" s="165"/>
      <c r="E392" s="165"/>
      <c r="F392" s="165"/>
      <c r="G392" s="207" t="str">
        <f t="shared" ca="1" si="16"/>
        <v xml:space="preserve"> </v>
      </c>
      <c r="H392" s="207" t="str">
        <f t="shared" ca="1" si="17"/>
        <v xml:space="preserve"> </v>
      </c>
      <c r="I392" s="139" t="str">
        <f ca="1">IFERROR(Tablo2[[#This Row],[KDV DAHİL ALIŞLAR]]-Tablo2[[#This Row],[ÖDEMELER TOPLAMI]]," ")</f>
        <v xml:space="preserve"> </v>
      </c>
    </row>
    <row r="393" spans="2:9" x14ac:dyDescent="0.25">
      <c r="B393" s="95">
        <v>391</v>
      </c>
      <c r="C393" s="169"/>
      <c r="D393" s="165"/>
      <c r="E393" s="165"/>
      <c r="F393" s="165"/>
      <c r="G393" s="207" t="str">
        <f t="shared" ca="1" si="16"/>
        <v xml:space="preserve"> </v>
      </c>
      <c r="H393" s="207" t="str">
        <f t="shared" ca="1" si="17"/>
        <v xml:space="preserve"> </v>
      </c>
      <c r="I393" s="139" t="str">
        <f ca="1">IFERROR(Tablo2[[#This Row],[KDV DAHİL ALIŞLAR]]-Tablo2[[#This Row],[ÖDEMELER TOPLAMI]]," ")</f>
        <v xml:space="preserve"> </v>
      </c>
    </row>
    <row r="394" spans="2:9" x14ac:dyDescent="0.25">
      <c r="B394" s="95">
        <v>392</v>
      </c>
      <c r="C394" s="169"/>
      <c r="D394" s="165"/>
      <c r="E394" s="165"/>
      <c r="F394" s="165"/>
      <c r="G394" s="207" t="str">
        <f t="shared" ca="1" si="16"/>
        <v xml:space="preserve"> </v>
      </c>
      <c r="H394" s="207" t="str">
        <f t="shared" ca="1" si="17"/>
        <v xml:space="preserve"> </v>
      </c>
      <c r="I394" s="139" t="str">
        <f ca="1">IFERROR(Tablo2[[#This Row],[KDV DAHİL ALIŞLAR]]-Tablo2[[#This Row],[ÖDEMELER TOPLAMI]]," ")</f>
        <v xml:space="preserve"> </v>
      </c>
    </row>
    <row r="395" spans="2:9" x14ac:dyDescent="0.25">
      <c r="B395" s="95">
        <v>393</v>
      </c>
      <c r="C395" s="169"/>
      <c r="D395" s="165"/>
      <c r="E395" s="165"/>
      <c r="F395" s="165"/>
      <c r="G395" s="207" t="str">
        <f t="shared" ca="1" si="16"/>
        <v xml:space="preserve"> </v>
      </c>
      <c r="H395" s="207" t="str">
        <f t="shared" ca="1" si="17"/>
        <v xml:space="preserve"> </v>
      </c>
      <c r="I395" s="139" t="str">
        <f ca="1">IFERROR(Tablo2[[#This Row],[KDV DAHİL ALIŞLAR]]-Tablo2[[#This Row],[ÖDEMELER TOPLAMI]]," ")</f>
        <v xml:space="preserve"> </v>
      </c>
    </row>
    <row r="396" spans="2:9" x14ac:dyDescent="0.25">
      <c r="B396" s="95">
        <v>394</v>
      </c>
      <c r="C396" s="169"/>
      <c r="D396" s="165"/>
      <c r="E396" s="165"/>
      <c r="F396" s="165"/>
      <c r="G396" s="207" t="str">
        <f t="shared" ca="1" si="16"/>
        <v xml:space="preserve"> </v>
      </c>
      <c r="H396" s="207" t="str">
        <f t="shared" ca="1" si="17"/>
        <v xml:space="preserve"> </v>
      </c>
      <c r="I396" s="139" t="str">
        <f ca="1">IFERROR(Tablo2[[#This Row],[KDV DAHİL ALIŞLAR]]-Tablo2[[#This Row],[ÖDEMELER TOPLAMI]]," ")</f>
        <v xml:space="preserve"> </v>
      </c>
    </row>
    <row r="397" spans="2:9" x14ac:dyDescent="0.25">
      <c r="B397" s="95">
        <v>395</v>
      </c>
      <c r="C397" s="169"/>
      <c r="D397" s="165"/>
      <c r="E397" s="165"/>
      <c r="F397" s="165"/>
      <c r="G397" s="207" t="str">
        <f t="shared" ca="1" si="16"/>
        <v xml:space="preserve"> </v>
      </c>
      <c r="H397" s="207" t="str">
        <f t="shared" ca="1" si="17"/>
        <v xml:space="preserve"> </v>
      </c>
      <c r="I397" s="139" t="str">
        <f ca="1">IFERROR(Tablo2[[#This Row],[KDV DAHİL ALIŞLAR]]-Tablo2[[#This Row],[ÖDEMELER TOPLAMI]]," ")</f>
        <v xml:space="preserve"> </v>
      </c>
    </row>
    <row r="398" spans="2:9" x14ac:dyDescent="0.25">
      <c r="B398" s="95">
        <v>396</v>
      </c>
      <c r="C398" s="169"/>
      <c r="D398" s="165"/>
      <c r="E398" s="165"/>
      <c r="F398" s="165"/>
      <c r="G398" s="207" t="str">
        <f t="shared" ca="1" si="16"/>
        <v xml:space="preserve"> </v>
      </c>
      <c r="H398" s="207" t="str">
        <f t="shared" ca="1" si="17"/>
        <v xml:space="preserve"> </v>
      </c>
      <c r="I398" s="139" t="str">
        <f ca="1">IFERROR(Tablo2[[#This Row],[KDV DAHİL ALIŞLAR]]-Tablo2[[#This Row],[ÖDEMELER TOPLAMI]]," ")</f>
        <v xml:space="preserve"> </v>
      </c>
    </row>
    <row r="399" spans="2:9" x14ac:dyDescent="0.25">
      <c r="B399" s="95">
        <v>397</v>
      </c>
      <c r="C399" s="169"/>
      <c r="D399" s="165"/>
      <c r="E399" s="165"/>
      <c r="F399" s="165"/>
      <c r="G399" s="207" t="str">
        <f t="shared" ca="1" si="16"/>
        <v xml:space="preserve"> </v>
      </c>
      <c r="H399" s="207" t="str">
        <f t="shared" ca="1" si="17"/>
        <v xml:space="preserve"> </v>
      </c>
      <c r="I399" s="139" t="str">
        <f ca="1">IFERROR(Tablo2[[#This Row],[KDV DAHİL ALIŞLAR]]-Tablo2[[#This Row],[ÖDEMELER TOPLAMI]]," ")</f>
        <v xml:space="preserve"> </v>
      </c>
    </row>
    <row r="400" spans="2:9" x14ac:dyDescent="0.25">
      <c r="B400" s="95">
        <v>398</v>
      </c>
      <c r="C400" s="169"/>
      <c r="D400" s="165"/>
      <c r="E400" s="165"/>
      <c r="F400" s="165"/>
      <c r="G400" s="207" t="str">
        <f t="shared" ca="1" si="16"/>
        <v xml:space="preserve"> </v>
      </c>
      <c r="H400" s="207" t="str">
        <f t="shared" ca="1" si="17"/>
        <v xml:space="preserve"> </v>
      </c>
      <c r="I400" s="139" t="str">
        <f ca="1">IFERROR(Tablo2[[#This Row],[KDV DAHİL ALIŞLAR]]-Tablo2[[#This Row],[ÖDEMELER TOPLAMI]]," ")</f>
        <v xml:space="preserve"> </v>
      </c>
    </row>
    <row r="401" spans="2:9" x14ac:dyDescent="0.25">
      <c r="B401" s="95">
        <v>399</v>
      </c>
      <c r="C401" s="169"/>
      <c r="D401" s="165"/>
      <c r="E401" s="165"/>
      <c r="F401" s="165"/>
      <c r="G401" s="207" t="str">
        <f t="shared" ca="1" si="16"/>
        <v xml:space="preserve"> </v>
      </c>
      <c r="H401" s="207" t="str">
        <f t="shared" ca="1" si="17"/>
        <v xml:space="preserve"> </v>
      </c>
      <c r="I401" s="139" t="str">
        <f ca="1">IFERROR(Tablo2[[#This Row],[KDV DAHİL ALIŞLAR]]-Tablo2[[#This Row],[ÖDEMELER TOPLAMI]]," ")</f>
        <v xml:space="preserve"> </v>
      </c>
    </row>
    <row r="402" spans="2:9" x14ac:dyDescent="0.25">
      <c r="B402" s="95">
        <v>400</v>
      </c>
      <c r="C402" s="169"/>
      <c r="D402" s="165"/>
      <c r="E402" s="165"/>
      <c r="F402" s="165"/>
      <c r="G402" s="207" t="str">
        <f t="shared" ref="G402:G465" ca="1" si="18">IFERROR(SUMIF(INDIRECT("'"&amp;F402&amp;"'!C:C"),C402,INDIRECT("'"&amp;F402&amp;"'!L:L"))," ")</f>
        <v xml:space="preserve"> </v>
      </c>
      <c r="H402" s="207" t="str">
        <f t="shared" ref="H402:H465" ca="1" si="19">IFERROR(SUMIF(INDIRECT("'"&amp;F402&amp;"'!C:C"),C402,INDIRECT("'"&amp;F402&amp;"'!M:M"))," ")</f>
        <v xml:space="preserve"> </v>
      </c>
      <c r="I402" s="139" t="str">
        <f ca="1">IFERROR(Tablo2[[#This Row],[KDV DAHİL ALIŞLAR]]-Tablo2[[#This Row],[ÖDEMELER TOPLAMI]]," ")</f>
        <v xml:space="preserve"> </v>
      </c>
    </row>
    <row r="403" spans="2:9" x14ac:dyDescent="0.25">
      <c r="B403" s="95">
        <v>401</v>
      </c>
      <c r="C403" s="169"/>
      <c r="D403" s="165"/>
      <c r="E403" s="165"/>
      <c r="F403" s="165"/>
      <c r="G403" s="207" t="str">
        <f t="shared" ca="1" si="18"/>
        <v xml:space="preserve"> </v>
      </c>
      <c r="H403" s="207" t="str">
        <f t="shared" ca="1" si="19"/>
        <v xml:space="preserve"> </v>
      </c>
      <c r="I403" s="139" t="str">
        <f ca="1">IFERROR(Tablo2[[#This Row],[KDV DAHİL ALIŞLAR]]-Tablo2[[#This Row],[ÖDEMELER TOPLAMI]]," ")</f>
        <v xml:space="preserve"> </v>
      </c>
    </row>
    <row r="404" spans="2:9" x14ac:dyDescent="0.25">
      <c r="B404" s="95">
        <v>402</v>
      </c>
      <c r="C404" s="169"/>
      <c r="D404" s="165"/>
      <c r="E404" s="165"/>
      <c r="F404" s="165"/>
      <c r="G404" s="207" t="str">
        <f t="shared" ca="1" si="18"/>
        <v xml:space="preserve"> </v>
      </c>
      <c r="H404" s="207" t="str">
        <f t="shared" ca="1" si="19"/>
        <v xml:space="preserve"> </v>
      </c>
      <c r="I404" s="139" t="str">
        <f ca="1">IFERROR(Tablo2[[#This Row],[KDV DAHİL ALIŞLAR]]-Tablo2[[#This Row],[ÖDEMELER TOPLAMI]]," ")</f>
        <v xml:space="preserve"> </v>
      </c>
    </row>
    <row r="405" spans="2:9" x14ac:dyDescent="0.25">
      <c r="B405" s="95">
        <v>403</v>
      </c>
      <c r="C405" s="169"/>
      <c r="D405" s="165"/>
      <c r="E405" s="165"/>
      <c r="F405" s="165"/>
      <c r="G405" s="207" t="str">
        <f t="shared" ca="1" si="18"/>
        <v xml:space="preserve"> </v>
      </c>
      <c r="H405" s="207" t="str">
        <f t="shared" ca="1" si="19"/>
        <v xml:space="preserve"> </v>
      </c>
      <c r="I405" s="139" t="str">
        <f ca="1">IFERROR(Tablo2[[#This Row],[KDV DAHİL ALIŞLAR]]-Tablo2[[#This Row],[ÖDEMELER TOPLAMI]]," ")</f>
        <v xml:space="preserve"> </v>
      </c>
    </row>
    <row r="406" spans="2:9" x14ac:dyDescent="0.25">
      <c r="B406" s="95">
        <v>404</v>
      </c>
      <c r="C406" s="169"/>
      <c r="D406" s="165"/>
      <c r="E406" s="165"/>
      <c r="F406" s="165"/>
      <c r="G406" s="207" t="str">
        <f t="shared" ca="1" si="18"/>
        <v xml:space="preserve"> </v>
      </c>
      <c r="H406" s="207" t="str">
        <f t="shared" ca="1" si="19"/>
        <v xml:space="preserve"> </v>
      </c>
      <c r="I406" s="139" t="str">
        <f ca="1">IFERROR(Tablo2[[#This Row],[KDV DAHİL ALIŞLAR]]-Tablo2[[#This Row],[ÖDEMELER TOPLAMI]]," ")</f>
        <v xml:space="preserve"> </v>
      </c>
    </row>
    <row r="407" spans="2:9" x14ac:dyDescent="0.25">
      <c r="B407" s="95">
        <v>405</v>
      </c>
      <c r="C407" s="169"/>
      <c r="D407" s="165"/>
      <c r="E407" s="165"/>
      <c r="F407" s="165"/>
      <c r="G407" s="207" t="str">
        <f t="shared" ca="1" si="18"/>
        <v xml:space="preserve"> </v>
      </c>
      <c r="H407" s="207" t="str">
        <f t="shared" ca="1" si="19"/>
        <v xml:space="preserve"> </v>
      </c>
      <c r="I407" s="139" t="str">
        <f ca="1">IFERROR(Tablo2[[#This Row],[KDV DAHİL ALIŞLAR]]-Tablo2[[#This Row],[ÖDEMELER TOPLAMI]]," ")</f>
        <v xml:space="preserve"> </v>
      </c>
    </row>
    <row r="408" spans="2:9" x14ac:dyDescent="0.25">
      <c r="B408" s="95">
        <v>406</v>
      </c>
      <c r="C408" s="169"/>
      <c r="D408" s="165"/>
      <c r="E408" s="165"/>
      <c r="F408" s="165"/>
      <c r="G408" s="207" t="str">
        <f t="shared" ca="1" si="18"/>
        <v xml:space="preserve"> </v>
      </c>
      <c r="H408" s="207" t="str">
        <f t="shared" ca="1" si="19"/>
        <v xml:space="preserve"> </v>
      </c>
      <c r="I408" s="139" t="str">
        <f ca="1">IFERROR(Tablo2[[#This Row],[KDV DAHİL ALIŞLAR]]-Tablo2[[#This Row],[ÖDEMELER TOPLAMI]]," ")</f>
        <v xml:space="preserve"> </v>
      </c>
    </row>
    <row r="409" spans="2:9" x14ac:dyDescent="0.25">
      <c r="B409" s="95">
        <v>407</v>
      </c>
      <c r="C409" s="169"/>
      <c r="D409" s="165"/>
      <c r="E409" s="165"/>
      <c r="F409" s="165"/>
      <c r="G409" s="207" t="str">
        <f t="shared" ca="1" si="18"/>
        <v xml:space="preserve"> </v>
      </c>
      <c r="H409" s="207" t="str">
        <f t="shared" ca="1" si="19"/>
        <v xml:space="preserve"> </v>
      </c>
      <c r="I409" s="139" t="str">
        <f ca="1">IFERROR(Tablo2[[#This Row],[KDV DAHİL ALIŞLAR]]-Tablo2[[#This Row],[ÖDEMELER TOPLAMI]]," ")</f>
        <v xml:space="preserve"> </v>
      </c>
    </row>
    <row r="410" spans="2:9" x14ac:dyDescent="0.25">
      <c r="B410" s="95">
        <v>408</v>
      </c>
      <c r="C410" s="169"/>
      <c r="D410" s="165"/>
      <c r="E410" s="165"/>
      <c r="F410" s="165"/>
      <c r="G410" s="207" t="str">
        <f t="shared" ca="1" si="18"/>
        <v xml:space="preserve"> </v>
      </c>
      <c r="H410" s="207" t="str">
        <f t="shared" ca="1" si="19"/>
        <v xml:space="preserve"> </v>
      </c>
      <c r="I410" s="139" t="str">
        <f ca="1">IFERROR(Tablo2[[#This Row],[KDV DAHİL ALIŞLAR]]-Tablo2[[#This Row],[ÖDEMELER TOPLAMI]]," ")</f>
        <v xml:space="preserve"> </v>
      </c>
    </row>
    <row r="411" spans="2:9" x14ac:dyDescent="0.25">
      <c r="B411" s="95">
        <v>409</v>
      </c>
      <c r="C411" s="169"/>
      <c r="D411" s="165"/>
      <c r="E411" s="165"/>
      <c r="F411" s="165"/>
      <c r="G411" s="207" t="str">
        <f t="shared" ca="1" si="18"/>
        <v xml:space="preserve"> </v>
      </c>
      <c r="H411" s="207" t="str">
        <f t="shared" ca="1" si="19"/>
        <v xml:space="preserve"> </v>
      </c>
      <c r="I411" s="139" t="str">
        <f ca="1">IFERROR(Tablo2[[#This Row],[KDV DAHİL ALIŞLAR]]-Tablo2[[#This Row],[ÖDEMELER TOPLAMI]]," ")</f>
        <v xml:space="preserve"> </v>
      </c>
    </row>
    <row r="412" spans="2:9" x14ac:dyDescent="0.25">
      <c r="B412" s="95">
        <v>410</v>
      </c>
      <c r="C412" s="169"/>
      <c r="D412" s="165"/>
      <c r="E412" s="165"/>
      <c r="F412" s="165"/>
      <c r="G412" s="207" t="str">
        <f t="shared" ca="1" si="18"/>
        <v xml:space="preserve"> </v>
      </c>
      <c r="H412" s="207" t="str">
        <f t="shared" ca="1" si="19"/>
        <v xml:space="preserve"> </v>
      </c>
      <c r="I412" s="139" t="str">
        <f ca="1">IFERROR(Tablo2[[#This Row],[KDV DAHİL ALIŞLAR]]-Tablo2[[#This Row],[ÖDEMELER TOPLAMI]]," ")</f>
        <v xml:space="preserve"> </v>
      </c>
    </row>
    <row r="413" spans="2:9" x14ac:dyDescent="0.25">
      <c r="B413" s="95">
        <v>411</v>
      </c>
      <c r="C413" s="169"/>
      <c r="D413" s="165"/>
      <c r="E413" s="165"/>
      <c r="F413" s="165"/>
      <c r="G413" s="207" t="str">
        <f t="shared" ca="1" si="18"/>
        <v xml:space="preserve"> </v>
      </c>
      <c r="H413" s="207" t="str">
        <f t="shared" ca="1" si="19"/>
        <v xml:space="preserve"> </v>
      </c>
      <c r="I413" s="139" t="str">
        <f ca="1">IFERROR(Tablo2[[#This Row],[KDV DAHİL ALIŞLAR]]-Tablo2[[#This Row],[ÖDEMELER TOPLAMI]]," ")</f>
        <v xml:space="preserve"> </v>
      </c>
    </row>
    <row r="414" spans="2:9" x14ac:dyDescent="0.25">
      <c r="B414" s="95">
        <v>412</v>
      </c>
      <c r="C414" s="169"/>
      <c r="D414" s="165"/>
      <c r="E414" s="165"/>
      <c r="F414" s="165"/>
      <c r="G414" s="207" t="str">
        <f t="shared" ca="1" si="18"/>
        <v xml:space="preserve"> </v>
      </c>
      <c r="H414" s="207" t="str">
        <f t="shared" ca="1" si="19"/>
        <v xml:space="preserve"> </v>
      </c>
      <c r="I414" s="139" t="str">
        <f ca="1">IFERROR(Tablo2[[#This Row],[KDV DAHİL ALIŞLAR]]-Tablo2[[#This Row],[ÖDEMELER TOPLAMI]]," ")</f>
        <v xml:space="preserve"> </v>
      </c>
    </row>
    <row r="415" spans="2:9" x14ac:dyDescent="0.25">
      <c r="B415" s="95">
        <v>413</v>
      </c>
      <c r="C415" s="169"/>
      <c r="D415" s="165"/>
      <c r="E415" s="165"/>
      <c r="F415" s="165"/>
      <c r="G415" s="207" t="str">
        <f t="shared" ca="1" si="18"/>
        <v xml:space="preserve"> </v>
      </c>
      <c r="H415" s="207" t="str">
        <f t="shared" ca="1" si="19"/>
        <v xml:space="preserve"> </v>
      </c>
      <c r="I415" s="139" t="str">
        <f ca="1">IFERROR(Tablo2[[#This Row],[KDV DAHİL ALIŞLAR]]-Tablo2[[#This Row],[ÖDEMELER TOPLAMI]]," ")</f>
        <v xml:space="preserve"> </v>
      </c>
    </row>
    <row r="416" spans="2:9" x14ac:dyDescent="0.25">
      <c r="B416" s="95">
        <v>414</v>
      </c>
      <c r="C416" s="169"/>
      <c r="D416" s="165"/>
      <c r="E416" s="165"/>
      <c r="F416" s="165"/>
      <c r="G416" s="207" t="str">
        <f t="shared" ca="1" si="18"/>
        <v xml:space="preserve"> </v>
      </c>
      <c r="H416" s="207" t="str">
        <f t="shared" ca="1" si="19"/>
        <v xml:space="preserve"> </v>
      </c>
      <c r="I416" s="139" t="str">
        <f ca="1">IFERROR(Tablo2[[#This Row],[KDV DAHİL ALIŞLAR]]-Tablo2[[#This Row],[ÖDEMELER TOPLAMI]]," ")</f>
        <v xml:space="preserve"> </v>
      </c>
    </row>
    <row r="417" spans="2:9" x14ac:dyDescent="0.25">
      <c r="B417" s="95">
        <v>415</v>
      </c>
      <c r="C417" s="169"/>
      <c r="D417" s="165"/>
      <c r="E417" s="165"/>
      <c r="F417" s="165"/>
      <c r="G417" s="207" t="str">
        <f t="shared" ca="1" si="18"/>
        <v xml:space="preserve"> </v>
      </c>
      <c r="H417" s="207" t="str">
        <f t="shared" ca="1" si="19"/>
        <v xml:space="preserve"> </v>
      </c>
      <c r="I417" s="139" t="str">
        <f ca="1">IFERROR(Tablo2[[#This Row],[KDV DAHİL ALIŞLAR]]-Tablo2[[#This Row],[ÖDEMELER TOPLAMI]]," ")</f>
        <v xml:space="preserve"> </v>
      </c>
    </row>
    <row r="418" spans="2:9" x14ac:dyDescent="0.25">
      <c r="B418" s="95">
        <v>416</v>
      </c>
      <c r="C418" s="169"/>
      <c r="D418" s="165"/>
      <c r="E418" s="165"/>
      <c r="F418" s="165"/>
      <c r="G418" s="207" t="str">
        <f t="shared" ca="1" si="18"/>
        <v xml:space="preserve"> </v>
      </c>
      <c r="H418" s="207" t="str">
        <f t="shared" ca="1" si="19"/>
        <v xml:space="preserve"> </v>
      </c>
      <c r="I418" s="139" t="str">
        <f ca="1">IFERROR(Tablo2[[#This Row],[KDV DAHİL ALIŞLAR]]-Tablo2[[#This Row],[ÖDEMELER TOPLAMI]]," ")</f>
        <v xml:space="preserve"> </v>
      </c>
    </row>
    <row r="419" spans="2:9" x14ac:dyDescent="0.25">
      <c r="B419" s="95">
        <v>417</v>
      </c>
      <c r="C419" s="169"/>
      <c r="D419" s="165"/>
      <c r="E419" s="165"/>
      <c r="F419" s="165"/>
      <c r="G419" s="207" t="str">
        <f t="shared" ca="1" si="18"/>
        <v xml:space="preserve"> </v>
      </c>
      <c r="H419" s="207" t="str">
        <f t="shared" ca="1" si="19"/>
        <v xml:space="preserve"> </v>
      </c>
      <c r="I419" s="139" t="str">
        <f ca="1">IFERROR(Tablo2[[#This Row],[KDV DAHİL ALIŞLAR]]-Tablo2[[#This Row],[ÖDEMELER TOPLAMI]]," ")</f>
        <v xml:space="preserve"> </v>
      </c>
    </row>
    <row r="420" spans="2:9" x14ac:dyDescent="0.25">
      <c r="B420" s="95">
        <v>418</v>
      </c>
      <c r="C420" s="169"/>
      <c r="D420" s="165"/>
      <c r="E420" s="165"/>
      <c r="F420" s="165"/>
      <c r="G420" s="207" t="str">
        <f t="shared" ca="1" si="18"/>
        <v xml:space="preserve"> </v>
      </c>
      <c r="H420" s="207" t="str">
        <f t="shared" ca="1" si="19"/>
        <v xml:space="preserve"> </v>
      </c>
      <c r="I420" s="139" t="str">
        <f ca="1">IFERROR(Tablo2[[#This Row],[KDV DAHİL ALIŞLAR]]-Tablo2[[#This Row],[ÖDEMELER TOPLAMI]]," ")</f>
        <v xml:space="preserve"> </v>
      </c>
    </row>
    <row r="421" spans="2:9" x14ac:dyDescent="0.25">
      <c r="B421" s="95">
        <v>419</v>
      </c>
      <c r="C421" s="169"/>
      <c r="D421" s="165"/>
      <c r="E421" s="165"/>
      <c r="F421" s="165"/>
      <c r="G421" s="207" t="str">
        <f t="shared" ca="1" si="18"/>
        <v xml:space="preserve"> </v>
      </c>
      <c r="H421" s="207" t="str">
        <f t="shared" ca="1" si="19"/>
        <v xml:space="preserve"> </v>
      </c>
      <c r="I421" s="139" t="str">
        <f ca="1">IFERROR(Tablo2[[#This Row],[KDV DAHİL ALIŞLAR]]-Tablo2[[#This Row],[ÖDEMELER TOPLAMI]]," ")</f>
        <v xml:space="preserve"> </v>
      </c>
    </row>
    <row r="422" spans="2:9" x14ac:dyDescent="0.25">
      <c r="B422" s="95">
        <v>420</v>
      </c>
      <c r="C422" s="169"/>
      <c r="D422" s="165"/>
      <c r="E422" s="165"/>
      <c r="F422" s="165"/>
      <c r="G422" s="207" t="str">
        <f t="shared" ca="1" si="18"/>
        <v xml:space="preserve"> </v>
      </c>
      <c r="H422" s="207" t="str">
        <f t="shared" ca="1" si="19"/>
        <v xml:space="preserve"> </v>
      </c>
      <c r="I422" s="139" t="str">
        <f ca="1">IFERROR(Tablo2[[#This Row],[KDV DAHİL ALIŞLAR]]-Tablo2[[#This Row],[ÖDEMELER TOPLAMI]]," ")</f>
        <v xml:space="preserve"> </v>
      </c>
    </row>
    <row r="423" spans="2:9" x14ac:dyDescent="0.25">
      <c r="B423" s="95">
        <v>421</v>
      </c>
      <c r="C423" s="169"/>
      <c r="D423" s="165"/>
      <c r="E423" s="165"/>
      <c r="F423" s="165"/>
      <c r="G423" s="207" t="str">
        <f t="shared" ca="1" si="18"/>
        <v xml:space="preserve"> </v>
      </c>
      <c r="H423" s="207" t="str">
        <f t="shared" ca="1" si="19"/>
        <v xml:space="preserve"> </v>
      </c>
      <c r="I423" s="139" t="str">
        <f ca="1">IFERROR(Tablo2[[#This Row],[KDV DAHİL ALIŞLAR]]-Tablo2[[#This Row],[ÖDEMELER TOPLAMI]]," ")</f>
        <v xml:space="preserve"> </v>
      </c>
    </row>
    <row r="424" spans="2:9" x14ac:dyDescent="0.25">
      <c r="B424" s="95">
        <v>422</v>
      </c>
      <c r="C424" s="169"/>
      <c r="D424" s="165"/>
      <c r="E424" s="165"/>
      <c r="F424" s="165"/>
      <c r="G424" s="207" t="str">
        <f t="shared" ca="1" si="18"/>
        <v xml:space="preserve"> </v>
      </c>
      <c r="H424" s="207" t="str">
        <f t="shared" ca="1" si="19"/>
        <v xml:space="preserve"> </v>
      </c>
      <c r="I424" s="139" t="str">
        <f ca="1">IFERROR(Tablo2[[#This Row],[KDV DAHİL ALIŞLAR]]-Tablo2[[#This Row],[ÖDEMELER TOPLAMI]]," ")</f>
        <v xml:space="preserve"> </v>
      </c>
    </row>
    <row r="425" spans="2:9" x14ac:dyDescent="0.25">
      <c r="B425" s="95">
        <v>423</v>
      </c>
      <c r="C425" s="169"/>
      <c r="D425" s="165"/>
      <c r="E425" s="165"/>
      <c r="F425" s="165"/>
      <c r="G425" s="207" t="str">
        <f t="shared" ca="1" si="18"/>
        <v xml:space="preserve"> </v>
      </c>
      <c r="H425" s="207" t="str">
        <f t="shared" ca="1" si="19"/>
        <v xml:space="preserve"> </v>
      </c>
      <c r="I425" s="139" t="str">
        <f ca="1">IFERROR(Tablo2[[#This Row],[KDV DAHİL ALIŞLAR]]-Tablo2[[#This Row],[ÖDEMELER TOPLAMI]]," ")</f>
        <v xml:space="preserve"> </v>
      </c>
    </row>
    <row r="426" spans="2:9" x14ac:dyDescent="0.25">
      <c r="B426" s="95">
        <v>424</v>
      </c>
      <c r="C426" s="169"/>
      <c r="D426" s="165"/>
      <c r="E426" s="165"/>
      <c r="F426" s="165"/>
      <c r="G426" s="207" t="str">
        <f t="shared" ca="1" si="18"/>
        <v xml:space="preserve"> </v>
      </c>
      <c r="H426" s="207" t="str">
        <f t="shared" ca="1" si="19"/>
        <v xml:space="preserve"> </v>
      </c>
      <c r="I426" s="139" t="str">
        <f ca="1">IFERROR(Tablo2[[#This Row],[KDV DAHİL ALIŞLAR]]-Tablo2[[#This Row],[ÖDEMELER TOPLAMI]]," ")</f>
        <v xml:space="preserve"> </v>
      </c>
    </row>
    <row r="427" spans="2:9" x14ac:dyDescent="0.25">
      <c r="B427" s="95">
        <v>425</v>
      </c>
      <c r="C427" s="169"/>
      <c r="D427" s="165"/>
      <c r="E427" s="165"/>
      <c r="F427" s="165"/>
      <c r="G427" s="207" t="str">
        <f t="shared" ca="1" si="18"/>
        <v xml:space="preserve"> </v>
      </c>
      <c r="H427" s="207" t="str">
        <f t="shared" ca="1" si="19"/>
        <v xml:space="preserve"> </v>
      </c>
      <c r="I427" s="139" t="str">
        <f ca="1">IFERROR(Tablo2[[#This Row],[KDV DAHİL ALIŞLAR]]-Tablo2[[#This Row],[ÖDEMELER TOPLAMI]]," ")</f>
        <v xml:space="preserve"> </v>
      </c>
    </row>
    <row r="428" spans="2:9" x14ac:dyDescent="0.25">
      <c r="B428" s="95">
        <v>426</v>
      </c>
      <c r="C428" s="169"/>
      <c r="D428" s="165"/>
      <c r="E428" s="165"/>
      <c r="F428" s="165"/>
      <c r="G428" s="207" t="str">
        <f t="shared" ca="1" si="18"/>
        <v xml:space="preserve"> </v>
      </c>
      <c r="H428" s="207" t="str">
        <f t="shared" ca="1" si="19"/>
        <v xml:space="preserve"> </v>
      </c>
      <c r="I428" s="139" t="str">
        <f ca="1">IFERROR(Tablo2[[#This Row],[KDV DAHİL ALIŞLAR]]-Tablo2[[#This Row],[ÖDEMELER TOPLAMI]]," ")</f>
        <v xml:space="preserve"> </v>
      </c>
    </row>
    <row r="429" spans="2:9" x14ac:dyDescent="0.25">
      <c r="B429" s="95">
        <v>427</v>
      </c>
      <c r="C429" s="169"/>
      <c r="D429" s="165"/>
      <c r="E429" s="165"/>
      <c r="F429" s="165"/>
      <c r="G429" s="207" t="str">
        <f t="shared" ca="1" si="18"/>
        <v xml:space="preserve"> </v>
      </c>
      <c r="H429" s="207" t="str">
        <f t="shared" ca="1" si="19"/>
        <v xml:space="preserve"> </v>
      </c>
      <c r="I429" s="139" t="str">
        <f ca="1">IFERROR(Tablo2[[#This Row],[KDV DAHİL ALIŞLAR]]-Tablo2[[#This Row],[ÖDEMELER TOPLAMI]]," ")</f>
        <v xml:space="preserve"> </v>
      </c>
    </row>
    <row r="430" spans="2:9" x14ac:dyDescent="0.25">
      <c r="B430" s="95">
        <v>428</v>
      </c>
      <c r="C430" s="169"/>
      <c r="D430" s="165"/>
      <c r="E430" s="165"/>
      <c r="F430" s="165"/>
      <c r="G430" s="207" t="str">
        <f t="shared" ca="1" si="18"/>
        <v xml:space="preserve"> </v>
      </c>
      <c r="H430" s="207" t="str">
        <f t="shared" ca="1" si="19"/>
        <v xml:space="preserve"> </v>
      </c>
      <c r="I430" s="139" t="str">
        <f ca="1">IFERROR(Tablo2[[#This Row],[KDV DAHİL ALIŞLAR]]-Tablo2[[#This Row],[ÖDEMELER TOPLAMI]]," ")</f>
        <v xml:space="preserve"> </v>
      </c>
    </row>
    <row r="431" spans="2:9" x14ac:dyDescent="0.25">
      <c r="B431" s="95">
        <v>429</v>
      </c>
      <c r="C431" s="169"/>
      <c r="D431" s="165"/>
      <c r="E431" s="165"/>
      <c r="F431" s="165"/>
      <c r="G431" s="207" t="str">
        <f t="shared" ca="1" si="18"/>
        <v xml:space="preserve"> </v>
      </c>
      <c r="H431" s="207" t="str">
        <f t="shared" ca="1" si="19"/>
        <v xml:space="preserve"> </v>
      </c>
      <c r="I431" s="139" t="str">
        <f ca="1">IFERROR(Tablo2[[#This Row],[KDV DAHİL ALIŞLAR]]-Tablo2[[#This Row],[ÖDEMELER TOPLAMI]]," ")</f>
        <v xml:space="preserve"> </v>
      </c>
    </row>
    <row r="432" spans="2:9" x14ac:dyDescent="0.25">
      <c r="B432" s="95">
        <v>430</v>
      </c>
      <c r="C432" s="169"/>
      <c r="D432" s="165"/>
      <c r="E432" s="165"/>
      <c r="F432" s="165"/>
      <c r="G432" s="207" t="str">
        <f t="shared" ca="1" si="18"/>
        <v xml:space="preserve"> </v>
      </c>
      <c r="H432" s="207" t="str">
        <f t="shared" ca="1" si="19"/>
        <v xml:space="preserve"> </v>
      </c>
      <c r="I432" s="139" t="str">
        <f ca="1">IFERROR(Tablo2[[#This Row],[KDV DAHİL ALIŞLAR]]-Tablo2[[#This Row],[ÖDEMELER TOPLAMI]]," ")</f>
        <v xml:space="preserve"> </v>
      </c>
    </row>
    <row r="433" spans="2:9" x14ac:dyDescent="0.25">
      <c r="B433" s="95">
        <v>431</v>
      </c>
      <c r="C433" s="169"/>
      <c r="D433" s="165"/>
      <c r="E433" s="165"/>
      <c r="F433" s="165"/>
      <c r="G433" s="207" t="str">
        <f t="shared" ca="1" si="18"/>
        <v xml:space="preserve"> </v>
      </c>
      <c r="H433" s="207" t="str">
        <f t="shared" ca="1" si="19"/>
        <v xml:space="preserve"> </v>
      </c>
      <c r="I433" s="139" t="str">
        <f ca="1">IFERROR(Tablo2[[#This Row],[KDV DAHİL ALIŞLAR]]-Tablo2[[#This Row],[ÖDEMELER TOPLAMI]]," ")</f>
        <v xml:space="preserve"> </v>
      </c>
    </row>
    <row r="434" spans="2:9" x14ac:dyDescent="0.25">
      <c r="B434" s="95">
        <v>432</v>
      </c>
      <c r="C434" s="169"/>
      <c r="D434" s="165"/>
      <c r="E434" s="165"/>
      <c r="F434" s="165"/>
      <c r="G434" s="207" t="str">
        <f t="shared" ca="1" si="18"/>
        <v xml:space="preserve"> </v>
      </c>
      <c r="H434" s="207" t="str">
        <f t="shared" ca="1" si="19"/>
        <v xml:space="preserve"> </v>
      </c>
      <c r="I434" s="139" t="str">
        <f ca="1">IFERROR(Tablo2[[#This Row],[KDV DAHİL ALIŞLAR]]-Tablo2[[#This Row],[ÖDEMELER TOPLAMI]]," ")</f>
        <v xml:space="preserve"> </v>
      </c>
    </row>
    <row r="435" spans="2:9" x14ac:dyDescent="0.25">
      <c r="B435" s="95">
        <v>433</v>
      </c>
      <c r="C435" s="169"/>
      <c r="D435" s="165"/>
      <c r="E435" s="165"/>
      <c r="F435" s="165"/>
      <c r="G435" s="207" t="str">
        <f t="shared" ca="1" si="18"/>
        <v xml:space="preserve"> </v>
      </c>
      <c r="H435" s="207" t="str">
        <f t="shared" ca="1" si="19"/>
        <v xml:space="preserve"> </v>
      </c>
      <c r="I435" s="139" t="str">
        <f ca="1">IFERROR(Tablo2[[#This Row],[KDV DAHİL ALIŞLAR]]-Tablo2[[#This Row],[ÖDEMELER TOPLAMI]]," ")</f>
        <v xml:space="preserve"> </v>
      </c>
    </row>
    <row r="436" spans="2:9" x14ac:dyDescent="0.25">
      <c r="B436" s="95">
        <v>434</v>
      </c>
      <c r="C436" s="169"/>
      <c r="D436" s="165"/>
      <c r="E436" s="165"/>
      <c r="F436" s="165"/>
      <c r="G436" s="207" t="str">
        <f t="shared" ca="1" si="18"/>
        <v xml:space="preserve"> </v>
      </c>
      <c r="H436" s="207" t="str">
        <f t="shared" ca="1" si="19"/>
        <v xml:space="preserve"> </v>
      </c>
      <c r="I436" s="139" t="str">
        <f ca="1">IFERROR(Tablo2[[#This Row],[KDV DAHİL ALIŞLAR]]-Tablo2[[#This Row],[ÖDEMELER TOPLAMI]]," ")</f>
        <v xml:space="preserve"> </v>
      </c>
    </row>
    <row r="437" spans="2:9" x14ac:dyDescent="0.25">
      <c r="B437" s="95">
        <v>435</v>
      </c>
      <c r="C437" s="169"/>
      <c r="D437" s="165"/>
      <c r="E437" s="165"/>
      <c r="F437" s="165"/>
      <c r="G437" s="207" t="str">
        <f t="shared" ca="1" si="18"/>
        <v xml:space="preserve"> </v>
      </c>
      <c r="H437" s="207" t="str">
        <f t="shared" ca="1" si="19"/>
        <v xml:space="preserve"> </v>
      </c>
      <c r="I437" s="139" t="str">
        <f ca="1">IFERROR(Tablo2[[#This Row],[KDV DAHİL ALIŞLAR]]-Tablo2[[#This Row],[ÖDEMELER TOPLAMI]]," ")</f>
        <v xml:space="preserve"> </v>
      </c>
    </row>
    <row r="438" spans="2:9" x14ac:dyDescent="0.25">
      <c r="B438" s="95">
        <v>436</v>
      </c>
      <c r="C438" s="169"/>
      <c r="D438" s="165"/>
      <c r="E438" s="165"/>
      <c r="F438" s="165"/>
      <c r="G438" s="207" t="str">
        <f t="shared" ca="1" si="18"/>
        <v xml:space="preserve"> </v>
      </c>
      <c r="H438" s="207" t="str">
        <f t="shared" ca="1" si="19"/>
        <v xml:space="preserve"> </v>
      </c>
      <c r="I438" s="139" t="str">
        <f ca="1">IFERROR(Tablo2[[#This Row],[KDV DAHİL ALIŞLAR]]-Tablo2[[#This Row],[ÖDEMELER TOPLAMI]]," ")</f>
        <v xml:space="preserve"> </v>
      </c>
    </row>
    <row r="439" spans="2:9" x14ac:dyDescent="0.25">
      <c r="B439" s="95">
        <v>437</v>
      </c>
      <c r="C439" s="169"/>
      <c r="D439" s="165"/>
      <c r="E439" s="165"/>
      <c r="F439" s="165"/>
      <c r="G439" s="207" t="str">
        <f t="shared" ca="1" si="18"/>
        <v xml:space="preserve"> </v>
      </c>
      <c r="H439" s="207" t="str">
        <f t="shared" ca="1" si="19"/>
        <v xml:space="preserve"> </v>
      </c>
      <c r="I439" s="139" t="str">
        <f ca="1">IFERROR(Tablo2[[#This Row],[KDV DAHİL ALIŞLAR]]-Tablo2[[#This Row],[ÖDEMELER TOPLAMI]]," ")</f>
        <v xml:space="preserve"> </v>
      </c>
    </row>
    <row r="440" spans="2:9" x14ac:dyDescent="0.25">
      <c r="B440" s="95">
        <v>438</v>
      </c>
      <c r="C440" s="169"/>
      <c r="D440" s="165"/>
      <c r="E440" s="165"/>
      <c r="F440" s="165"/>
      <c r="G440" s="207" t="str">
        <f t="shared" ca="1" si="18"/>
        <v xml:space="preserve"> </v>
      </c>
      <c r="H440" s="207" t="str">
        <f t="shared" ca="1" si="19"/>
        <v xml:space="preserve"> </v>
      </c>
      <c r="I440" s="139" t="str">
        <f ca="1">IFERROR(Tablo2[[#This Row],[KDV DAHİL ALIŞLAR]]-Tablo2[[#This Row],[ÖDEMELER TOPLAMI]]," ")</f>
        <v xml:space="preserve"> </v>
      </c>
    </row>
    <row r="441" spans="2:9" x14ac:dyDescent="0.25">
      <c r="B441" s="95">
        <v>439</v>
      </c>
      <c r="C441" s="169"/>
      <c r="D441" s="165"/>
      <c r="E441" s="165"/>
      <c r="F441" s="165"/>
      <c r="G441" s="207" t="str">
        <f t="shared" ca="1" si="18"/>
        <v xml:space="preserve"> </v>
      </c>
      <c r="H441" s="207" t="str">
        <f t="shared" ca="1" si="19"/>
        <v xml:space="preserve"> </v>
      </c>
      <c r="I441" s="139" t="str">
        <f ca="1">IFERROR(Tablo2[[#This Row],[KDV DAHİL ALIŞLAR]]-Tablo2[[#This Row],[ÖDEMELER TOPLAMI]]," ")</f>
        <v xml:space="preserve"> </v>
      </c>
    </row>
    <row r="442" spans="2:9" x14ac:dyDescent="0.25">
      <c r="B442" s="95">
        <v>440</v>
      </c>
      <c r="C442" s="169"/>
      <c r="D442" s="165"/>
      <c r="E442" s="165"/>
      <c r="F442" s="165"/>
      <c r="G442" s="207" t="str">
        <f t="shared" ca="1" si="18"/>
        <v xml:space="preserve"> </v>
      </c>
      <c r="H442" s="207" t="str">
        <f t="shared" ca="1" si="19"/>
        <v xml:space="preserve"> </v>
      </c>
      <c r="I442" s="139" t="str">
        <f ca="1">IFERROR(Tablo2[[#This Row],[KDV DAHİL ALIŞLAR]]-Tablo2[[#This Row],[ÖDEMELER TOPLAMI]]," ")</f>
        <v xml:space="preserve"> </v>
      </c>
    </row>
    <row r="443" spans="2:9" x14ac:dyDescent="0.25">
      <c r="B443" s="95">
        <v>441</v>
      </c>
      <c r="C443" s="169"/>
      <c r="D443" s="165"/>
      <c r="E443" s="165"/>
      <c r="F443" s="165"/>
      <c r="G443" s="207" t="str">
        <f t="shared" ca="1" si="18"/>
        <v xml:space="preserve"> </v>
      </c>
      <c r="H443" s="207" t="str">
        <f t="shared" ca="1" si="19"/>
        <v xml:space="preserve"> </v>
      </c>
      <c r="I443" s="139" t="str">
        <f ca="1">IFERROR(Tablo2[[#This Row],[KDV DAHİL ALIŞLAR]]-Tablo2[[#This Row],[ÖDEMELER TOPLAMI]]," ")</f>
        <v xml:space="preserve"> </v>
      </c>
    </row>
    <row r="444" spans="2:9" x14ac:dyDescent="0.25">
      <c r="B444" s="95">
        <v>442</v>
      </c>
      <c r="C444" s="169"/>
      <c r="D444" s="165"/>
      <c r="E444" s="165"/>
      <c r="F444" s="165"/>
      <c r="G444" s="207" t="str">
        <f t="shared" ca="1" si="18"/>
        <v xml:space="preserve"> </v>
      </c>
      <c r="H444" s="207" t="str">
        <f t="shared" ca="1" si="19"/>
        <v xml:space="preserve"> </v>
      </c>
      <c r="I444" s="139" t="str">
        <f ca="1">IFERROR(Tablo2[[#This Row],[KDV DAHİL ALIŞLAR]]-Tablo2[[#This Row],[ÖDEMELER TOPLAMI]]," ")</f>
        <v xml:space="preserve"> </v>
      </c>
    </row>
    <row r="445" spans="2:9" x14ac:dyDescent="0.25">
      <c r="B445" s="95">
        <v>443</v>
      </c>
      <c r="C445" s="169"/>
      <c r="D445" s="165"/>
      <c r="E445" s="165"/>
      <c r="F445" s="165"/>
      <c r="G445" s="207" t="str">
        <f t="shared" ca="1" si="18"/>
        <v xml:space="preserve"> </v>
      </c>
      <c r="H445" s="207" t="str">
        <f t="shared" ca="1" si="19"/>
        <v xml:space="preserve"> </v>
      </c>
      <c r="I445" s="139" t="str">
        <f ca="1">IFERROR(Tablo2[[#This Row],[KDV DAHİL ALIŞLAR]]-Tablo2[[#This Row],[ÖDEMELER TOPLAMI]]," ")</f>
        <v xml:space="preserve"> </v>
      </c>
    </row>
    <row r="446" spans="2:9" x14ac:dyDescent="0.25">
      <c r="B446" s="95">
        <v>444</v>
      </c>
      <c r="C446" s="169"/>
      <c r="D446" s="165"/>
      <c r="E446" s="165"/>
      <c r="F446" s="165"/>
      <c r="G446" s="207" t="str">
        <f t="shared" ca="1" si="18"/>
        <v xml:space="preserve"> </v>
      </c>
      <c r="H446" s="207" t="str">
        <f t="shared" ca="1" si="19"/>
        <v xml:space="preserve"> </v>
      </c>
      <c r="I446" s="139" t="str">
        <f ca="1">IFERROR(Tablo2[[#This Row],[KDV DAHİL ALIŞLAR]]-Tablo2[[#This Row],[ÖDEMELER TOPLAMI]]," ")</f>
        <v xml:space="preserve"> </v>
      </c>
    </row>
    <row r="447" spans="2:9" x14ac:dyDescent="0.25">
      <c r="B447" s="95">
        <v>445</v>
      </c>
      <c r="C447" s="169"/>
      <c r="D447" s="165"/>
      <c r="E447" s="165"/>
      <c r="F447" s="165"/>
      <c r="G447" s="207" t="str">
        <f t="shared" ca="1" si="18"/>
        <v xml:space="preserve"> </v>
      </c>
      <c r="H447" s="207" t="str">
        <f t="shared" ca="1" si="19"/>
        <v xml:space="preserve"> </v>
      </c>
      <c r="I447" s="139" t="str">
        <f ca="1">IFERROR(Tablo2[[#This Row],[KDV DAHİL ALIŞLAR]]-Tablo2[[#This Row],[ÖDEMELER TOPLAMI]]," ")</f>
        <v xml:space="preserve"> </v>
      </c>
    </row>
    <row r="448" spans="2:9" x14ac:dyDescent="0.25">
      <c r="B448" s="95">
        <v>446</v>
      </c>
      <c r="C448" s="169"/>
      <c r="D448" s="165"/>
      <c r="E448" s="165"/>
      <c r="F448" s="165"/>
      <c r="G448" s="207" t="str">
        <f t="shared" ca="1" si="18"/>
        <v xml:space="preserve"> </v>
      </c>
      <c r="H448" s="207" t="str">
        <f t="shared" ca="1" si="19"/>
        <v xml:space="preserve"> </v>
      </c>
      <c r="I448" s="139" t="str">
        <f ca="1">IFERROR(Tablo2[[#This Row],[KDV DAHİL ALIŞLAR]]-Tablo2[[#This Row],[ÖDEMELER TOPLAMI]]," ")</f>
        <v xml:space="preserve"> </v>
      </c>
    </row>
    <row r="449" spans="2:9" x14ac:dyDescent="0.25">
      <c r="B449" s="95">
        <v>447</v>
      </c>
      <c r="C449" s="169"/>
      <c r="D449" s="165"/>
      <c r="E449" s="165"/>
      <c r="F449" s="165"/>
      <c r="G449" s="207" t="str">
        <f t="shared" ca="1" si="18"/>
        <v xml:space="preserve"> </v>
      </c>
      <c r="H449" s="207" t="str">
        <f t="shared" ca="1" si="19"/>
        <v xml:space="preserve"> </v>
      </c>
      <c r="I449" s="139" t="str">
        <f ca="1">IFERROR(Tablo2[[#This Row],[KDV DAHİL ALIŞLAR]]-Tablo2[[#This Row],[ÖDEMELER TOPLAMI]]," ")</f>
        <v xml:space="preserve"> </v>
      </c>
    </row>
    <row r="450" spans="2:9" x14ac:dyDescent="0.25">
      <c r="B450" s="95">
        <v>448</v>
      </c>
      <c r="C450" s="169"/>
      <c r="D450" s="165"/>
      <c r="E450" s="165"/>
      <c r="F450" s="165"/>
      <c r="G450" s="207" t="str">
        <f t="shared" ca="1" si="18"/>
        <v xml:space="preserve"> </v>
      </c>
      <c r="H450" s="207" t="str">
        <f t="shared" ca="1" si="19"/>
        <v xml:space="preserve"> </v>
      </c>
      <c r="I450" s="139" t="str">
        <f ca="1">IFERROR(Tablo2[[#This Row],[KDV DAHİL ALIŞLAR]]-Tablo2[[#This Row],[ÖDEMELER TOPLAMI]]," ")</f>
        <v xml:space="preserve"> </v>
      </c>
    </row>
    <row r="451" spans="2:9" x14ac:dyDescent="0.25">
      <c r="B451" s="95">
        <v>449</v>
      </c>
      <c r="C451" s="169"/>
      <c r="D451" s="165"/>
      <c r="E451" s="165"/>
      <c r="F451" s="165"/>
      <c r="G451" s="207" t="str">
        <f t="shared" ca="1" si="18"/>
        <v xml:space="preserve"> </v>
      </c>
      <c r="H451" s="207" t="str">
        <f t="shared" ca="1" si="19"/>
        <v xml:space="preserve"> </v>
      </c>
      <c r="I451" s="139" t="str">
        <f ca="1">IFERROR(Tablo2[[#This Row],[KDV DAHİL ALIŞLAR]]-Tablo2[[#This Row],[ÖDEMELER TOPLAMI]]," ")</f>
        <v xml:space="preserve"> </v>
      </c>
    </row>
    <row r="452" spans="2:9" x14ac:dyDescent="0.25">
      <c r="B452" s="95">
        <v>450</v>
      </c>
      <c r="C452" s="169"/>
      <c r="D452" s="165"/>
      <c r="E452" s="165"/>
      <c r="F452" s="165"/>
      <c r="G452" s="207" t="str">
        <f t="shared" ca="1" si="18"/>
        <v xml:space="preserve"> </v>
      </c>
      <c r="H452" s="207" t="str">
        <f t="shared" ca="1" si="19"/>
        <v xml:space="preserve"> </v>
      </c>
      <c r="I452" s="139" t="str">
        <f ca="1">IFERROR(Tablo2[[#This Row],[KDV DAHİL ALIŞLAR]]-Tablo2[[#This Row],[ÖDEMELER TOPLAMI]]," ")</f>
        <v xml:space="preserve"> </v>
      </c>
    </row>
    <row r="453" spans="2:9" x14ac:dyDescent="0.25">
      <c r="B453" s="95">
        <v>451</v>
      </c>
      <c r="C453" s="169"/>
      <c r="D453" s="165"/>
      <c r="E453" s="165"/>
      <c r="F453" s="165"/>
      <c r="G453" s="207" t="str">
        <f t="shared" ca="1" si="18"/>
        <v xml:space="preserve"> </v>
      </c>
      <c r="H453" s="207" t="str">
        <f t="shared" ca="1" si="19"/>
        <v xml:space="preserve"> </v>
      </c>
      <c r="I453" s="139" t="str">
        <f ca="1">IFERROR(Tablo2[[#This Row],[KDV DAHİL ALIŞLAR]]-Tablo2[[#This Row],[ÖDEMELER TOPLAMI]]," ")</f>
        <v xml:space="preserve"> </v>
      </c>
    </row>
    <row r="454" spans="2:9" x14ac:dyDescent="0.25">
      <c r="B454" s="95">
        <v>452</v>
      </c>
      <c r="C454" s="169"/>
      <c r="D454" s="165"/>
      <c r="E454" s="165"/>
      <c r="F454" s="165"/>
      <c r="G454" s="207" t="str">
        <f t="shared" ca="1" si="18"/>
        <v xml:space="preserve"> </v>
      </c>
      <c r="H454" s="207" t="str">
        <f t="shared" ca="1" si="19"/>
        <v xml:space="preserve"> </v>
      </c>
      <c r="I454" s="139" t="str">
        <f ca="1">IFERROR(Tablo2[[#This Row],[KDV DAHİL ALIŞLAR]]-Tablo2[[#This Row],[ÖDEMELER TOPLAMI]]," ")</f>
        <v xml:space="preserve"> </v>
      </c>
    </row>
    <row r="455" spans="2:9" x14ac:dyDescent="0.25">
      <c r="B455" s="95">
        <v>453</v>
      </c>
      <c r="C455" s="169"/>
      <c r="D455" s="165"/>
      <c r="E455" s="165"/>
      <c r="F455" s="165"/>
      <c r="G455" s="207" t="str">
        <f t="shared" ca="1" si="18"/>
        <v xml:space="preserve"> </v>
      </c>
      <c r="H455" s="207" t="str">
        <f t="shared" ca="1" si="19"/>
        <v xml:space="preserve"> </v>
      </c>
      <c r="I455" s="139" t="str">
        <f ca="1">IFERROR(Tablo2[[#This Row],[KDV DAHİL ALIŞLAR]]-Tablo2[[#This Row],[ÖDEMELER TOPLAMI]]," ")</f>
        <v xml:space="preserve"> </v>
      </c>
    </row>
    <row r="456" spans="2:9" x14ac:dyDescent="0.25">
      <c r="B456" s="95">
        <v>454</v>
      </c>
      <c r="C456" s="169"/>
      <c r="D456" s="165"/>
      <c r="E456" s="165"/>
      <c r="F456" s="165"/>
      <c r="G456" s="207" t="str">
        <f t="shared" ca="1" si="18"/>
        <v xml:space="preserve"> </v>
      </c>
      <c r="H456" s="207" t="str">
        <f t="shared" ca="1" si="19"/>
        <v xml:space="preserve"> </v>
      </c>
      <c r="I456" s="139" t="str">
        <f ca="1">IFERROR(Tablo2[[#This Row],[KDV DAHİL ALIŞLAR]]-Tablo2[[#This Row],[ÖDEMELER TOPLAMI]]," ")</f>
        <v xml:space="preserve"> </v>
      </c>
    </row>
    <row r="457" spans="2:9" x14ac:dyDescent="0.25">
      <c r="B457" s="95">
        <v>455</v>
      </c>
      <c r="C457" s="169"/>
      <c r="D457" s="165"/>
      <c r="E457" s="165"/>
      <c r="F457" s="165"/>
      <c r="G457" s="207" t="str">
        <f t="shared" ca="1" si="18"/>
        <v xml:space="preserve"> </v>
      </c>
      <c r="H457" s="207" t="str">
        <f t="shared" ca="1" si="19"/>
        <v xml:space="preserve"> </v>
      </c>
      <c r="I457" s="139" t="str">
        <f ca="1">IFERROR(Tablo2[[#This Row],[KDV DAHİL ALIŞLAR]]-Tablo2[[#This Row],[ÖDEMELER TOPLAMI]]," ")</f>
        <v xml:space="preserve"> </v>
      </c>
    </row>
    <row r="458" spans="2:9" x14ac:dyDescent="0.25">
      <c r="B458" s="95">
        <v>456</v>
      </c>
      <c r="C458" s="169"/>
      <c r="D458" s="165"/>
      <c r="E458" s="165"/>
      <c r="F458" s="165"/>
      <c r="G458" s="207" t="str">
        <f t="shared" ca="1" si="18"/>
        <v xml:space="preserve"> </v>
      </c>
      <c r="H458" s="207" t="str">
        <f t="shared" ca="1" si="19"/>
        <v xml:space="preserve"> </v>
      </c>
      <c r="I458" s="139" t="str">
        <f ca="1">IFERROR(Tablo2[[#This Row],[KDV DAHİL ALIŞLAR]]-Tablo2[[#This Row],[ÖDEMELER TOPLAMI]]," ")</f>
        <v xml:space="preserve"> </v>
      </c>
    </row>
    <row r="459" spans="2:9" x14ac:dyDescent="0.25">
      <c r="B459" s="95">
        <v>457</v>
      </c>
      <c r="C459" s="169"/>
      <c r="D459" s="165"/>
      <c r="E459" s="165"/>
      <c r="F459" s="165"/>
      <c r="G459" s="207" t="str">
        <f t="shared" ca="1" si="18"/>
        <v xml:space="preserve"> </v>
      </c>
      <c r="H459" s="207" t="str">
        <f t="shared" ca="1" si="19"/>
        <v xml:space="preserve"> </v>
      </c>
      <c r="I459" s="139" t="str">
        <f ca="1">IFERROR(Tablo2[[#This Row],[KDV DAHİL ALIŞLAR]]-Tablo2[[#This Row],[ÖDEMELER TOPLAMI]]," ")</f>
        <v xml:space="preserve"> </v>
      </c>
    </row>
    <row r="460" spans="2:9" x14ac:dyDescent="0.25">
      <c r="B460" s="95">
        <v>458</v>
      </c>
      <c r="C460" s="169"/>
      <c r="D460" s="165"/>
      <c r="E460" s="165"/>
      <c r="F460" s="165"/>
      <c r="G460" s="207" t="str">
        <f t="shared" ca="1" si="18"/>
        <v xml:space="preserve"> </v>
      </c>
      <c r="H460" s="207" t="str">
        <f t="shared" ca="1" si="19"/>
        <v xml:space="preserve"> </v>
      </c>
      <c r="I460" s="139" t="str">
        <f ca="1">IFERROR(Tablo2[[#This Row],[KDV DAHİL ALIŞLAR]]-Tablo2[[#This Row],[ÖDEMELER TOPLAMI]]," ")</f>
        <v xml:space="preserve"> </v>
      </c>
    </row>
    <row r="461" spans="2:9" x14ac:dyDescent="0.25">
      <c r="B461" s="95">
        <v>459</v>
      </c>
      <c r="C461" s="169"/>
      <c r="D461" s="165"/>
      <c r="E461" s="165"/>
      <c r="F461" s="165"/>
      <c r="G461" s="207" t="str">
        <f t="shared" ca="1" si="18"/>
        <v xml:space="preserve"> </v>
      </c>
      <c r="H461" s="207" t="str">
        <f t="shared" ca="1" si="19"/>
        <v xml:space="preserve"> </v>
      </c>
      <c r="I461" s="139" t="str">
        <f ca="1">IFERROR(Tablo2[[#This Row],[KDV DAHİL ALIŞLAR]]-Tablo2[[#This Row],[ÖDEMELER TOPLAMI]]," ")</f>
        <v xml:space="preserve"> </v>
      </c>
    </row>
    <row r="462" spans="2:9" x14ac:dyDescent="0.25">
      <c r="B462" s="95">
        <v>460</v>
      </c>
      <c r="C462" s="169"/>
      <c r="D462" s="165"/>
      <c r="E462" s="165"/>
      <c r="F462" s="165"/>
      <c r="G462" s="207" t="str">
        <f t="shared" ca="1" si="18"/>
        <v xml:space="preserve"> </v>
      </c>
      <c r="H462" s="207" t="str">
        <f t="shared" ca="1" si="19"/>
        <v xml:space="preserve"> </v>
      </c>
      <c r="I462" s="139" t="str">
        <f ca="1">IFERROR(Tablo2[[#This Row],[KDV DAHİL ALIŞLAR]]-Tablo2[[#This Row],[ÖDEMELER TOPLAMI]]," ")</f>
        <v xml:space="preserve"> </v>
      </c>
    </row>
    <row r="463" spans="2:9" x14ac:dyDescent="0.25">
      <c r="B463" s="95">
        <v>461</v>
      </c>
      <c r="C463" s="169"/>
      <c r="D463" s="165"/>
      <c r="E463" s="165"/>
      <c r="F463" s="165"/>
      <c r="G463" s="207" t="str">
        <f t="shared" ca="1" si="18"/>
        <v xml:space="preserve"> </v>
      </c>
      <c r="H463" s="207" t="str">
        <f t="shared" ca="1" si="19"/>
        <v xml:space="preserve"> </v>
      </c>
      <c r="I463" s="139" t="str">
        <f ca="1">IFERROR(Tablo2[[#This Row],[KDV DAHİL ALIŞLAR]]-Tablo2[[#This Row],[ÖDEMELER TOPLAMI]]," ")</f>
        <v xml:space="preserve"> </v>
      </c>
    </row>
    <row r="464" spans="2:9" x14ac:dyDescent="0.25">
      <c r="B464" s="95">
        <v>462</v>
      </c>
      <c r="C464" s="169"/>
      <c r="D464" s="165"/>
      <c r="E464" s="165"/>
      <c r="F464" s="165"/>
      <c r="G464" s="207" t="str">
        <f t="shared" ca="1" si="18"/>
        <v xml:space="preserve"> </v>
      </c>
      <c r="H464" s="207" t="str">
        <f t="shared" ca="1" si="19"/>
        <v xml:space="preserve"> </v>
      </c>
      <c r="I464" s="139" t="str">
        <f ca="1">IFERROR(Tablo2[[#This Row],[KDV DAHİL ALIŞLAR]]-Tablo2[[#This Row],[ÖDEMELER TOPLAMI]]," ")</f>
        <v xml:space="preserve"> </v>
      </c>
    </row>
    <row r="465" spans="2:9" x14ac:dyDescent="0.25">
      <c r="B465" s="95">
        <v>463</v>
      </c>
      <c r="C465" s="169"/>
      <c r="D465" s="165"/>
      <c r="E465" s="165"/>
      <c r="F465" s="165"/>
      <c r="G465" s="207" t="str">
        <f t="shared" ca="1" si="18"/>
        <v xml:space="preserve"> </v>
      </c>
      <c r="H465" s="207" t="str">
        <f t="shared" ca="1" si="19"/>
        <v xml:space="preserve"> </v>
      </c>
      <c r="I465" s="139" t="str">
        <f ca="1">IFERROR(Tablo2[[#This Row],[KDV DAHİL ALIŞLAR]]-Tablo2[[#This Row],[ÖDEMELER TOPLAMI]]," ")</f>
        <v xml:space="preserve"> </v>
      </c>
    </row>
    <row r="466" spans="2:9" x14ac:dyDescent="0.25">
      <c r="B466" s="95">
        <v>464</v>
      </c>
      <c r="C466" s="169"/>
      <c r="D466" s="165"/>
      <c r="E466" s="165"/>
      <c r="F466" s="165"/>
      <c r="G466" s="207" t="str">
        <f t="shared" ref="G466:G529" ca="1" si="20">IFERROR(SUMIF(INDIRECT("'"&amp;F466&amp;"'!C:C"),C466,INDIRECT("'"&amp;F466&amp;"'!L:L"))," ")</f>
        <v xml:space="preserve"> </v>
      </c>
      <c r="H466" s="207" t="str">
        <f t="shared" ref="H466:H529" ca="1" si="21">IFERROR(SUMIF(INDIRECT("'"&amp;F466&amp;"'!C:C"),C466,INDIRECT("'"&amp;F466&amp;"'!M:M"))," ")</f>
        <v xml:space="preserve"> </v>
      </c>
      <c r="I466" s="139" t="str">
        <f ca="1">IFERROR(Tablo2[[#This Row],[KDV DAHİL ALIŞLAR]]-Tablo2[[#This Row],[ÖDEMELER TOPLAMI]]," ")</f>
        <v xml:space="preserve"> </v>
      </c>
    </row>
    <row r="467" spans="2:9" x14ac:dyDescent="0.25">
      <c r="B467" s="95">
        <v>465</v>
      </c>
      <c r="C467" s="169"/>
      <c r="D467" s="165"/>
      <c r="E467" s="165"/>
      <c r="F467" s="165"/>
      <c r="G467" s="207" t="str">
        <f t="shared" ca="1" si="20"/>
        <v xml:space="preserve"> </v>
      </c>
      <c r="H467" s="207" t="str">
        <f t="shared" ca="1" si="21"/>
        <v xml:space="preserve"> </v>
      </c>
      <c r="I467" s="139" t="str">
        <f ca="1">IFERROR(Tablo2[[#This Row],[KDV DAHİL ALIŞLAR]]-Tablo2[[#This Row],[ÖDEMELER TOPLAMI]]," ")</f>
        <v xml:space="preserve"> </v>
      </c>
    </row>
    <row r="468" spans="2:9" x14ac:dyDescent="0.25">
      <c r="B468" s="95">
        <v>466</v>
      </c>
      <c r="C468" s="169"/>
      <c r="D468" s="165"/>
      <c r="E468" s="165"/>
      <c r="F468" s="165"/>
      <c r="G468" s="207" t="str">
        <f t="shared" ca="1" si="20"/>
        <v xml:space="preserve"> </v>
      </c>
      <c r="H468" s="207" t="str">
        <f t="shared" ca="1" si="21"/>
        <v xml:space="preserve"> </v>
      </c>
      <c r="I468" s="139" t="str">
        <f ca="1">IFERROR(Tablo2[[#This Row],[KDV DAHİL ALIŞLAR]]-Tablo2[[#This Row],[ÖDEMELER TOPLAMI]]," ")</f>
        <v xml:space="preserve"> </v>
      </c>
    </row>
    <row r="469" spans="2:9" x14ac:dyDescent="0.25">
      <c r="B469" s="95">
        <v>467</v>
      </c>
      <c r="C469" s="169"/>
      <c r="D469" s="165"/>
      <c r="E469" s="165"/>
      <c r="F469" s="165"/>
      <c r="G469" s="207" t="str">
        <f t="shared" ca="1" si="20"/>
        <v xml:space="preserve"> </v>
      </c>
      <c r="H469" s="207" t="str">
        <f t="shared" ca="1" si="21"/>
        <v xml:space="preserve"> </v>
      </c>
      <c r="I469" s="139" t="str">
        <f ca="1">IFERROR(Tablo2[[#This Row],[KDV DAHİL ALIŞLAR]]-Tablo2[[#This Row],[ÖDEMELER TOPLAMI]]," ")</f>
        <v xml:space="preserve"> </v>
      </c>
    </row>
    <row r="470" spans="2:9" x14ac:dyDescent="0.25">
      <c r="B470" s="95">
        <v>468</v>
      </c>
      <c r="C470" s="169"/>
      <c r="D470" s="165"/>
      <c r="E470" s="165"/>
      <c r="F470" s="165"/>
      <c r="G470" s="207" t="str">
        <f t="shared" ca="1" si="20"/>
        <v xml:space="preserve"> </v>
      </c>
      <c r="H470" s="207" t="str">
        <f t="shared" ca="1" si="21"/>
        <v xml:space="preserve"> </v>
      </c>
      <c r="I470" s="139" t="str">
        <f ca="1">IFERROR(Tablo2[[#This Row],[KDV DAHİL ALIŞLAR]]-Tablo2[[#This Row],[ÖDEMELER TOPLAMI]]," ")</f>
        <v xml:space="preserve"> </v>
      </c>
    </row>
    <row r="471" spans="2:9" x14ac:dyDescent="0.25">
      <c r="B471" s="95">
        <v>469</v>
      </c>
      <c r="C471" s="169"/>
      <c r="D471" s="165"/>
      <c r="E471" s="165"/>
      <c r="F471" s="165"/>
      <c r="G471" s="207" t="str">
        <f t="shared" ca="1" si="20"/>
        <v xml:space="preserve"> </v>
      </c>
      <c r="H471" s="207" t="str">
        <f t="shared" ca="1" si="21"/>
        <v xml:space="preserve"> </v>
      </c>
      <c r="I471" s="139" t="str">
        <f ca="1">IFERROR(Tablo2[[#This Row],[KDV DAHİL ALIŞLAR]]-Tablo2[[#This Row],[ÖDEMELER TOPLAMI]]," ")</f>
        <v xml:space="preserve"> </v>
      </c>
    </row>
    <row r="472" spans="2:9" x14ac:dyDescent="0.25">
      <c r="B472" s="95">
        <v>470</v>
      </c>
      <c r="C472" s="169"/>
      <c r="D472" s="165"/>
      <c r="E472" s="165"/>
      <c r="F472" s="165"/>
      <c r="G472" s="207" t="str">
        <f t="shared" ca="1" si="20"/>
        <v xml:space="preserve"> </v>
      </c>
      <c r="H472" s="207" t="str">
        <f t="shared" ca="1" si="21"/>
        <v xml:space="preserve"> </v>
      </c>
      <c r="I472" s="139" t="str">
        <f ca="1">IFERROR(Tablo2[[#This Row],[KDV DAHİL ALIŞLAR]]-Tablo2[[#This Row],[ÖDEMELER TOPLAMI]]," ")</f>
        <v xml:space="preserve"> </v>
      </c>
    </row>
    <row r="473" spans="2:9" x14ac:dyDescent="0.25">
      <c r="B473" s="95">
        <v>471</v>
      </c>
      <c r="C473" s="169"/>
      <c r="D473" s="165"/>
      <c r="E473" s="165"/>
      <c r="F473" s="165"/>
      <c r="G473" s="207" t="str">
        <f t="shared" ca="1" si="20"/>
        <v xml:space="preserve"> </v>
      </c>
      <c r="H473" s="207" t="str">
        <f t="shared" ca="1" si="21"/>
        <v xml:space="preserve"> </v>
      </c>
      <c r="I473" s="139" t="str">
        <f ca="1">IFERROR(Tablo2[[#This Row],[KDV DAHİL ALIŞLAR]]-Tablo2[[#This Row],[ÖDEMELER TOPLAMI]]," ")</f>
        <v xml:space="preserve"> </v>
      </c>
    </row>
    <row r="474" spans="2:9" x14ac:dyDescent="0.25">
      <c r="B474" s="95">
        <v>472</v>
      </c>
      <c r="C474" s="169"/>
      <c r="D474" s="165"/>
      <c r="E474" s="165"/>
      <c r="F474" s="165"/>
      <c r="G474" s="207" t="str">
        <f t="shared" ca="1" si="20"/>
        <v xml:space="preserve"> </v>
      </c>
      <c r="H474" s="207" t="str">
        <f t="shared" ca="1" si="21"/>
        <v xml:space="preserve"> </v>
      </c>
      <c r="I474" s="139" t="str">
        <f ca="1">IFERROR(Tablo2[[#This Row],[KDV DAHİL ALIŞLAR]]-Tablo2[[#This Row],[ÖDEMELER TOPLAMI]]," ")</f>
        <v xml:space="preserve"> </v>
      </c>
    </row>
    <row r="475" spans="2:9" x14ac:dyDescent="0.25">
      <c r="B475" s="95">
        <v>473</v>
      </c>
      <c r="C475" s="169"/>
      <c r="D475" s="165"/>
      <c r="E475" s="165"/>
      <c r="F475" s="165"/>
      <c r="G475" s="207" t="str">
        <f t="shared" ca="1" si="20"/>
        <v xml:space="preserve"> </v>
      </c>
      <c r="H475" s="207" t="str">
        <f t="shared" ca="1" si="21"/>
        <v xml:space="preserve"> </v>
      </c>
      <c r="I475" s="139" t="str">
        <f ca="1">IFERROR(Tablo2[[#This Row],[KDV DAHİL ALIŞLAR]]-Tablo2[[#This Row],[ÖDEMELER TOPLAMI]]," ")</f>
        <v xml:space="preserve"> </v>
      </c>
    </row>
    <row r="476" spans="2:9" x14ac:dyDescent="0.25">
      <c r="B476" s="95">
        <v>474</v>
      </c>
      <c r="C476" s="169"/>
      <c r="D476" s="165"/>
      <c r="E476" s="165"/>
      <c r="F476" s="165"/>
      <c r="G476" s="207" t="str">
        <f t="shared" ca="1" si="20"/>
        <v xml:space="preserve"> </v>
      </c>
      <c r="H476" s="207" t="str">
        <f t="shared" ca="1" si="21"/>
        <v xml:space="preserve"> </v>
      </c>
      <c r="I476" s="139" t="str">
        <f ca="1">IFERROR(Tablo2[[#This Row],[KDV DAHİL ALIŞLAR]]-Tablo2[[#This Row],[ÖDEMELER TOPLAMI]]," ")</f>
        <v xml:space="preserve"> </v>
      </c>
    </row>
    <row r="477" spans="2:9" x14ac:dyDescent="0.25">
      <c r="B477" s="95">
        <v>475</v>
      </c>
      <c r="C477" s="169"/>
      <c r="D477" s="165"/>
      <c r="E477" s="165"/>
      <c r="F477" s="165"/>
      <c r="G477" s="207" t="str">
        <f t="shared" ca="1" si="20"/>
        <v xml:space="preserve"> </v>
      </c>
      <c r="H477" s="207" t="str">
        <f t="shared" ca="1" si="21"/>
        <v xml:space="preserve"> </v>
      </c>
      <c r="I477" s="139" t="str">
        <f ca="1">IFERROR(Tablo2[[#This Row],[KDV DAHİL ALIŞLAR]]-Tablo2[[#This Row],[ÖDEMELER TOPLAMI]]," ")</f>
        <v xml:space="preserve"> </v>
      </c>
    </row>
    <row r="478" spans="2:9" x14ac:dyDescent="0.25">
      <c r="B478" s="95">
        <v>476</v>
      </c>
      <c r="C478" s="169"/>
      <c r="D478" s="165"/>
      <c r="E478" s="165"/>
      <c r="F478" s="165"/>
      <c r="G478" s="207" t="str">
        <f t="shared" ca="1" si="20"/>
        <v xml:space="preserve"> </v>
      </c>
      <c r="H478" s="207" t="str">
        <f t="shared" ca="1" si="21"/>
        <v xml:space="preserve"> </v>
      </c>
      <c r="I478" s="139" t="str">
        <f ca="1">IFERROR(Tablo2[[#This Row],[KDV DAHİL ALIŞLAR]]-Tablo2[[#This Row],[ÖDEMELER TOPLAMI]]," ")</f>
        <v xml:space="preserve"> </v>
      </c>
    </row>
    <row r="479" spans="2:9" x14ac:dyDescent="0.25">
      <c r="B479" s="95">
        <v>477</v>
      </c>
      <c r="C479" s="169"/>
      <c r="D479" s="165"/>
      <c r="E479" s="165"/>
      <c r="F479" s="165"/>
      <c r="G479" s="207" t="str">
        <f t="shared" ca="1" si="20"/>
        <v xml:space="preserve"> </v>
      </c>
      <c r="H479" s="207" t="str">
        <f t="shared" ca="1" si="21"/>
        <v xml:space="preserve"> </v>
      </c>
      <c r="I479" s="139" t="str">
        <f ca="1">IFERROR(Tablo2[[#This Row],[KDV DAHİL ALIŞLAR]]-Tablo2[[#This Row],[ÖDEMELER TOPLAMI]]," ")</f>
        <v xml:space="preserve"> </v>
      </c>
    </row>
    <row r="480" spans="2:9" x14ac:dyDescent="0.25">
      <c r="B480" s="95">
        <v>478</v>
      </c>
      <c r="C480" s="169"/>
      <c r="D480" s="165"/>
      <c r="E480" s="165"/>
      <c r="F480" s="165"/>
      <c r="G480" s="207" t="str">
        <f t="shared" ca="1" si="20"/>
        <v xml:space="preserve"> </v>
      </c>
      <c r="H480" s="207" t="str">
        <f t="shared" ca="1" si="21"/>
        <v xml:space="preserve"> </v>
      </c>
      <c r="I480" s="139" t="str">
        <f ca="1">IFERROR(Tablo2[[#This Row],[KDV DAHİL ALIŞLAR]]-Tablo2[[#This Row],[ÖDEMELER TOPLAMI]]," ")</f>
        <v xml:space="preserve"> </v>
      </c>
    </row>
    <row r="481" spans="2:9" x14ac:dyDescent="0.25">
      <c r="B481" s="95">
        <v>479</v>
      </c>
      <c r="C481" s="169"/>
      <c r="D481" s="165"/>
      <c r="E481" s="165"/>
      <c r="F481" s="165"/>
      <c r="G481" s="207" t="str">
        <f t="shared" ca="1" si="20"/>
        <v xml:space="preserve"> </v>
      </c>
      <c r="H481" s="207" t="str">
        <f t="shared" ca="1" si="21"/>
        <v xml:space="preserve"> </v>
      </c>
      <c r="I481" s="139" t="str">
        <f ca="1">IFERROR(Tablo2[[#This Row],[KDV DAHİL ALIŞLAR]]-Tablo2[[#This Row],[ÖDEMELER TOPLAMI]]," ")</f>
        <v xml:space="preserve"> </v>
      </c>
    </row>
    <row r="482" spans="2:9" x14ac:dyDescent="0.25">
      <c r="B482" s="95">
        <v>480</v>
      </c>
      <c r="C482" s="169"/>
      <c r="D482" s="165"/>
      <c r="E482" s="165"/>
      <c r="F482" s="165"/>
      <c r="G482" s="207" t="str">
        <f t="shared" ca="1" si="20"/>
        <v xml:space="preserve"> </v>
      </c>
      <c r="H482" s="207" t="str">
        <f t="shared" ca="1" si="21"/>
        <v xml:space="preserve"> </v>
      </c>
      <c r="I482" s="139" t="str">
        <f ca="1">IFERROR(Tablo2[[#This Row],[KDV DAHİL ALIŞLAR]]-Tablo2[[#This Row],[ÖDEMELER TOPLAMI]]," ")</f>
        <v xml:space="preserve"> </v>
      </c>
    </row>
    <row r="483" spans="2:9" x14ac:dyDescent="0.25">
      <c r="B483" s="95">
        <v>481</v>
      </c>
      <c r="C483" s="169"/>
      <c r="D483" s="165"/>
      <c r="E483" s="165"/>
      <c r="F483" s="165"/>
      <c r="G483" s="207" t="str">
        <f t="shared" ca="1" si="20"/>
        <v xml:space="preserve"> </v>
      </c>
      <c r="H483" s="207" t="str">
        <f t="shared" ca="1" si="21"/>
        <v xml:space="preserve"> </v>
      </c>
      <c r="I483" s="139" t="str">
        <f ca="1">IFERROR(Tablo2[[#This Row],[KDV DAHİL ALIŞLAR]]-Tablo2[[#This Row],[ÖDEMELER TOPLAMI]]," ")</f>
        <v xml:space="preserve"> </v>
      </c>
    </row>
    <row r="484" spans="2:9" x14ac:dyDescent="0.25">
      <c r="B484" s="95">
        <v>482</v>
      </c>
      <c r="C484" s="169"/>
      <c r="D484" s="165"/>
      <c r="E484" s="165"/>
      <c r="F484" s="165"/>
      <c r="G484" s="207" t="str">
        <f t="shared" ca="1" si="20"/>
        <v xml:space="preserve"> </v>
      </c>
      <c r="H484" s="207" t="str">
        <f t="shared" ca="1" si="21"/>
        <v xml:space="preserve"> </v>
      </c>
      <c r="I484" s="139" t="str">
        <f ca="1">IFERROR(Tablo2[[#This Row],[KDV DAHİL ALIŞLAR]]-Tablo2[[#This Row],[ÖDEMELER TOPLAMI]]," ")</f>
        <v xml:space="preserve"> </v>
      </c>
    </row>
    <row r="485" spans="2:9" x14ac:dyDescent="0.25">
      <c r="B485" s="95">
        <v>483</v>
      </c>
      <c r="C485" s="169"/>
      <c r="D485" s="165"/>
      <c r="E485" s="165"/>
      <c r="F485" s="165"/>
      <c r="G485" s="207" t="str">
        <f t="shared" ca="1" si="20"/>
        <v xml:space="preserve"> </v>
      </c>
      <c r="H485" s="207" t="str">
        <f t="shared" ca="1" si="21"/>
        <v xml:space="preserve"> </v>
      </c>
      <c r="I485" s="139" t="str">
        <f ca="1">IFERROR(Tablo2[[#This Row],[KDV DAHİL ALIŞLAR]]-Tablo2[[#This Row],[ÖDEMELER TOPLAMI]]," ")</f>
        <v xml:space="preserve"> </v>
      </c>
    </row>
    <row r="486" spans="2:9" x14ac:dyDescent="0.25">
      <c r="B486" s="95">
        <v>484</v>
      </c>
      <c r="C486" s="169"/>
      <c r="D486" s="165"/>
      <c r="E486" s="165"/>
      <c r="F486" s="165"/>
      <c r="G486" s="207" t="str">
        <f t="shared" ca="1" si="20"/>
        <v xml:space="preserve"> </v>
      </c>
      <c r="H486" s="207" t="str">
        <f t="shared" ca="1" si="21"/>
        <v xml:space="preserve"> </v>
      </c>
      <c r="I486" s="139" t="str">
        <f ca="1">IFERROR(Tablo2[[#This Row],[KDV DAHİL ALIŞLAR]]-Tablo2[[#This Row],[ÖDEMELER TOPLAMI]]," ")</f>
        <v xml:space="preserve"> </v>
      </c>
    </row>
    <row r="487" spans="2:9" x14ac:dyDescent="0.25">
      <c r="B487" s="95">
        <v>485</v>
      </c>
      <c r="C487" s="169"/>
      <c r="D487" s="165"/>
      <c r="E487" s="165"/>
      <c r="F487" s="165"/>
      <c r="G487" s="207" t="str">
        <f t="shared" ca="1" si="20"/>
        <v xml:space="preserve"> </v>
      </c>
      <c r="H487" s="207" t="str">
        <f t="shared" ca="1" si="21"/>
        <v xml:space="preserve"> </v>
      </c>
      <c r="I487" s="139" t="str">
        <f ca="1">IFERROR(Tablo2[[#This Row],[KDV DAHİL ALIŞLAR]]-Tablo2[[#This Row],[ÖDEMELER TOPLAMI]]," ")</f>
        <v xml:space="preserve"> </v>
      </c>
    </row>
    <row r="488" spans="2:9" x14ac:dyDescent="0.25">
      <c r="B488" s="95">
        <v>486</v>
      </c>
      <c r="C488" s="169"/>
      <c r="D488" s="165"/>
      <c r="E488" s="165"/>
      <c r="F488" s="165"/>
      <c r="G488" s="207" t="str">
        <f t="shared" ca="1" si="20"/>
        <v xml:space="preserve"> </v>
      </c>
      <c r="H488" s="207" t="str">
        <f t="shared" ca="1" si="21"/>
        <v xml:space="preserve"> </v>
      </c>
      <c r="I488" s="139" t="str">
        <f ca="1">IFERROR(Tablo2[[#This Row],[KDV DAHİL ALIŞLAR]]-Tablo2[[#This Row],[ÖDEMELER TOPLAMI]]," ")</f>
        <v xml:space="preserve"> </v>
      </c>
    </row>
    <row r="489" spans="2:9" x14ac:dyDescent="0.25">
      <c r="B489" s="95">
        <v>487</v>
      </c>
      <c r="C489" s="169"/>
      <c r="D489" s="165"/>
      <c r="E489" s="165"/>
      <c r="F489" s="165"/>
      <c r="G489" s="207" t="str">
        <f t="shared" ca="1" si="20"/>
        <v xml:space="preserve"> </v>
      </c>
      <c r="H489" s="207" t="str">
        <f t="shared" ca="1" si="21"/>
        <v xml:space="preserve"> </v>
      </c>
      <c r="I489" s="139" t="str">
        <f ca="1">IFERROR(Tablo2[[#This Row],[KDV DAHİL ALIŞLAR]]-Tablo2[[#This Row],[ÖDEMELER TOPLAMI]]," ")</f>
        <v xml:space="preserve"> </v>
      </c>
    </row>
    <row r="490" spans="2:9" x14ac:dyDescent="0.25">
      <c r="B490" s="95">
        <v>488</v>
      </c>
      <c r="C490" s="169"/>
      <c r="D490" s="165"/>
      <c r="E490" s="165"/>
      <c r="F490" s="165"/>
      <c r="G490" s="207" t="str">
        <f t="shared" ca="1" si="20"/>
        <v xml:space="preserve"> </v>
      </c>
      <c r="H490" s="207" t="str">
        <f t="shared" ca="1" si="21"/>
        <v xml:space="preserve"> </v>
      </c>
      <c r="I490" s="139" t="str">
        <f ca="1">IFERROR(Tablo2[[#This Row],[KDV DAHİL ALIŞLAR]]-Tablo2[[#This Row],[ÖDEMELER TOPLAMI]]," ")</f>
        <v xml:space="preserve"> </v>
      </c>
    </row>
    <row r="491" spans="2:9" x14ac:dyDescent="0.25">
      <c r="B491" s="95">
        <v>489</v>
      </c>
      <c r="C491" s="169"/>
      <c r="D491" s="165"/>
      <c r="E491" s="165"/>
      <c r="F491" s="165"/>
      <c r="G491" s="207" t="str">
        <f t="shared" ca="1" si="20"/>
        <v xml:space="preserve"> </v>
      </c>
      <c r="H491" s="207" t="str">
        <f t="shared" ca="1" si="21"/>
        <v xml:space="preserve"> </v>
      </c>
      <c r="I491" s="139" t="str">
        <f ca="1">IFERROR(Tablo2[[#This Row],[KDV DAHİL ALIŞLAR]]-Tablo2[[#This Row],[ÖDEMELER TOPLAMI]]," ")</f>
        <v xml:space="preserve"> </v>
      </c>
    </row>
    <row r="492" spans="2:9" x14ac:dyDescent="0.25">
      <c r="B492" s="95">
        <v>490</v>
      </c>
      <c r="C492" s="169"/>
      <c r="D492" s="165"/>
      <c r="E492" s="165"/>
      <c r="F492" s="165"/>
      <c r="G492" s="207" t="str">
        <f t="shared" ca="1" si="20"/>
        <v xml:space="preserve"> </v>
      </c>
      <c r="H492" s="207" t="str">
        <f t="shared" ca="1" si="21"/>
        <v xml:space="preserve"> </v>
      </c>
      <c r="I492" s="139" t="str">
        <f ca="1">IFERROR(Tablo2[[#This Row],[KDV DAHİL ALIŞLAR]]-Tablo2[[#This Row],[ÖDEMELER TOPLAMI]]," ")</f>
        <v xml:space="preserve"> </v>
      </c>
    </row>
    <row r="493" spans="2:9" x14ac:dyDescent="0.25">
      <c r="B493" s="95">
        <v>491</v>
      </c>
      <c r="C493" s="169"/>
      <c r="D493" s="165"/>
      <c r="E493" s="165"/>
      <c r="F493" s="165"/>
      <c r="G493" s="207" t="str">
        <f t="shared" ca="1" si="20"/>
        <v xml:space="preserve"> </v>
      </c>
      <c r="H493" s="207" t="str">
        <f t="shared" ca="1" si="21"/>
        <v xml:space="preserve"> </v>
      </c>
      <c r="I493" s="139" t="str">
        <f ca="1">IFERROR(Tablo2[[#This Row],[KDV DAHİL ALIŞLAR]]-Tablo2[[#This Row],[ÖDEMELER TOPLAMI]]," ")</f>
        <v xml:space="preserve"> </v>
      </c>
    </row>
    <row r="494" spans="2:9" x14ac:dyDescent="0.25">
      <c r="B494" s="95">
        <v>492</v>
      </c>
      <c r="C494" s="169"/>
      <c r="D494" s="165"/>
      <c r="E494" s="165"/>
      <c r="F494" s="165"/>
      <c r="G494" s="207" t="str">
        <f t="shared" ca="1" si="20"/>
        <v xml:space="preserve"> </v>
      </c>
      <c r="H494" s="207" t="str">
        <f t="shared" ca="1" si="21"/>
        <v xml:space="preserve"> </v>
      </c>
      <c r="I494" s="139" t="str">
        <f ca="1">IFERROR(Tablo2[[#This Row],[KDV DAHİL ALIŞLAR]]-Tablo2[[#This Row],[ÖDEMELER TOPLAMI]]," ")</f>
        <v xml:space="preserve"> </v>
      </c>
    </row>
    <row r="495" spans="2:9" x14ac:dyDescent="0.25">
      <c r="B495" s="95">
        <v>493</v>
      </c>
      <c r="C495" s="169"/>
      <c r="D495" s="165"/>
      <c r="E495" s="165"/>
      <c r="F495" s="165"/>
      <c r="G495" s="207" t="str">
        <f t="shared" ca="1" si="20"/>
        <v xml:space="preserve"> </v>
      </c>
      <c r="H495" s="207" t="str">
        <f t="shared" ca="1" si="21"/>
        <v xml:space="preserve"> </v>
      </c>
      <c r="I495" s="139" t="str">
        <f ca="1">IFERROR(Tablo2[[#This Row],[KDV DAHİL ALIŞLAR]]-Tablo2[[#This Row],[ÖDEMELER TOPLAMI]]," ")</f>
        <v xml:space="preserve"> </v>
      </c>
    </row>
    <row r="496" spans="2:9" x14ac:dyDescent="0.25">
      <c r="B496" s="95">
        <v>494</v>
      </c>
      <c r="C496" s="169"/>
      <c r="D496" s="165"/>
      <c r="E496" s="165"/>
      <c r="F496" s="165"/>
      <c r="G496" s="207" t="str">
        <f t="shared" ca="1" si="20"/>
        <v xml:space="preserve"> </v>
      </c>
      <c r="H496" s="207" t="str">
        <f t="shared" ca="1" si="21"/>
        <v xml:space="preserve"> </v>
      </c>
      <c r="I496" s="139" t="str">
        <f ca="1">IFERROR(Tablo2[[#This Row],[KDV DAHİL ALIŞLAR]]-Tablo2[[#This Row],[ÖDEMELER TOPLAMI]]," ")</f>
        <v xml:space="preserve"> </v>
      </c>
    </row>
    <row r="497" spans="2:9" x14ac:dyDescent="0.25">
      <c r="B497" s="95">
        <v>495</v>
      </c>
      <c r="C497" s="169"/>
      <c r="D497" s="165"/>
      <c r="E497" s="165"/>
      <c r="F497" s="165"/>
      <c r="G497" s="207" t="str">
        <f t="shared" ca="1" si="20"/>
        <v xml:space="preserve"> </v>
      </c>
      <c r="H497" s="207" t="str">
        <f t="shared" ca="1" si="21"/>
        <v xml:space="preserve"> </v>
      </c>
      <c r="I497" s="139" t="str">
        <f ca="1">IFERROR(Tablo2[[#This Row],[KDV DAHİL ALIŞLAR]]-Tablo2[[#This Row],[ÖDEMELER TOPLAMI]]," ")</f>
        <v xml:space="preserve"> </v>
      </c>
    </row>
    <row r="498" spans="2:9" x14ac:dyDescent="0.25">
      <c r="B498" s="95">
        <v>496</v>
      </c>
      <c r="C498" s="169"/>
      <c r="D498" s="165"/>
      <c r="E498" s="165"/>
      <c r="F498" s="165"/>
      <c r="G498" s="207" t="str">
        <f t="shared" ca="1" si="20"/>
        <v xml:space="preserve"> </v>
      </c>
      <c r="H498" s="207" t="str">
        <f t="shared" ca="1" si="21"/>
        <v xml:space="preserve"> </v>
      </c>
      <c r="I498" s="139" t="str">
        <f ca="1">IFERROR(Tablo2[[#This Row],[KDV DAHİL ALIŞLAR]]-Tablo2[[#This Row],[ÖDEMELER TOPLAMI]]," ")</f>
        <v xml:space="preserve"> </v>
      </c>
    </row>
    <row r="499" spans="2:9" x14ac:dyDescent="0.25">
      <c r="B499" s="95">
        <v>497</v>
      </c>
      <c r="C499" s="169"/>
      <c r="D499" s="165"/>
      <c r="E499" s="165"/>
      <c r="F499" s="165"/>
      <c r="G499" s="207" t="str">
        <f t="shared" ca="1" si="20"/>
        <v xml:space="preserve"> </v>
      </c>
      <c r="H499" s="207" t="str">
        <f t="shared" ca="1" si="21"/>
        <v xml:space="preserve"> </v>
      </c>
      <c r="I499" s="139" t="str">
        <f ca="1">IFERROR(Tablo2[[#This Row],[KDV DAHİL ALIŞLAR]]-Tablo2[[#This Row],[ÖDEMELER TOPLAMI]]," ")</f>
        <v xml:space="preserve"> </v>
      </c>
    </row>
    <row r="500" spans="2:9" x14ac:dyDescent="0.25">
      <c r="B500" s="95">
        <v>498</v>
      </c>
      <c r="C500" s="169"/>
      <c r="D500" s="165"/>
      <c r="E500" s="165"/>
      <c r="F500" s="165"/>
      <c r="G500" s="207" t="str">
        <f t="shared" ca="1" si="20"/>
        <v xml:space="preserve"> </v>
      </c>
      <c r="H500" s="207" t="str">
        <f t="shared" ca="1" si="21"/>
        <v xml:space="preserve"> </v>
      </c>
      <c r="I500" s="139" t="str">
        <f ca="1">IFERROR(Tablo2[[#This Row],[KDV DAHİL ALIŞLAR]]-Tablo2[[#This Row],[ÖDEMELER TOPLAMI]]," ")</f>
        <v xml:space="preserve"> </v>
      </c>
    </row>
    <row r="501" spans="2:9" x14ac:dyDescent="0.25">
      <c r="B501" s="95">
        <v>499</v>
      </c>
      <c r="C501" s="169"/>
      <c r="D501" s="165"/>
      <c r="E501" s="165"/>
      <c r="F501" s="165"/>
      <c r="G501" s="207" t="str">
        <f t="shared" ca="1" si="20"/>
        <v xml:space="preserve"> </v>
      </c>
      <c r="H501" s="207" t="str">
        <f t="shared" ca="1" si="21"/>
        <v xml:space="preserve"> </v>
      </c>
      <c r="I501" s="139" t="str">
        <f ca="1">IFERROR(Tablo2[[#This Row],[KDV DAHİL ALIŞLAR]]-Tablo2[[#This Row],[ÖDEMELER TOPLAMI]]," ")</f>
        <v xml:space="preserve"> </v>
      </c>
    </row>
    <row r="502" spans="2:9" x14ac:dyDescent="0.25">
      <c r="B502" s="95">
        <v>500</v>
      </c>
      <c r="C502" s="169"/>
      <c r="D502" s="165"/>
      <c r="E502" s="165"/>
      <c r="F502" s="165"/>
      <c r="G502" s="207" t="str">
        <f t="shared" ca="1" si="20"/>
        <v xml:space="preserve"> </v>
      </c>
      <c r="H502" s="207" t="str">
        <f t="shared" ca="1" si="21"/>
        <v xml:space="preserve"> </v>
      </c>
      <c r="I502" s="139" t="str">
        <f ca="1">IFERROR(Tablo2[[#This Row],[KDV DAHİL ALIŞLAR]]-Tablo2[[#This Row],[ÖDEMELER TOPLAMI]]," ")</f>
        <v xml:space="preserve"> </v>
      </c>
    </row>
    <row r="503" spans="2:9" x14ac:dyDescent="0.25">
      <c r="B503" s="95">
        <v>501</v>
      </c>
      <c r="C503" s="169"/>
      <c r="D503" s="165"/>
      <c r="E503" s="165"/>
      <c r="F503" s="165"/>
      <c r="G503" s="207" t="str">
        <f t="shared" ca="1" si="20"/>
        <v xml:space="preserve"> </v>
      </c>
      <c r="H503" s="207" t="str">
        <f t="shared" ca="1" si="21"/>
        <v xml:space="preserve"> </v>
      </c>
      <c r="I503" s="139" t="str">
        <f ca="1">IFERROR(Tablo2[[#This Row],[KDV DAHİL ALIŞLAR]]-Tablo2[[#This Row],[ÖDEMELER TOPLAMI]]," ")</f>
        <v xml:space="preserve"> </v>
      </c>
    </row>
    <row r="504" spans="2:9" x14ac:dyDescent="0.25">
      <c r="B504" s="95">
        <v>502</v>
      </c>
      <c r="C504" s="169"/>
      <c r="D504" s="165"/>
      <c r="E504" s="165"/>
      <c r="F504" s="165"/>
      <c r="G504" s="207" t="str">
        <f t="shared" ca="1" si="20"/>
        <v xml:space="preserve"> </v>
      </c>
      <c r="H504" s="207" t="str">
        <f t="shared" ca="1" si="21"/>
        <v xml:space="preserve"> </v>
      </c>
      <c r="I504" s="139" t="str">
        <f ca="1">IFERROR(Tablo2[[#This Row],[KDV DAHİL ALIŞLAR]]-Tablo2[[#This Row],[ÖDEMELER TOPLAMI]]," ")</f>
        <v xml:space="preserve"> </v>
      </c>
    </row>
    <row r="505" spans="2:9" x14ac:dyDescent="0.25">
      <c r="B505" s="95">
        <v>503</v>
      </c>
      <c r="C505" s="169"/>
      <c r="D505" s="165"/>
      <c r="E505" s="165"/>
      <c r="F505" s="165"/>
      <c r="G505" s="207" t="str">
        <f t="shared" ca="1" si="20"/>
        <v xml:space="preserve"> </v>
      </c>
      <c r="H505" s="207" t="str">
        <f t="shared" ca="1" si="21"/>
        <v xml:space="preserve"> </v>
      </c>
      <c r="I505" s="139" t="str">
        <f ca="1">IFERROR(Tablo2[[#This Row],[KDV DAHİL ALIŞLAR]]-Tablo2[[#This Row],[ÖDEMELER TOPLAMI]]," ")</f>
        <v xml:space="preserve"> </v>
      </c>
    </row>
    <row r="506" spans="2:9" x14ac:dyDescent="0.25">
      <c r="B506" s="95">
        <v>504</v>
      </c>
      <c r="C506" s="169"/>
      <c r="D506" s="165"/>
      <c r="E506" s="165"/>
      <c r="F506" s="165"/>
      <c r="G506" s="207" t="str">
        <f t="shared" ca="1" si="20"/>
        <v xml:space="preserve"> </v>
      </c>
      <c r="H506" s="207" t="str">
        <f t="shared" ca="1" si="21"/>
        <v xml:space="preserve"> </v>
      </c>
      <c r="I506" s="139" t="str">
        <f ca="1">IFERROR(Tablo2[[#This Row],[KDV DAHİL ALIŞLAR]]-Tablo2[[#This Row],[ÖDEMELER TOPLAMI]]," ")</f>
        <v xml:space="preserve"> </v>
      </c>
    </row>
    <row r="507" spans="2:9" x14ac:dyDescent="0.25">
      <c r="B507" s="95">
        <v>505</v>
      </c>
      <c r="C507" s="169"/>
      <c r="D507" s="165"/>
      <c r="E507" s="165"/>
      <c r="F507" s="165"/>
      <c r="G507" s="207" t="str">
        <f t="shared" ca="1" si="20"/>
        <v xml:space="preserve"> </v>
      </c>
      <c r="H507" s="207" t="str">
        <f t="shared" ca="1" si="21"/>
        <v xml:space="preserve"> </v>
      </c>
      <c r="I507" s="139" t="str">
        <f ca="1">IFERROR(Tablo2[[#This Row],[KDV DAHİL ALIŞLAR]]-Tablo2[[#This Row],[ÖDEMELER TOPLAMI]]," ")</f>
        <v xml:space="preserve"> </v>
      </c>
    </row>
    <row r="508" spans="2:9" x14ac:dyDescent="0.25">
      <c r="B508" s="95">
        <v>506</v>
      </c>
      <c r="C508" s="169"/>
      <c r="D508" s="165"/>
      <c r="E508" s="165"/>
      <c r="F508" s="165"/>
      <c r="G508" s="207" t="str">
        <f t="shared" ca="1" si="20"/>
        <v xml:space="preserve"> </v>
      </c>
      <c r="H508" s="207" t="str">
        <f t="shared" ca="1" si="21"/>
        <v xml:space="preserve"> </v>
      </c>
      <c r="I508" s="139" t="str">
        <f ca="1">IFERROR(Tablo2[[#This Row],[KDV DAHİL ALIŞLAR]]-Tablo2[[#This Row],[ÖDEMELER TOPLAMI]]," ")</f>
        <v xml:space="preserve"> </v>
      </c>
    </row>
    <row r="509" spans="2:9" x14ac:dyDescent="0.25">
      <c r="B509" s="95">
        <v>507</v>
      </c>
      <c r="C509" s="169"/>
      <c r="D509" s="165"/>
      <c r="E509" s="165"/>
      <c r="F509" s="165"/>
      <c r="G509" s="207" t="str">
        <f t="shared" ca="1" si="20"/>
        <v xml:space="preserve"> </v>
      </c>
      <c r="H509" s="207" t="str">
        <f t="shared" ca="1" si="21"/>
        <v xml:space="preserve"> </v>
      </c>
      <c r="I509" s="139" t="str">
        <f ca="1">IFERROR(Tablo2[[#This Row],[KDV DAHİL ALIŞLAR]]-Tablo2[[#This Row],[ÖDEMELER TOPLAMI]]," ")</f>
        <v xml:space="preserve"> </v>
      </c>
    </row>
    <row r="510" spans="2:9" x14ac:dyDescent="0.25">
      <c r="B510" s="95">
        <v>508</v>
      </c>
      <c r="C510" s="169"/>
      <c r="D510" s="165"/>
      <c r="E510" s="165"/>
      <c r="F510" s="165"/>
      <c r="G510" s="207" t="str">
        <f t="shared" ca="1" si="20"/>
        <v xml:space="preserve"> </v>
      </c>
      <c r="H510" s="207" t="str">
        <f t="shared" ca="1" si="21"/>
        <v xml:space="preserve"> </v>
      </c>
      <c r="I510" s="139" t="str">
        <f ca="1">IFERROR(Tablo2[[#This Row],[KDV DAHİL ALIŞLAR]]-Tablo2[[#This Row],[ÖDEMELER TOPLAMI]]," ")</f>
        <v xml:space="preserve"> </v>
      </c>
    </row>
    <row r="511" spans="2:9" x14ac:dyDescent="0.25">
      <c r="B511" s="95">
        <v>509</v>
      </c>
      <c r="C511" s="169"/>
      <c r="D511" s="165"/>
      <c r="E511" s="165"/>
      <c r="F511" s="165"/>
      <c r="G511" s="207" t="str">
        <f t="shared" ca="1" si="20"/>
        <v xml:space="preserve"> </v>
      </c>
      <c r="H511" s="207" t="str">
        <f t="shared" ca="1" si="21"/>
        <v xml:space="preserve"> </v>
      </c>
      <c r="I511" s="139" t="str">
        <f ca="1">IFERROR(Tablo2[[#This Row],[KDV DAHİL ALIŞLAR]]-Tablo2[[#This Row],[ÖDEMELER TOPLAMI]]," ")</f>
        <v xml:space="preserve"> </v>
      </c>
    </row>
    <row r="512" spans="2:9" x14ac:dyDescent="0.25">
      <c r="B512" s="95">
        <v>510</v>
      </c>
      <c r="C512" s="169"/>
      <c r="D512" s="165"/>
      <c r="E512" s="165"/>
      <c r="F512" s="165"/>
      <c r="G512" s="207" t="str">
        <f t="shared" ca="1" si="20"/>
        <v xml:space="preserve"> </v>
      </c>
      <c r="H512" s="207" t="str">
        <f t="shared" ca="1" si="21"/>
        <v xml:space="preserve"> </v>
      </c>
      <c r="I512" s="139" t="str">
        <f ca="1">IFERROR(Tablo2[[#This Row],[KDV DAHİL ALIŞLAR]]-Tablo2[[#This Row],[ÖDEMELER TOPLAMI]]," ")</f>
        <v xml:space="preserve"> </v>
      </c>
    </row>
    <row r="513" spans="2:9" x14ac:dyDescent="0.25">
      <c r="B513" s="95">
        <v>511</v>
      </c>
      <c r="C513" s="169"/>
      <c r="D513" s="165"/>
      <c r="E513" s="165"/>
      <c r="F513" s="165"/>
      <c r="G513" s="207" t="str">
        <f t="shared" ca="1" si="20"/>
        <v xml:space="preserve"> </v>
      </c>
      <c r="H513" s="207" t="str">
        <f t="shared" ca="1" si="21"/>
        <v xml:space="preserve"> </v>
      </c>
      <c r="I513" s="139" t="str">
        <f ca="1">IFERROR(Tablo2[[#This Row],[KDV DAHİL ALIŞLAR]]-Tablo2[[#This Row],[ÖDEMELER TOPLAMI]]," ")</f>
        <v xml:space="preserve"> </v>
      </c>
    </row>
    <row r="514" spans="2:9" x14ac:dyDescent="0.25">
      <c r="B514" s="95">
        <v>512</v>
      </c>
      <c r="C514" s="169"/>
      <c r="D514" s="165"/>
      <c r="E514" s="165"/>
      <c r="F514" s="165"/>
      <c r="G514" s="207" t="str">
        <f t="shared" ca="1" si="20"/>
        <v xml:space="preserve"> </v>
      </c>
      <c r="H514" s="207" t="str">
        <f t="shared" ca="1" si="21"/>
        <v xml:space="preserve"> </v>
      </c>
      <c r="I514" s="139" t="str">
        <f ca="1">IFERROR(Tablo2[[#This Row],[KDV DAHİL ALIŞLAR]]-Tablo2[[#This Row],[ÖDEMELER TOPLAMI]]," ")</f>
        <v xml:space="preserve"> </v>
      </c>
    </row>
    <row r="515" spans="2:9" x14ac:dyDescent="0.25">
      <c r="B515" s="95">
        <v>513</v>
      </c>
      <c r="C515" s="169"/>
      <c r="D515" s="165"/>
      <c r="E515" s="165"/>
      <c r="F515" s="165"/>
      <c r="G515" s="207" t="str">
        <f t="shared" ca="1" si="20"/>
        <v xml:space="preserve"> </v>
      </c>
      <c r="H515" s="207" t="str">
        <f t="shared" ca="1" si="21"/>
        <v xml:space="preserve"> </v>
      </c>
      <c r="I515" s="139" t="str">
        <f ca="1">IFERROR(Tablo2[[#This Row],[KDV DAHİL ALIŞLAR]]-Tablo2[[#This Row],[ÖDEMELER TOPLAMI]]," ")</f>
        <v xml:space="preserve"> </v>
      </c>
    </row>
    <row r="516" spans="2:9" x14ac:dyDescent="0.25">
      <c r="B516" s="95">
        <v>514</v>
      </c>
      <c r="C516" s="169"/>
      <c r="D516" s="165"/>
      <c r="E516" s="165"/>
      <c r="F516" s="165"/>
      <c r="G516" s="207" t="str">
        <f t="shared" ca="1" si="20"/>
        <v xml:space="preserve"> </v>
      </c>
      <c r="H516" s="207" t="str">
        <f t="shared" ca="1" si="21"/>
        <v xml:space="preserve"> </v>
      </c>
      <c r="I516" s="139" t="str">
        <f ca="1">IFERROR(Tablo2[[#This Row],[KDV DAHİL ALIŞLAR]]-Tablo2[[#This Row],[ÖDEMELER TOPLAMI]]," ")</f>
        <v xml:space="preserve"> </v>
      </c>
    </row>
    <row r="517" spans="2:9" x14ac:dyDescent="0.25">
      <c r="B517" s="95">
        <v>515</v>
      </c>
      <c r="C517" s="169"/>
      <c r="D517" s="165"/>
      <c r="E517" s="165"/>
      <c r="F517" s="165"/>
      <c r="G517" s="207" t="str">
        <f t="shared" ca="1" si="20"/>
        <v xml:space="preserve"> </v>
      </c>
      <c r="H517" s="207" t="str">
        <f t="shared" ca="1" si="21"/>
        <v xml:space="preserve"> </v>
      </c>
      <c r="I517" s="139" t="str">
        <f ca="1">IFERROR(Tablo2[[#This Row],[KDV DAHİL ALIŞLAR]]-Tablo2[[#This Row],[ÖDEMELER TOPLAMI]]," ")</f>
        <v xml:space="preserve"> </v>
      </c>
    </row>
    <row r="518" spans="2:9" x14ac:dyDescent="0.25">
      <c r="B518" s="95">
        <v>516</v>
      </c>
      <c r="C518" s="169"/>
      <c r="D518" s="165"/>
      <c r="E518" s="165"/>
      <c r="F518" s="165"/>
      <c r="G518" s="207" t="str">
        <f t="shared" ca="1" si="20"/>
        <v xml:space="preserve"> </v>
      </c>
      <c r="H518" s="207" t="str">
        <f t="shared" ca="1" si="21"/>
        <v xml:space="preserve"> </v>
      </c>
      <c r="I518" s="139" t="str">
        <f ca="1">IFERROR(Tablo2[[#This Row],[KDV DAHİL ALIŞLAR]]-Tablo2[[#This Row],[ÖDEMELER TOPLAMI]]," ")</f>
        <v xml:space="preserve"> </v>
      </c>
    </row>
    <row r="519" spans="2:9" x14ac:dyDescent="0.25">
      <c r="B519" s="95">
        <v>517</v>
      </c>
      <c r="C519" s="169"/>
      <c r="D519" s="165"/>
      <c r="E519" s="165"/>
      <c r="F519" s="165"/>
      <c r="G519" s="207" t="str">
        <f t="shared" ca="1" si="20"/>
        <v xml:space="preserve"> </v>
      </c>
      <c r="H519" s="207" t="str">
        <f t="shared" ca="1" si="21"/>
        <v xml:space="preserve"> </v>
      </c>
      <c r="I519" s="139" t="str">
        <f ca="1">IFERROR(Tablo2[[#This Row],[KDV DAHİL ALIŞLAR]]-Tablo2[[#This Row],[ÖDEMELER TOPLAMI]]," ")</f>
        <v xml:space="preserve"> </v>
      </c>
    </row>
    <row r="520" spans="2:9" x14ac:dyDescent="0.25">
      <c r="B520" s="95">
        <v>518</v>
      </c>
      <c r="C520" s="169"/>
      <c r="D520" s="165"/>
      <c r="E520" s="165"/>
      <c r="F520" s="165"/>
      <c r="G520" s="207" t="str">
        <f t="shared" ca="1" si="20"/>
        <v xml:space="preserve"> </v>
      </c>
      <c r="H520" s="207" t="str">
        <f t="shared" ca="1" si="21"/>
        <v xml:space="preserve"> </v>
      </c>
      <c r="I520" s="139" t="str">
        <f ca="1">IFERROR(Tablo2[[#This Row],[KDV DAHİL ALIŞLAR]]-Tablo2[[#This Row],[ÖDEMELER TOPLAMI]]," ")</f>
        <v xml:space="preserve"> </v>
      </c>
    </row>
    <row r="521" spans="2:9" x14ac:dyDescent="0.25">
      <c r="B521" s="95">
        <v>519</v>
      </c>
      <c r="C521" s="169"/>
      <c r="D521" s="165"/>
      <c r="E521" s="165"/>
      <c r="F521" s="165"/>
      <c r="G521" s="207" t="str">
        <f t="shared" ca="1" si="20"/>
        <v xml:space="preserve"> </v>
      </c>
      <c r="H521" s="207" t="str">
        <f t="shared" ca="1" si="21"/>
        <v xml:space="preserve"> </v>
      </c>
      <c r="I521" s="139" t="str">
        <f ca="1">IFERROR(Tablo2[[#This Row],[KDV DAHİL ALIŞLAR]]-Tablo2[[#This Row],[ÖDEMELER TOPLAMI]]," ")</f>
        <v xml:space="preserve"> </v>
      </c>
    </row>
    <row r="522" spans="2:9" x14ac:dyDescent="0.25">
      <c r="B522" s="95">
        <v>520</v>
      </c>
      <c r="C522" s="169"/>
      <c r="D522" s="165"/>
      <c r="E522" s="165"/>
      <c r="F522" s="165"/>
      <c r="G522" s="207" t="str">
        <f t="shared" ca="1" si="20"/>
        <v xml:space="preserve"> </v>
      </c>
      <c r="H522" s="207" t="str">
        <f t="shared" ca="1" si="21"/>
        <v xml:space="preserve"> </v>
      </c>
      <c r="I522" s="139" t="str">
        <f ca="1">IFERROR(Tablo2[[#This Row],[KDV DAHİL ALIŞLAR]]-Tablo2[[#This Row],[ÖDEMELER TOPLAMI]]," ")</f>
        <v xml:space="preserve"> </v>
      </c>
    </row>
    <row r="523" spans="2:9" x14ac:dyDescent="0.25">
      <c r="B523" s="95">
        <v>521</v>
      </c>
      <c r="C523" s="169"/>
      <c r="D523" s="165"/>
      <c r="E523" s="165"/>
      <c r="F523" s="165"/>
      <c r="G523" s="207" t="str">
        <f t="shared" ca="1" si="20"/>
        <v xml:space="preserve"> </v>
      </c>
      <c r="H523" s="207" t="str">
        <f t="shared" ca="1" si="21"/>
        <v xml:space="preserve"> </v>
      </c>
      <c r="I523" s="139" t="str">
        <f ca="1">IFERROR(Tablo2[[#This Row],[KDV DAHİL ALIŞLAR]]-Tablo2[[#This Row],[ÖDEMELER TOPLAMI]]," ")</f>
        <v xml:space="preserve"> </v>
      </c>
    </row>
    <row r="524" spans="2:9" x14ac:dyDescent="0.25">
      <c r="B524" s="95">
        <v>522</v>
      </c>
      <c r="C524" s="169"/>
      <c r="D524" s="165"/>
      <c r="E524" s="165"/>
      <c r="F524" s="165"/>
      <c r="G524" s="207" t="str">
        <f t="shared" ca="1" si="20"/>
        <v xml:space="preserve"> </v>
      </c>
      <c r="H524" s="207" t="str">
        <f t="shared" ca="1" si="21"/>
        <v xml:space="preserve"> </v>
      </c>
      <c r="I524" s="139" t="str">
        <f ca="1">IFERROR(Tablo2[[#This Row],[KDV DAHİL ALIŞLAR]]-Tablo2[[#This Row],[ÖDEMELER TOPLAMI]]," ")</f>
        <v xml:space="preserve"> </v>
      </c>
    </row>
    <row r="525" spans="2:9" x14ac:dyDescent="0.25">
      <c r="B525" s="95">
        <v>523</v>
      </c>
      <c r="C525" s="169"/>
      <c r="D525" s="165"/>
      <c r="E525" s="165"/>
      <c r="F525" s="165"/>
      <c r="G525" s="207" t="str">
        <f t="shared" ca="1" si="20"/>
        <v xml:space="preserve"> </v>
      </c>
      <c r="H525" s="207" t="str">
        <f t="shared" ca="1" si="21"/>
        <v xml:space="preserve"> </v>
      </c>
      <c r="I525" s="139" t="str">
        <f ca="1">IFERROR(Tablo2[[#This Row],[KDV DAHİL ALIŞLAR]]-Tablo2[[#This Row],[ÖDEMELER TOPLAMI]]," ")</f>
        <v xml:space="preserve"> </v>
      </c>
    </row>
    <row r="526" spans="2:9" x14ac:dyDescent="0.25">
      <c r="B526" s="95">
        <v>524</v>
      </c>
      <c r="C526" s="169"/>
      <c r="D526" s="165"/>
      <c r="E526" s="165"/>
      <c r="F526" s="165"/>
      <c r="G526" s="207" t="str">
        <f t="shared" ca="1" si="20"/>
        <v xml:space="preserve"> </v>
      </c>
      <c r="H526" s="207" t="str">
        <f t="shared" ca="1" si="21"/>
        <v xml:space="preserve"> </v>
      </c>
      <c r="I526" s="139" t="str">
        <f ca="1">IFERROR(Tablo2[[#This Row],[KDV DAHİL ALIŞLAR]]-Tablo2[[#This Row],[ÖDEMELER TOPLAMI]]," ")</f>
        <v xml:space="preserve"> </v>
      </c>
    </row>
    <row r="527" spans="2:9" x14ac:dyDescent="0.25">
      <c r="B527" s="95">
        <v>525</v>
      </c>
      <c r="C527" s="169"/>
      <c r="D527" s="165"/>
      <c r="E527" s="165"/>
      <c r="F527" s="165"/>
      <c r="G527" s="207" t="str">
        <f t="shared" ca="1" si="20"/>
        <v xml:space="preserve"> </v>
      </c>
      <c r="H527" s="207" t="str">
        <f t="shared" ca="1" si="21"/>
        <v xml:space="preserve"> </v>
      </c>
      <c r="I527" s="139" t="str">
        <f ca="1">IFERROR(Tablo2[[#This Row],[KDV DAHİL ALIŞLAR]]-Tablo2[[#This Row],[ÖDEMELER TOPLAMI]]," ")</f>
        <v xml:space="preserve"> </v>
      </c>
    </row>
    <row r="528" spans="2:9" x14ac:dyDescent="0.25">
      <c r="B528" s="95">
        <v>526</v>
      </c>
      <c r="C528" s="169"/>
      <c r="D528" s="165"/>
      <c r="E528" s="165"/>
      <c r="F528" s="165"/>
      <c r="G528" s="207" t="str">
        <f t="shared" ca="1" si="20"/>
        <v xml:space="preserve"> </v>
      </c>
      <c r="H528" s="207" t="str">
        <f t="shared" ca="1" si="21"/>
        <v xml:space="preserve"> </v>
      </c>
      <c r="I528" s="139" t="str">
        <f ca="1">IFERROR(Tablo2[[#This Row],[KDV DAHİL ALIŞLAR]]-Tablo2[[#This Row],[ÖDEMELER TOPLAMI]]," ")</f>
        <v xml:space="preserve"> </v>
      </c>
    </row>
    <row r="529" spans="2:9" x14ac:dyDescent="0.25">
      <c r="B529" s="95">
        <v>527</v>
      </c>
      <c r="C529" s="169"/>
      <c r="D529" s="165"/>
      <c r="E529" s="165"/>
      <c r="F529" s="165"/>
      <c r="G529" s="207" t="str">
        <f t="shared" ca="1" si="20"/>
        <v xml:space="preserve"> </v>
      </c>
      <c r="H529" s="207" t="str">
        <f t="shared" ca="1" si="21"/>
        <v xml:space="preserve"> </v>
      </c>
      <c r="I529" s="139" t="str">
        <f ca="1">IFERROR(Tablo2[[#This Row],[KDV DAHİL ALIŞLAR]]-Tablo2[[#This Row],[ÖDEMELER TOPLAMI]]," ")</f>
        <v xml:space="preserve"> </v>
      </c>
    </row>
    <row r="530" spans="2:9" x14ac:dyDescent="0.25">
      <c r="B530" s="95">
        <v>528</v>
      </c>
      <c r="C530" s="169"/>
      <c r="D530" s="165"/>
      <c r="E530" s="165"/>
      <c r="F530" s="165"/>
      <c r="G530" s="207" t="str">
        <f t="shared" ref="G530:G572" ca="1" si="22">IFERROR(SUMIF(INDIRECT("'"&amp;F530&amp;"'!C:C"),C530,INDIRECT("'"&amp;F530&amp;"'!L:L"))," ")</f>
        <v xml:space="preserve"> </v>
      </c>
      <c r="H530" s="207" t="str">
        <f t="shared" ref="H530:H572" ca="1" si="23">IFERROR(SUMIF(INDIRECT("'"&amp;F530&amp;"'!C:C"),C530,INDIRECT("'"&amp;F530&amp;"'!M:M"))," ")</f>
        <v xml:space="preserve"> </v>
      </c>
      <c r="I530" s="139" t="str">
        <f ca="1">IFERROR(Tablo2[[#This Row],[KDV DAHİL ALIŞLAR]]-Tablo2[[#This Row],[ÖDEMELER TOPLAMI]]," ")</f>
        <v xml:space="preserve"> </v>
      </c>
    </row>
    <row r="531" spans="2:9" x14ac:dyDescent="0.25">
      <c r="B531" s="95">
        <v>529</v>
      </c>
      <c r="C531" s="169"/>
      <c r="D531" s="165"/>
      <c r="E531" s="165"/>
      <c r="F531" s="165"/>
      <c r="G531" s="207" t="str">
        <f t="shared" ca="1" si="22"/>
        <v xml:space="preserve"> </v>
      </c>
      <c r="H531" s="207" t="str">
        <f t="shared" ca="1" si="23"/>
        <v xml:space="preserve"> </v>
      </c>
      <c r="I531" s="139" t="str">
        <f ca="1">IFERROR(Tablo2[[#This Row],[KDV DAHİL ALIŞLAR]]-Tablo2[[#This Row],[ÖDEMELER TOPLAMI]]," ")</f>
        <v xml:space="preserve"> </v>
      </c>
    </row>
    <row r="532" spans="2:9" x14ac:dyDescent="0.25">
      <c r="B532" s="95">
        <v>530</v>
      </c>
      <c r="C532" s="169"/>
      <c r="D532" s="165"/>
      <c r="E532" s="165"/>
      <c r="F532" s="165"/>
      <c r="G532" s="207" t="str">
        <f t="shared" ca="1" si="22"/>
        <v xml:space="preserve"> </v>
      </c>
      <c r="H532" s="207" t="str">
        <f t="shared" ca="1" si="23"/>
        <v xml:space="preserve"> </v>
      </c>
      <c r="I532" s="139" t="str">
        <f ca="1">IFERROR(Tablo2[[#This Row],[KDV DAHİL ALIŞLAR]]-Tablo2[[#This Row],[ÖDEMELER TOPLAMI]]," ")</f>
        <v xml:space="preserve"> </v>
      </c>
    </row>
    <row r="533" spans="2:9" x14ac:dyDescent="0.25">
      <c r="B533" s="95">
        <v>531</v>
      </c>
      <c r="C533" s="169"/>
      <c r="D533" s="165"/>
      <c r="E533" s="165"/>
      <c r="F533" s="165"/>
      <c r="G533" s="207" t="str">
        <f t="shared" ca="1" si="22"/>
        <v xml:space="preserve"> </v>
      </c>
      <c r="H533" s="207" t="str">
        <f t="shared" ca="1" si="23"/>
        <v xml:space="preserve"> </v>
      </c>
      <c r="I533" s="139" t="str">
        <f ca="1">IFERROR(Tablo2[[#This Row],[KDV DAHİL ALIŞLAR]]-Tablo2[[#This Row],[ÖDEMELER TOPLAMI]]," ")</f>
        <v xml:space="preserve"> </v>
      </c>
    </row>
    <row r="534" spans="2:9" x14ac:dyDescent="0.25">
      <c r="B534" s="95">
        <v>532</v>
      </c>
      <c r="C534" s="169"/>
      <c r="D534" s="165"/>
      <c r="E534" s="165"/>
      <c r="F534" s="165"/>
      <c r="G534" s="207" t="str">
        <f t="shared" ca="1" si="22"/>
        <v xml:space="preserve"> </v>
      </c>
      <c r="H534" s="207" t="str">
        <f t="shared" ca="1" si="23"/>
        <v xml:space="preserve"> </v>
      </c>
      <c r="I534" s="139" t="str">
        <f ca="1">IFERROR(Tablo2[[#This Row],[KDV DAHİL ALIŞLAR]]-Tablo2[[#This Row],[ÖDEMELER TOPLAMI]]," ")</f>
        <v xml:space="preserve"> </v>
      </c>
    </row>
    <row r="535" spans="2:9" x14ac:dyDescent="0.25">
      <c r="B535" s="95">
        <v>533</v>
      </c>
      <c r="C535" s="169"/>
      <c r="D535" s="165"/>
      <c r="E535" s="165"/>
      <c r="F535" s="165"/>
      <c r="G535" s="207" t="str">
        <f t="shared" ca="1" si="22"/>
        <v xml:space="preserve"> </v>
      </c>
      <c r="H535" s="207" t="str">
        <f t="shared" ca="1" si="23"/>
        <v xml:space="preserve"> </v>
      </c>
      <c r="I535" s="139" t="str">
        <f ca="1">IFERROR(Tablo2[[#This Row],[KDV DAHİL ALIŞLAR]]-Tablo2[[#This Row],[ÖDEMELER TOPLAMI]]," ")</f>
        <v xml:space="preserve"> </v>
      </c>
    </row>
    <row r="536" spans="2:9" x14ac:dyDescent="0.25">
      <c r="B536" s="95">
        <v>534</v>
      </c>
      <c r="C536" s="169"/>
      <c r="D536" s="165"/>
      <c r="E536" s="165"/>
      <c r="F536" s="165"/>
      <c r="G536" s="207" t="str">
        <f t="shared" ca="1" si="22"/>
        <v xml:space="preserve"> </v>
      </c>
      <c r="H536" s="207" t="str">
        <f t="shared" ca="1" si="23"/>
        <v xml:space="preserve"> </v>
      </c>
      <c r="I536" s="139" t="str">
        <f ca="1">IFERROR(Tablo2[[#This Row],[KDV DAHİL ALIŞLAR]]-Tablo2[[#This Row],[ÖDEMELER TOPLAMI]]," ")</f>
        <v xml:space="preserve"> </v>
      </c>
    </row>
    <row r="537" spans="2:9" x14ac:dyDescent="0.25">
      <c r="B537" s="95">
        <v>535</v>
      </c>
      <c r="C537" s="169"/>
      <c r="D537" s="165"/>
      <c r="E537" s="165"/>
      <c r="F537" s="165"/>
      <c r="G537" s="207" t="str">
        <f t="shared" ca="1" si="22"/>
        <v xml:space="preserve"> </v>
      </c>
      <c r="H537" s="207" t="str">
        <f t="shared" ca="1" si="23"/>
        <v xml:space="preserve"> </v>
      </c>
      <c r="I537" s="139" t="str">
        <f ca="1">IFERROR(Tablo2[[#This Row],[KDV DAHİL ALIŞLAR]]-Tablo2[[#This Row],[ÖDEMELER TOPLAMI]]," ")</f>
        <v xml:space="preserve"> </v>
      </c>
    </row>
    <row r="538" spans="2:9" x14ac:dyDescent="0.25">
      <c r="B538" s="95">
        <v>536</v>
      </c>
      <c r="C538" s="169"/>
      <c r="D538" s="165"/>
      <c r="E538" s="165"/>
      <c r="F538" s="165"/>
      <c r="G538" s="207" t="str">
        <f t="shared" ca="1" si="22"/>
        <v xml:space="preserve"> </v>
      </c>
      <c r="H538" s="207" t="str">
        <f t="shared" ca="1" si="23"/>
        <v xml:space="preserve"> </v>
      </c>
      <c r="I538" s="139" t="str">
        <f ca="1">IFERROR(Tablo2[[#This Row],[KDV DAHİL ALIŞLAR]]-Tablo2[[#This Row],[ÖDEMELER TOPLAMI]]," ")</f>
        <v xml:space="preserve"> </v>
      </c>
    </row>
    <row r="539" spans="2:9" x14ac:dyDescent="0.25">
      <c r="B539" s="95">
        <v>537</v>
      </c>
      <c r="C539" s="169"/>
      <c r="D539" s="165"/>
      <c r="E539" s="165"/>
      <c r="F539" s="165"/>
      <c r="G539" s="207" t="str">
        <f t="shared" ca="1" si="22"/>
        <v xml:space="preserve"> </v>
      </c>
      <c r="H539" s="207" t="str">
        <f t="shared" ca="1" si="23"/>
        <v xml:space="preserve"> </v>
      </c>
      <c r="I539" s="139" t="str">
        <f ca="1">IFERROR(Tablo2[[#This Row],[KDV DAHİL ALIŞLAR]]-Tablo2[[#This Row],[ÖDEMELER TOPLAMI]]," ")</f>
        <v xml:space="preserve"> </v>
      </c>
    </row>
    <row r="540" spans="2:9" x14ac:dyDescent="0.25">
      <c r="B540" s="95">
        <v>538</v>
      </c>
      <c r="C540" s="169"/>
      <c r="D540" s="165"/>
      <c r="E540" s="165"/>
      <c r="F540" s="165"/>
      <c r="G540" s="207" t="str">
        <f t="shared" ca="1" si="22"/>
        <v xml:space="preserve"> </v>
      </c>
      <c r="H540" s="207" t="str">
        <f t="shared" ca="1" si="23"/>
        <v xml:space="preserve"> </v>
      </c>
      <c r="I540" s="139" t="str">
        <f ca="1">IFERROR(Tablo2[[#This Row],[KDV DAHİL ALIŞLAR]]-Tablo2[[#This Row],[ÖDEMELER TOPLAMI]]," ")</f>
        <v xml:space="preserve"> </v>
      </c>
    </row>
    <row r="541" spans="2:9" x14ac:dyDescent="0.25">
      <c r="B541" s="95">
        <v>539</v>
      </c>
      <c r="C541" s="169"/>
      <c r="D541" s="165"/>
      <c r="E541" s="165"/>
      <c r="F541" s="165"/>
      <c r="G541" s="207" t="str">
        <f t="shared" ca="1" si="22"/>
        <v xml:space="preserve"> </v>
      </c>
      <c r="H541" s="207" t="str">
        <f t="shared" ca="1" si="23"/>
        <v xml:space="preserve"> </v>
      </c>
      <c r="I541" s="139" t="str">
        <f ca="1">IFERROR(Tablo2[[#This Row],[KDV DAHİL ALIŞLAR]]-Tablo2[[#This Row],[ÖDEMELER TOPLAMI]]," ")</f>
        <v xml:space="preserve"> </v>
      </c>
    </row>
    <row r="542" spans="2:9" x14ac:dyDescent="0.25">
      <c r="B542" s="95">
        <v>540</v>
      </c>
      <c r="C542" s="169"/>
      <c r="D542" s="165"/>
      <c r="E542" s="165"/>
      <c r="F542" s="165"/>
      <c r="G542" s="207" t="str">
        <f t="shared" ca="1" si="22"/>
        <v xml:space="preserve"> </v>
      </c>
      <c r="H542" s="207" t="str">
        <f t="shared" ca="1" si="23"/>
        <v xml:space="preserve"> </v>
      </c>
      <c r="I542" s="139" t="str">
        <f ca="1">IFERROR(Tablo2[[#This Row],[KDV DAHİL ALIŞLAR]]-Tablo2[[#This Row],[ÖDEMELER TOPLAMI]]," ")</f>
        <v xml:space="preserve"> </v>
      </c>
    </row>
    <row r="543" spans="2:9" x14ac:dyDescent="0.25">
      <c r="B543" s="95">
        <v>541</v>
      </c>
      <c r="C543" s="169"/>
      <c r="D543" s="165"/>
      <c r="E543" s="165"/>
      <c r="F543" s="165"/>
      <c r="G543" s="207" t="str">
        <f t="shared" ca="1" si="22"/>
        <v xml:space="preserve"> </v>
      </c>
      <c r="H543" s="207" t="str">
        <f t="shared" ca="1" si="23"/>
        <v xml:space="preserve"> </v>
      </c>
      <c r="I543" s="139" t="str">
        <f ca="1">IFERROR(Tablo2[[#This Row],[KDV DAHİL ALIŞLAR]]-Tablo2[[#This Row],[ÖDEMELER TOPLAMI]]," ")</f>
        <v xml:space="preserve"> </v>
      </c>
    </row>
    <row r="544" spans="2:9" x14ac:dyDescent="0.25">
      <c r="B544" s="95">
        <v>542</v>
      </c>
      <c r="C544" s="169"/>
      <c r="D544" s="165"/>
      <c r="E544" s="165"/>
      <c r="F544" s="165"/>
      <c r="G544" s="207" t="str">
        <f t="shared" ca="1" si="22"/>
        <v xml:space="preserve"> </v>
      </c>
      <c r="H544" s="207" t="str">
        <f t="shared" ca="1" si="23"/>
        <v xml:space="preserve"> </v>
      </c>
      <c r="I544" s="139" t="str">
        <f ca="1">IFERROR(Tablo2[[#This Row],[KDV DAHİL ALIŞLAR]]-Tablo2[[#This Row],[ÖDEMELER TOPLAMI]]," ")</f>
        <v xml:space="preserve"> </v>
      </c>
    </row>
    <row r="545" spans="2:9" x14ac:dyDescent="0.25">
      <c r="B545" s="95">
        <v>543</v>
      </c>
      <c r="C545" s="169"/>
      <c r="D545" s="165"/>
      <c r="E545" s="165"/>
      <c r="F545" s="165"/>
      <c r="G545" s="207" t="str">
        <f t="shared" ca="1" si="22"/>
        <v xml:space="preserve"> </v>
      </c>
      <c r="H545" s="207" t="str">
        <f t="shared" ca="1" si="23"/>
        <v xml:space="preserve"> </v>
      </c>
      <c r="I545" s="139" t="str">
        <f ca="1">IFERROR(Tablo2[[#This Row],[KDV DAHİL ALIŞLAR]]-Tablo2[[#This Row],[ÖDEMELER TOPLAMI]]," ")</f>
        <v xml:space="preserve"> </v>
      </c>
    </row>
    <row r="546" spans="2:9" x14ac:dyDescent="0.25">
      <c r="B546" s="95">
        <v>544</v>
      </c>
      <c r="C546" s="169"/>
      <c r="D546" s="165"/>
      <c r="E546" s="165"/>
      <c r="F546" s="165"/>
      <c r="G546" s="207" t="str">
        <f t="shared" ca="1" si="22"/>
        <v xml:space="preserve"> </v>
      </c>
      <c r="H546" s="207" t="str">
        <f t="shared" ca="1" si="23"/>
        <v xml:space="preserve"> </v>
      </c>
      <c r="I546" s="139" t="str">
        <f ca="1">IFERROR(Tablo2[[#This Row],[KDV DAHİL ALIŞLAR]]-Tablo2[[#This Row],[ÖDEMELER TOPLAMI]]," ")</f>
        <v xml:space="preserve"> </v>
      </c>
    </row>
    <row r="547" spans="2:9" x14ac:dyDescent="0.25">
      <c r="B547" s="95">
        <v>545</v>
      </c>
      <c r="C547" s="169"/>
      <c r="D547" s="165"/>
      <c r="E547" s="165"/>
      <c r="F547" s="165"/>
      <c r="G547" s="207" t="str">
        <f t="shared" ca="1" si="22"/>
        <v xml:space="preserve"> </v>
      </c>
      <c r="H547" s="207" t="str">
        <f t="shared" ca="1" si="23"/>
        <v xml:space="preserve"> </v>
      </c>
      <c r="I547" s="139" t="str">
        <f ca="1">IFERROR(Tablo2[[#This Row],[KDV DAHİL ALIŞLAR]]-Tablo2[[#This Row],[ÖDEMELER TOPLAMI]]," ")</f>
        <v xml:space="preserve"> </v>
      </c>
    </row>
    <row r="548" spans="2:9" x14ac:dyDescent="0.25">
      <c r="B548" s="95">
        <v>546</v>
      </c>
      <c r="C548" s="169"/>
      <c r="D548" s="165"/>
      <c r="E548" s="165"/>
      <c r="F548" s="165"/>
      <c r="G548" s="207" t="str">
        <f t="shared" ca="1" si="22"/>
        <v xml:space="preserve"> </v>
      </c>
      <c r="H548" s="207" t="str">
        <f t="shared" ca="1" si="23"/>
        <v xml:space="preserve"> </v>
      </c>
      <c r="I548" s="139" t="str">
        <f ca="1">IFERROR(Tablo2[[#This Row],[KDV DAHİL ALIŞLAR]]-Tablo2[[#This Row],[ÖDEMELER TOPLAMI]]," ")</f>
        <v xml:space="preserve"> </v>
      </c>
    </row>
    <row r="549" spans="2:9" x14ac:dyDescent="0.25">
      <c r="B549" s="95">
        <v>547</v>
      </c>
      <c r="C549" s="169"/>
      <c r="D549" s="165"/>
      <c r="E549" s="165"/>
      <c r="F549" s="165"/>
      <c r="G549" s="207" t="str">
        <f t="shared" ca="1" si="22"/>
        <v xml:space="preserve"> </v>
      </c>
      <c r="H549" s="207" t="str">
        <f t="shared" ca="1" si="23"/>
        <v xml:space="preserve"> </v>
      </c>
      <c r="I549" s="139" t="str">
        <f ca="1">IFERROR(Tablo2[[#This Row],[KDV DAHİL ALIŞLAR]]-Tablo2[[#This Row],[ÖDEMELER TOPLAMI]]," ")</f>
        <v xml:space="preserve"> </v>
      </c>
    </row>
    <row r="550" spans="2:9" x14ac:dyDescent="0.25">
      <c r="B550" s="95">
        <v>548</v>
      </c>
      <c r="C550" s="169"/>
      <c r="D550" s="165"/>
      <c r="E550" s="165"/>
      <c r="F550" s="165"/>
      <c r="G550" s="207" t="str">
        <f t="shared" ca="1" si="22"/>
        <v xml:space="preserve"> </v>
      </c>
      <c r="H550" s="207" t="str">
        <f t="shared" ca="1" si="23"/>
        <v xml:space="preserve"> </v>
      </c>
      <c r="I550" s="139" t="str">
        <f ca="1">IFERROR(Tablo2[[#This Row],[KDV DAHİL ALIŞLAR]]-Tablo2[[#This Row],[ÖDEMELER TOPLAMI]]," ")</f>
        <v xml:space="preserve"> </v>
      </c>
    </row>
    <row r="551" spans="2:9" x14ac:dyDescent="0.25">
      <c r="B551" s="95">
        <v>549</v>
      </c>
      <c r="C551" s="169"/>
      <c r="D551" s="165"/>
      <c r="E551" s="165"/>
      <c r="F551" s="165"/>
      <c r="G551" s="207" t="str">
        <f t="shared" ca="1" si="22"/>
        <v xml:space="preserve"> </v>
      </c>
      <c r="H551" s="207" t="str">
        <f t="shared" ca="1" si="23"/>
        <v xml:space="preserve"> </v>
      </c>
      <c r="I551" s="139" t="str">
        <f ca="1">IFERROR(Tablo2[[#This Row],[KDV DAHİL ALIŞLAR]]-Tablo2[[#This Row],[ÖDEMELER TOPLAMI]]," ")</f>
        <v xml:space="preserve"> </v>
      </c>
    </row>
    <row r="552" spans="2:9" x14ac:dyDescent="0.25">
      <c r="B552" s="95">
        <v>550</v>
      </c>
      <c r="C552" s="169"/>
      <c r="D552" s="165"/>
      <c r="E552" s="165"/>
      <c r="F552" s="165"/>
      <c r="G552" s="207" t="str">
        <f t="shared" ca="1" si="22"/>
        <v xml:space="preserve"> </v>
      </c>
      <c r="H552" s="207" t="str">
        <f t="shared" ca="1" si="23"/>
        <v xml:space="preserve"> </v>
      </c>
      <c r="I552" s="139" t="str">
        <f ca="1">IFERROR(Tablo2[[#This Row],[KDV DAHİL ALIŞLAR]]-Tablo2[[#This Row],[ÖDEMELER TOPLAMI]]," ")</f>
        <v xml:space="preserve"> </v>
      </c>
    </row>
    <row r="553" spans="2:9" x14ac:dyDescent="0.25">
      <c r="B553" s="95">
        <v>551</v>
      </c>
      <c r="C553" s="169"/>
      <c r="D553" s="165"/>
      <c r="E553" s="165"/>
      <c r="F553" s="165"/>
      <c r="G553" s="207" t="str">
        <f t="shared" ca="1" si="22"/>
        <v xml:space="preserve"> </v>
      </c>
      <c r="H553" s="207" t="str">
        <f t="shared" ca="1" si="23"/>
        <v xml:space="preserve"> </v>
      </c>
      <c r="I553" s="139" t="str">
        <f ca="1">IFERROR(Tablo2[[#This Row],[KDV DAHİL ALIŞLAR]]-Tablo2[[#This Row],[ÖDEMELER TOPLAMI]]," ")</f>
        <v xml:space="preserve"> </v>
      </c>
    </row>
    <row r="554" spans="2:9" x14ac:dyDescent="0.25">
      <c r="B554" s="95">
        <v>552</v>
      </c>
      <c r="C554" s="169"/>
      <c r="D554" s="165"/>
      <c r="E554" s="165"/>
      <c r="F554" s="165"/>
      <c r="G554" s="207" t="str">
        <f t="shared" ca="1" si="22"/>
        <v xml:space="preserve"> </v>
      </c>
      <c r="H554" s="207" t="str">
        <f t="shared" ca="1" si="23"/>
        <v xml:space="preserve"> </v>
      </c>
      <c r="I554" s="139" t="str">
        <f ca="1">IFERROR(Tablo2[[#This Row],[KDV DAHİL ALIŞLAR]]-Tablo2[[#This Row],[ÖDEMELER TOPLAMI]]," ")</f>
        <v xml:space="preserve"> </v>
      </c>
    </row>
    <row r="555" spans="2:9" x14ac:dyDescent="0.25">
      <c r="B555" s="95">
        <v>553</v>
      </c>
      <c r="C555" s="169"/>
      <c r="D555" s="165"/>
      <c r="E555" s="165"/>
      <c r="F555" s="165"/>
      <c r="G555" s="207" t="str">
        <f t="shared" ca="1" si="22"/>
        <v xml:space="preserve"> </v>
      </c>
      <c r="H555" s="207" t="str">
        <f t="shared" ca="1" si="23"/>
        <v xml:space="preserve"> </v>
      </c>
      <c r="I555" s="139" t="str">
        <f ca="1">IFERROR(Tablo2[[#This Row],[KDV DAHİL ALIŞLAR]]-Tablo2[[#This Row],[ÖDEMELER TOPLAMI]]," ")</f>
        <v xml:space="preserve"> </v>
      </c>
    </row>
    <row r="556" spans="2:9" x14ac:dyDescent="0.25">
      <c r="B556" s="95">
        <v>554</v>
      </c>
      <c r="C556" s="169"/>
      <c r="D556" s="165"/>
      <c r="E556" s="165"/>
      <c r="F556" s="165"/>
      <c r="G556" s="207" t="str">
        <f t="shared" ca="1" si="22"/>
        <v xml:space="preserve"> </v>
      </c>
      <c r="H556" s="207" t="str">
        <f t="shared" ca="1" si="23"/>
        <v xml:space="preserve"> </v>
      </c>
      <c r="I556" s="139" t="str">
        <f ca="1">IFERROR(Tablo2[[#This Row],[KDV DAHİL ALIŞLAR]]-Tablo2[[#This Row],[ÖDEMELER TOPLAMI]]," ")</f>
        <v xml:space="preserve"> </v>
      </c>
    </row>
    <row r="557" spans="2:9" x14ac:dyDescent="0.25">
      <c r="B557" s="95">
        <v>555</v>
      </c>
      <c r="C557" s="169"/>
      <c r="D557" s="165"/>
      <c r="E557" s="165"/>
      <c r="F557" s="165"/>
      <c r="G557" s="207" t="str">
        <f t="shared" ca="1" si="22"/>
        <v xml:space="preserve"> </v>
      </c>
      <c r="H557" s="207" t="str">
        <f t="shared" ca="1" si="23"/>
        <v xml:space="preserve"> </v>
      </c>
      <c r="I557" s="139" t="str">
        <f ca="1">IFERROR(Tablo2[[#This Row],[KDV DAHİL ALIŞLAR]]-Tablo2[[#This Row],[ÖDEMELER TOPLAMI]]," ")</f>
        <v xml:space="preserve"> </v>
      </c>
    </row>
    <row r="558" spans="2:9" x14ac:dyDescent="0.25">
      <c r="B558" s="95">
        <v>556</v>
      </c>
      <c r="C558" s="169"/>
      <c r="D558" s="165"/>
      <c r="E558" s="165"/>
      <c r="F558" s="165"/>
      <c r="G558" s="207" t="str">
        <f t="shared" ca="1" si="22"/>
        <v xml:space="preserve"> </v>
      </c>
      <c r="H558" s="207" t="str">
        <f t="shared" ca="1" si="23"/>
        <v xml:space="preserve"> </v>
      </c>
      <c r="I558" s="139" t="str">
        <f ca="1">IFERROR(Tablo2[[#This Row],[KDV DAHİL ALIŞLAR]]-Tablo2[[#This Row],[ÖDEMELER TOPLAMI]]," ")</f>
        <v xml:space="preserve"> </v>
      </c>
    </row>
    <row r="559" spans="2:9" x14ac:dyDescent="0.25">
      <c r="B559" s="95">
        <v>557</v>
      </c>
      <c r="C559" s="169"/>
      <c r="D559" s="165"/>
      <c r="E559" s="165"/>
      <c r="F559" s="165"/>
      <c r="G559" s="207" t="str">
        <f t="shared" ca="1" si="22"/>
        <v xml:space="preserve"> </v>
      </c>
      <c r="H559" s="207" t="str">
        <f t="shared" ca="1" si="23"/>
        <v xml:space="preserve"> </v>
      </c>
      <c r="I559" s="139" t="str">
        <f ca="1">IFERROR(Tablo2[[#This Row],[KDV DAHİL ALIŞLAR]]-Tablo2[[#This Row],[ÖDEMELER TOPLAMI]]," ")</f>
        <v xml:space="preserve"> </v>
      </c>
    </row>
    <row r="560" spans="2:9" x14ac:dyDescent="0.25">
      <c r="B560" s="95">
        <v>558</v>
      </c>
      <c r="C560" s="169"/>
      <c r="D560" s="165"/>
      <c r="E560" s="165"/>
      <c r="F560" s="165"/>
      <c r="G560" s="207" t="str">
        <f t="shared" ca="1" si="22"/>
        <v xml:space="preserve"> </v>
      </c>
      <c r="H560" s="207" t="str">
        <f t="shared" ca="1" si="23"/>
        <v xml:space="preserve"> </v>
      </c>
      <c r="I560" s="139" t="str">
        <f ca="1">IFERROR(Tablo2[[#This Row],[KDV DAHİL ALIŞLAR]]-Tablo2[[#This Row],[ÖDEMELER TOPLAMI]]," ")</f>
        <v xml:space="preserve"> </v>
      </c>
    </row>
    <row r="561" spans="2:9" x14ac:dyDescent="0.25">
      <c r="B561" s="95">
        <v>559</v>
      </c>
      <c r="C561" s="169"/>
      <c r="D561" s="165"/>
      <c r="E561" s="165"/>
      <c r="F561" s="165"/>
      <c r="G561" s="207" t="str">
        <f t="shared" ca="1" si="22"/>
        <v xml:space="preserve"> </v>
      </c>
      <c r="H561" s="207" t="str">
        <f t="shared" ca="1" si="23"/>
        <v xml:space="preserve"> </v>
      </c>
      <c r="I561" s="139" t="str">
        <f ca="1">IFERROR(Tablo2[[#This Row],[KDV DAHİL ALIŞLAR]]-Tablo2[[#This Row],[ÖDEMELER TOPLAMI]]," ")</f>
        <v xml:space="preserve"> </v>
      </c>
    </row>
    <row r="562" spans="2:9" x14ac:dyDescent="0.25">
      <c r="B562" s="95">
        <v>560</v>
      </c>
      <c r="C562" s="169"/>
      <c r="D562" s="165"/>
      <c r="E562" s="165"/>
      <c r="F562" s="165"/>
      <c r="G562" s="207" t="str">
        <f t="shared" ca="1" si="22"/>
        <v xml:space="preserve"> </v>
      </c>
      <c r="H562" s="207" t="str">
        <f t="shared" ca="1" si="23"/>
        <v xml:space="preserve"> </v>
      </c>
      <c r="I562" s="139" t="str">
        <f ca="1">IFERROR(Tablo2[[#This Row],[KDV DAHİL ALIŞLAR]]-Tablo2[[#This Row],[ÖDEMELER TOPLAMI]]," ")</f>
        <v xml:space="preserve"> </v>
      </c>
    </row>
    <row r="563" spans="2:9" x14ac:dyDescent="0.25">
      <c r="B563" s="95">
        <v>561</v>
      </c>
      <c r="C563" s="169"/>
      <c r="D563" s="165"/>
      <c r="E563" s="165"/>
      <c r="F563" s="165"/>
      <c r="G563" s="207" t="str">
        <f t="shared" ca="1" si="22"/>
        <v xml:space="preserve"> </v>
      </c>
      <c r="H563" s="207" t="str">
        <f t="shared" ca="1" si="23"/>
        <v xml:space="preserve"> </v>
      </c>
      <c r="I563" s="139" t="str">
        <f ca="1">IFERROR(Tablo2[[#This Row],[KDV DAHİL ALIŞLAR]]-Tablo2[[#This Row],[ÖDEMELER TOPLAMI]]," ")</f>
        <v xml:space="preserve"> </v>
      </c>
    </row>
    <row r="564" spans="2:9" x14ac:dyDescent="0.25">
      <c r="B564" s="95">
        <v>562</v>
      </c>
      <c r="C564" s="169"/>
      <c r="D564" s="165"/>
      <c r="E564" s="165"/>
      <c r="F564" s="165"/>
      <c r="G564" s="207" t="str">
        <f t="shared" ca="1" si="22"/>
        <v xml:space="preserve"> </v>
      </c>
      <c r="H564" s="207" t="str">
        <f t="shared" ca="1" si="23"/>
        <v xml:space="preserve"> </v>
      </c>
      <c r="I564" s="139" t="str">
        <f ca="1">IFERROR(Tablo2[[#This Row],[KDV DAHİL ALIŞLAR]]-Tablo2[[#This Row],[ÖDEMELER TOPLAMI]]," ")</f>
        <v xml:space="preserve"> </v>
      </c>
    </row>
    <row r="565" spans="2:9" x14ac:dyDescent="0.25">
      <c r="B565" s="95">
        <v>563</v>
      </c>
      <c r="C565" s="169"/>
      <c r="D565" s="165"/>
      <c r="E565" s="165"/>
      <c r="F565" s="165"/>
      <c r="G565" s="207" t="str">
        <f t="shared" ca="1" si="22"/>
        <v xml:space="preserve"> </v>
      </c>
      <c r="H565" s="207" t="str">
        <f t="shared" ca="1" si="23"/>
        <v xml:space="preserve"> </v>
      </c>
      <c r="I565" s="139" t="str">
        <f ca="1">IFERROR(Tablo2[[#This Row],[KDV DAHİL ALIŞLAR]]-Tablo2[[#This Row],[ÖDEMELER TOPLAMI]]," ")</f>
        <v xml:space="preserve"> </v>
      </c>
    </row>
    <row r="566" spans="2:9" x14ac:dyDescent="0.25">
      <c r="B566" s="95">
        <v>564</v>
      </c>
      <c r="C566" s="169"/>
      <c r="D566" s="165"/>
      <c r="E566" s="165"/>
      <c r="F566" s="165"/>
      <c r="G566" s="207" t="str">
        <f t="shared" ca="1" si="22"/>
        <v xml:space="preserve"> </v>
      </c>
      <c r="H566" s="207" t="str">
        <f t="shared" ca="1" si="23"/>
        <v xml:space="preserve"> </v>
      </c>
      <c r="I566" s="139" t="str">
        <f ca="1">IFERROR(Tablo2[[#This Row],[KDV DAHİL ALIŞLAR]]-Tablo2[[#This Row],[ÖDEMELER TOPLAMI]]," ")</f>
        <v xml:space="preserve"> </v>
      </c>
    </row>
    <row r="567" spans="2:9" x14ac:dyDescent="0.25">
      <c r="B567" s="95">
        <v>565</v>
      </c>
      <c r="C567" s="169"/>
      <c r="D567" s="165"/>
      <c r="E567" s="165"/>
      <c r="F567" s="165"/>
      <c r="G567" s="207" t="str">
        <f t="shared" ca="1" si="22"/>
        <v xml:space="preserve"> </v>
      </c>
      <c r="H567" s="207" t="str">
        <f t="shared" ca="1" si="23"/>
        <v xml:space="preserve"> </v>
      </c>
      <c r="I567" s="139" t="str">
        <f ca="1">IFERROR(Tablo2[[#This Row],[KDV DAHİL ALIŞLAR]]-Tablo2[[#This Row],[ÖDEMELER TOPLAMI]]," ")</f>
        <v xml:space="preserve"> </v>
      </c>
    </row>
    <row r="568" spans="2:9" x14ac:dyDescent="0.25">
      <c r="B568" s="95">
        <v>566</v>
      </c>
      <c r="C568" s="169"/>
      <c r="D568" s="165"/>
      <c r="E568" s="165"/>
      <c r="F568" s="165"/>
      <c r="G568" s="207" t="str">
        <f t="shared" ca="1" si="22"/>
        <v xml:space="preserve"> </v>
      </c>
      <c r="H568" s="207" t="str">
        <f t="shared" ca="1" si="23"/>
        <v xml:space="preserve"> </v>
      </c>
      <c r="I568" s="139" t="str">
        <f ca="1">IFERROR(Tablo2[[#This Row],[KDV DAHİL ALIŞLAR]]-Tablo2[[#This Row],[ÖDEMELER TOPLAMI]]," ")</f>
        <v xml:space="preserve"> </v>
      </c>
    </row>
    <row r="569" spans="2:9" x14ac:dyDescent="0.25">
      <c r="B569" s="95">
        <v>567</v>
      </c>
      <c r="C569" s="169"/>
      <c r="D569" s="165"/>
      <c r="E569" s="165"/>
      <c r="F569" s="165"/>
      <c r="G569" s="207" t="str">
        <f t="shared" ca="1" si="22"/>
        <v xml:space="preserve"> </v>
      </c>
      <c r="H569" s="207" t="str">
        <f t="shared" ca="1" si="23"/>
        <v xml:space="preserve"> </v>
      </c>
      <c r="I569" s="139" t="str">
        <f ca="1">IFERROR(Tablo2[[#This Row],[KDV DAHİL ALIŞLAR]]-Tablo2[[#This Row],[ÖDEMELER TOPLAMI]]," ")</f>
        <v xml:space="preserve"> </v>
      </c>
    </row>
    <row r="570" spans="2:9" x14ac:dyDescent="0.25">
      <c r="B570" s="95">
        <v>568</v>
      </c>
      <c r="C570" s="169"/>
      <c r="D570" s="165"/>
      <c r="E570" s="165"/>
      <c r="F570" s="165"/>
      <c r="G570" s="207" t="str">
        <f t="shared" ca="1" si="22"/>
        <v xml:space="preserve"> </v>
      </c>
      <c r="H570" s="207" t="str">
        <f t="shared" ca="1" si="23"/>
        <v xml:space="preserve"> </v>
      </c>
      <c r="I570" s="139" t="str">
        <f ca="1">IFERROR(Tablo2[[#This Row],[KDV DAHİL ALIŞLAR]]-Tablo2[[#This Row],[ÖDEMELER TOPLAMI]]," ")</f>
        <v xml:space="preserve"> </v>
      </c>
    </row>
    <row r="571" spans="2:9" x14ac:dyDescent="0.25">
      <c r="B571" s="95">
        <v>569</v>
      </c>
      <c r="C571" s="169"/>
      <c r="D571" s="165"/>
      <c r="E571" s="165"/>
      <c r="F571" s="165"/>
      <c r="G571" s="207" t="str">
        <f t="shared" ca="1" si="22"/>
        <v xml:space="preserve"> </v>
      </c>
      <c r="H571" s="207" t="str">
        <f t="shared" ca="1" si="23"/>
        <v xml:space="preserve"> </v>
      </c>
      <c r="I571" s="139" t="str">
        <f ca="1">IFERROR(Tablo2[[#This Row],[KDV DAHİL ALIŞLAR]]-Tablo2[[#This Row],[ÖDEMELER TOPLAMI]]," ")</f>
        <v xml:space="preserve"> </v>
      </c>
    </row>
    <row r="572" spans="2:9" x14ac:dyDescent="0.25">
      <c r="B572" s="95">
        <v>570</v>
      </c>
      <c r="C572" s="169"/>
      <c r="D572" s="165"/>
      <c r="E572" s="165"/>
      <c r="F572" s="165"/>
      <c r="G572" s="207" t="str">
        <f t="shared" ca="1" si="22"/>
        <v xml:space="preserve"> </v>
      </c>
      <c r="H572" s="207" t="str">
        <f t="shared" ca="1" si="23"/>
        <v xml:space="preserve"> </v>
      </c>
      <c r="I572" s="139" t="str">
        <f ca="1">IFERROR(Tablo2[[#This Row],[KDV DAHİL ALIŞLAR]]-Tablo2[[#This Row],[ÖDEMELER TOPLAMI]]," ")</f>
        <v xml:space="preserve"> </v>
      </c>
    </row>
    <row r="573" spans="2:9" x14ac:dyDescent="0.25">
      <c r="B573" s="95">
        <v>571</v>
      </c>
      <c r="C573" s="169"/>
      <c r="D573" s="165"/>
      <c r="E573" s="165"/>
      <c r="F573" s="165"/>
      <c r="G573" s="207" t="str">
        <f t="shared" ref="G573:G636" ca="1" si="24">IFERROR(SUMIF(INDIRECT("'"&amp;F573&amp;"'!C:C"),C573,INDIRECT("'"&amp;F573&amp;"'!L:L"))," ")</f>
        <v xml:space="preserve"> </v>
      </c>
      <c r="H573" s="207" t="str">
        <f t="shared" ref="H573:H636" ca="1" si="25">IFERROR(SUMIF(INDIRECT("'"&amp;F573&amp;"'!C:C"),C573,INDIRECT("'"&amp;F573&amp;"'!M:M"))," ")</f>
        <v xml:space="preserve"> </v>
      </c>
      <c r="I573" s="139" t="str">
        <f ca="1">IFERROR(Tablo2[[#This Row],[KDV DAHİL ALIŞLAR]]-Tablo2[[#This Row],[ÖDEMELER TOPLAMI]]," ")</f>
        <v xml:space="preserve"> </v>
      </c>
    </row>
    <row r="574" spans="2:9" x14ac:dyDescent="0.25">
      <c r="B574" s="95">
        <v>572</v>
      </c>
      <c r="C574" s="169"/>
      <c r="D574" s="165"/>
      <c r="E574" s="165"/>
      <c r="F574" s="165"/>
      <c r="G574" s="207" t="str">
        <f t="shared" ca="1" si="24"/>
        <v xml:space="preserve"> </v>
      </c>
      <c r="H574" s="207" t="str">
        <f t="shared" ca="1" si="25"/>
        <v xml:space="preserve"> </v>
      </c>
      <c r="I574" s="139" t="str">
        <f ca="1">IFERROR(Tablo2[[#This Row],[KDV DAHİL ALIŞLAR]]-Tablo2[[#This Row],[ÖDEMELER TOPLAMI]]," ")</f>
        <v xml:space="preserve"> </v>
      </c>
    </row>
    <row r="575" spans="2:9" x14ac:dyDescent="0.25">
      <c r="B575" s="95">
        <v>573</v>
      </c>
      <c r="C575" s="169"/>
      <c r="D575" s="165"/>
      <c r="E575" s="165"/>
      <c r="F575" s="165"/>
      <c r="G575" s="207" t="str">
        <f t="shared" ca="1" si="24"/>
        <v xml:space="preserve"> </v>
      </c>
      <c r="H575" s="207" t="str">
        <f t="shared" ca="1" si="25"/>
        <v xml:space="preserve"> </v>
      </c>
      <c r="I575" s="139" t="str">
        <f ca="1">IFERROR(Tablo2[[#This Row],[KDV DAHİL ALIŞLAR]]-Tablo2[[#This Row],[ÖDEMELER TOPLAMI]]," ")</f>
        <v xml:space="preserve"> </v>
      </c>
    </row>
    <row r="576" spans="2:9" x14ac:dyDescent="0.25">
      <c r="B576" s="95">
        <v>574</v>
      </c>
      <c r="C576" s="169"/>
      <c r="D576" s="165"/>
      <c r="E576" s="165"/>
      <c r="F576" s="165"/>
      <c r="G576" s="207" t="str">
        <f t="shared" ca="1" si="24"/>
        <v xml:space="preserve"> </v>
      </c>
      <c r="H576" s="207" t="str">
        <f t="shared" ca="1" si="25"/>
        <v xml:space="preserve"> </v>
      </c>
      <c r="I576" s="139" t="str">
        <f ca="1">IFERROR(Tablo2[[#This Row],[KDV DAHİL ALIŞLAR]]-Tablo2[[#This Row],[ÖDEMELER TOPLAMI]]," ")</f>
        <v xml:space="preserve"> </v>
      </c>
    </row>
    <row r="577" spans="2:9" x14ac:dyDescent="0.25">
      <c r="B577" s="95">
        <v>575</v>
      </c>
      <c r="C577" s="169"/>
      <c r="D577" s="165"/>
      <c r="E577" s="165"/>
      <c r="F577" s="165"/>
      <c r="G577" s="207" t="str">
        <f t="shared" ca="1" si="24"/>
        <v xml:space="preserve"> </v>
      </c>
      <c r="H577" s="207" t="str">
        <f t="shared" ca="1" si="25"/>
        <v xml:space="preserve"> </v>
      </c>
      <c r="I577" s="139" t="str">
        <f ca="1">IFERROR(Tablo2[[#This Row],[KDV DAHİL ALIŞLAR]]-Tablo2[[#This Row],[ÖDEMELER TOPLAMI]]," ")</f>
        <v xml:space="preserve"> </v>
      </c>
    </row>
    <row r="578" spans="2:9" x14ac:dyDescent="0.25">
      <c r="B578" s="95">
        <v>576</v>
      </c>
      <c r="C578" s="169"/>
      <c r="D578" s="165"/>
      <c r="E578" s="165"/>
      <c r="F578" s="165"/>
      <c r="G578" s="207" t="str">
        <f t="shared" ca="1" si="24"/>
        <v xml:space="preserve"> </v>
      </c>
      <c r="H578" s="207" t="str">
        <f t="shared" ca="1" si="25"/>
        <v xml:space="preserve"> </v>
      </c>
      <c r="I578" s="139" t="str">
        <f ca="1">IFERROR(Tablo2[[#This Row],[KDV DAHİL ALIŞLAR]]-Tablo2[[#This Row],[ÖDEMELER TOPLAMI]]," ")</f>
        <v xml:space="preserve"> </v>
      </c>
    </row>
    <row r="579" spans="2:9" x14ac:dyDescent="0.25">
      <c r="B579" s="95">
        <v>577</v>
      </c>
      <c r="C579" s="169"/>
      <c r="D579" s="165"/>
      <c r="E579" s="165"/>
      <c r="F579" s="165"/>
      <c r="G579" s="207" t="str">
        <f t="shared" ca="1" si="24"/>
        <v xml:space="preserve"> </v>
      </c>
      <c r="H579" s="207" t="str">
        <f t="shared" ca="1" si="25"/>
        <v xml:space="preserve"> </v>
      </c>
      <c r="I579" s="139" t="str">
        <f ca="1">IFERROR(Tablo2[[#This Row],[KDV DAHİL ALIŞLAR]]-Tablo2[[#This Row],[ÖDEMELER TOPLAMI]]," ")</f>
        <v xml:space="preserve"> </v>
      </c>
    </row>
    <row r="580" spans="2:9" x14ac:dyDescent="0.25">
      <c r="B580" s="95">
        <v>578</v>
      </c>
      <c r="C580" s="169"/>
      <c r="D580" s="165"/>
      <c r="E580" s="165"/>
      <c r="F580" s="165"/>
      <c r="G580" s="207" t="str">
        <f t="shared" ca="1" si="24"/>
        <v xml:space="preserve"> </v>
      </c>
      <c r="H580" s="207" t="str">
        <f t="shared" ca="1" si="25"/>
        <v xml:space="preserve"> </v>
      </c>
      <c r="I580" s="139" t="str">
        <f ca="1">IFERROR(Tablo2[[#This Row],[KDV DAHİL ALIŞLAR]]-Tablo2[[#This Row],[ÖDEMELER TOPLAMI]]," ")</f>
        <v xml:space="preserve"> </v>
      </c>
    </row>
    <row r="581" spans="2:9" x14ac:dyDescent="0.25">
      <c r="B581" s="95">
        <v>579</v>
      </c>
      <c r="C581" s="169"/>
      <c r="D581" s="165"/>
      <c r="E581" s="165"/>
      <c r="F581" s="165"/>
      <c r="G581" s="207" t="str">
        <f t="shared" ca="1" si="24"/>
        <v xml:space="preserve"> </v>
      </c>
      <c r="H581" s="207" t="str">
        <f t="shared" ca="1" si="25"/>
        <v xml:space="preserve"> </v>
      </c>
      <c r="I581" s="139" t="str">
        <f ca="1">IFERROR(Tablo2[[#This Row],[KDV DAHİL ALIŞLAR]]-Tablo2[[#This Row],[ÖDEMELER TOPLAMI]]," ")</f>
        <v xml:space="preserve"> </v>
      </c>
    </row>
    <row r="582" spans="2:9" x14ac:dyDescent="0.25">
      <c r="B582" s="95">
        <v>580</v>
      </c>
      <c r="C582" s="169"/>
      <c r="D582" s="165"/>
      <c r="E582" s="165"/>
      <c r="F582" s="165"/>
      <c r="G582" s="207" t="str">
        <f t="shared" ca="1" si="24"/>
        <v xml:space="preserve"> </v>
      </c>
      <c r="H582" s="207" t="str">
        <f t="shared" ca="1" si="25"/>
        <v xml:space="preserve"> </v>
      </c>
      <c r="I582" s="139" t="str">
        <f ca="1">IFERROR(Tablo2[[#This Row],[KDV DAHİL ALIŞLAR]]-Tablo2[[#This Row],[ÖDEMELER TOPLAMI]]," ")</f>
        <v xml:space="preserve"> </v>
      </c>
    </row>
    <row r="583" spans="2:9" x14ac:dyDescent="0.25">
      <c r="B583" s="95">
        <v>581</v>
      </c>
      <c r="C583" s="169"/>
      <c r="D583" s="165"/>
      <c r="E583" s="165"/>
      <c r="F583" s="165"/>
      <c r="G583" s="207" t="str">
        <f t="shared" ca="1" si="24"/>
        <v xml:space="preserve"> </v>
      </c>
      <c r="H583" s="207" t="str">
        <f t="shared" ca="1" si="25"/>
        <v xml:space="preserve"> </v>
      </c>
      <c r="I583" s="139" t="str">
        <f ca="1">IFERROR(Tablo2[[#This Row],[KDV DAHİL ALIŞLAR]]-Tablo2[[#This Row],[ÖDEMELER TOPLAMI]]," ")</f>
        <v xml:space="preserve"> </v>
      </c>
    </row>
    <row r="584" spans="2:9" x14ac:dyDescent="0.25">
      <c r="B584" s="95">
        <v>582</v>
      </c>
      <c r="C584" s="169"/>
      <c r="D584" s="165"/>
      <c r="E584" s="165"/>
      <c r="F584" s="165"/>
      <c r="G584" s="207" t="str">
        <f t="shared" ca="1" si="24"/>
        <v xml:space="preserve"> </v>
      </c>
      <c r="H584" s="207" t="str">
        <f t="shared" ca="1" si="25"/>
        <v xml:space="preserve"> </v>
      </c>
      <c r="I584" s="139" t="str">
        <f ca="1">IFERROR(Tablo2[[#This Row],[KDV DAHİL ALIŞLAR]]-Tablo2[[#This Row],[ÖDEMELER TOPLAMI]]," ")</f>
        <v xml:space="preserve"> </v>
      </c>
    </row>
    <row r="585" spans="2:9" x14ac:dyDescent="0.25">
      <c r="B585" s="95">
        <v>583</v>
      </c>
      <c r="C585" s="169"/>
      <c r="D585" s="165"/>
      <c r="E585" s="165"/>
      <c r="F585" s="165"/>
      <c r="G585" s="207" t="str">
        <f t="shared" ca="1" si="24"/>
        <v xml:space="preserve"> </v>
      </c>
      <c r="H585" s="207" t="str">
        <f t="shared" ca="1" si="25"/>
        <v xml:space="preserve"> </v>
      </c>
      <c r="I585" s="139" t="str">
        <f ca="1">IFERROR(Tablo2[[#This Row],[KDV DAHİL ALIŞLAR]]-Tablo2[[#This Row],[ÖDEMELER TOPLAMI]]," ")</f>
        <v xml:space="preserve"> </v>
      </c>
    </row>
    <row r="586" spans="2:9" x14ac:dyDescent="0.25">
      <c r="B586" s="95">
        <v>584</v>
      </c>
      <c r="C586" s="169"/>
      <c r="D586" s="165"/>
      <c r="E586" s="165"/>
      <c r="F586" s="165"/>
      <c r="G586" s="207" t="str">
        <f t="shared" ca="1" si="24"/>
        <v xml:space="preserve"> </v>
      </c>
      <c r="H586" s="207" t="str">
        <f t="shared" ca="1" si="25"/>
        <v xml:space="preserve"> </v>
      </c>
      <c r="I586" s="139" t="str">
        <f ca="1">IFERROR(Tablo2[[#This Row],[KDV DAHİL ALIŞLAR]]-Tablo2[[#This Row],[ÖDEMELER TOPLAMI]]," ")</f>
        <v xml:space="preserve"> </v>
      </c>
    </row>
    <row r="587" spans="2:9" x14ac:dyDescent="0.25">
      <c r="B587" s="95">
        <v>585</v>
      </c>
      <c r="C587" s="169"/>
      <c r="D587" s="165"/>
      <c r="E587" s="165"/>
      <c r="F587" s="165"/>
      <c r="G587" s="207" t="str">
        <f t="shared" ca="1" si="24"/>
        <v xml:space="preserve"> </v>
      </c>
      <c r="H587" s="207" t="str">
        <f t="shared" ca="1" si="25"/>
        <v xml:space="preserve"> </v>
      </c>
      <c r="I587" s="139" t="str">
        <f ca="1">IFERROR(Tablo2[[#This Row],[KDV DAHİL ALIŞLAR]]-Tablo2[[#This Row],[ÖDEMELER TOPLAMI]]," ")</f>
        <v xml:space="preserve"> </v>
      </c>
    </row>
    <row r="588" spans="2:9" x14ac:dyDescent="0.25">
      <c r="B588" s="95">
        <v>586</v>
      </c>
      <c r="C588" s="169"/>
      <c r="D588" s="165"/>
      <c r="E588" s="165"/>
      <c r="F588" s="165"/>
      <c r="G588" s="207" t="str">
        <f t="shared" ca="1" si="24"/>
        <v xml:space="preserve"> </v>
      </c>
      <c r="H588" s="207" t="str">
        <f t="shared" ca="1" si="25"/>
        <v xml:space="preserve"> </v>
      </c>
      <c r="I588" s="139" t="str">
        <f ca="1">IFERROR(Tablo2[[#This Row],[KDV DAHİL ALIŞLAR]]-Tablo2[[#This Row],[ÖDEMELER TOPLAMI]]," ")</f>
        <v xml:space="preserve"> </v>
      </c>
    </row>
    <row r="589" spans="2:9" x14ac:dyDescent="0.25">
      <c r="B589" s="95">
        <v>587</v>
      </c>
      <c r="C589" s="169"/>
      <c r="D589" s="165"/>
      <c r="E589" s="165"/>
      <c r="F589" s="165"/>
      <c r="G589" s="207" t="str">
        <f t="shared" ca="1" si="24"/>
        <v xml:space="preserve"> </v>
      </c>
      <c r="H589" s="207" t="str">
        <f t="shared" ca="1" si="25"/>
        <v xml:space="preserve"> </v>
      </c>
      <c r="I589" s="139" t="str">
        <f ca="1">IFERROR(Tablo2[[#This Row],[KDV DAHİL ALIŞLAR]]-Tablo2[[#This Row],[ÖDEMELER TOPLAMI]]," ")</f>
        <v xml:space="preserve"> </v>
      </c>
    </row>
    <row r="590" spans="2:9" x14ac:dyDescent="0.25">
      <c r="B590" s="95">
        <v>588</v>
      </c>
      <c r="C590" s="169"/>
      <c r="D590" s="165"/>
      <c r="E590" s="165"/>
      <c r="F590" s="165"/>
      <c r="G590" s="207" t="str">
        <f t="shared" ca="1" si="24"/>
        <v xml:space="preserve"> </v>
      </c>
      <c r="H590" s="207" t="str">
        <f t="shared" ca="1" si="25"/>
        <v xml:space="preserve"> </v>
      </c>
      <c r="I590" s="139" t="str">
        <f ca="1">IFERROR(Tablo2[[#This Row],[KDV DAHİL ALIŞLAR]]-Tablo2[[#This Row],[ÖDEMELER TOPLAMI]]," ")</f>
        <v xml:space="preserve"> </v>
      </c>
    </row>
    <row r="591" spans="2:9" x14ac:dyDescent="0.25">
      <c r="B591" s="95">
        <v>589</v>
      </c>
      <c r="C591" s="169"/>
      <c r="D591" s="165"/>
      <c r="E591" s="165"/>
      <c r="F591" s="165"/>
      <c r="G591" s="207" t="str">
        <f t="shared" ca="1" si="24"/>
        <v xml:space="preserve"> </v>
      </c>
      <c r="H591" s="207" t="str">
        <f t="shared" ca="1" si="25"/>
        <v xml:space="preserve"> </v>
      </c>
      <c r="I591" s="139" t="str">
        <f ca="1">IFERROR(Tablo2[[#This Row],[KDV DAHİL ALIŞLAR]]-Tablo2[[#This Row],[ÖDEMELER TOPLAMI]]," ")</f>
        <v xml:space="preserve"> </v>
      </c>
    </row>
    <row r="592" spans="2:9" x14ac:dyDescent="0.25">
      <c r="B592" s="95">
        <v>590</v>
      </c>
      <c r="C592" s="169"/>
      <c r="D592" s="165"/>
      <c r="E592" s="165"/>
      <c r="F592" s="165"/>
      <c r="G592" s="207" t="str">
        <f t="shared" ca="1" si="24"/>
        <v xml:space="preserve"> </v>
      </c>
      <c r="H592" s="207" t="str">
        <f t="shared" ca="1" si="25"/>
        <v xml:space="preserve"> </v>
      </c>
      <c r="I592" s="139" t="str">
        <f ca="1">IFERROR(Tablo2[[#This Row],[KDV DAHİL ALIŞLAR]]-Tablo2[[#This Row],[ÖDEMELER TOPLAMI]]," ")</f>
        <v xml:space="preserve"> </v>
      </c>
    </row>
    <row r="593" spans="2:9" x14ac:dyDescent="0.25">
      <c r="B593" s="95">
        <v>591</v>
      </c>
      <c r="C593" s="169"/>
      <c r="D593" s="165"/>
      <c r="E593" s="165"/>
      <c r="F593" s="165"/>
      <c r="G593" s="207" t="str">
        <f t="shared" ca="1" si="24"/>
        <v xml:space="preserve"> </v>
      </c>
      <c r="H593" s="207" t="str">
        <f t="shared" ca="1" si="25"/>
        <v xml:space="preserve"> </v>
      </c>
      <c r="I593" s="139" t="str">
        <f ca="1">IFERROR(Tablo2[[#This Row],[KDV DAHİL ALIŞLAR]]-Tablo2[[#This Row],[ÖDEMELER TOPLAMI]]," ")</f>
        <v xml:space="preserve"> </v>
      </c>
    </row>
    <row r="594" spans="2:9" x14ac:dyDescent="0.25">
      <c r="B594" s="95">
        <v>592</v>
      </c>
      <c r="C594" s="169"/>
      <c r="D594" s="165"/>
      <c r="E594" s="165"/>
      <c r="F594" s="165"/>
      <c r="G594" s="207" t="str">
        <f t="shared" ca="1" si="24"/>
        <v xml:space="preserve"> </v>
      </c>
      <c r="H594" s="207" t="str">
        <f t="shared" ca="1" si="25"/>
        <v xml:space="preserve"> </v>
      </c>
      <c r="I594" s="139" t="str">
        <f ca="1">IFERROR(Tablo2[[#This Row],[KDV DAHİL ALIŞLAR]]-Tablo2[[#This Row],[ÖDEMELER TOPLAMI]]," ")</f>
        <v xml:space="preserve"> </v>
      </c>
    </row>
    <row r="595" spans="2:9" x14ac:dyDescent="0.25">
      <c r="B595" s="95">
        <v>593</v>
      </c>
      <c r="C595" s="169"/>
      <c r="D595" s="165"/>
      <c r="E595" s="165"/>
      <c r="F595" s="165"/>
      <c r="G595" s="207" t="str">
        <f t="shared" ca="1" si="24"/>
        <v xml:space="preserve"> </v>
      </c>
      <c r="H595" s="207" t="str">
        <f t="shared" ca="1" si="25"/>
        <v xml:space="preserve"> </v>
      </c>
      <c r="I595" s="139" t="str">
        <f ca="1">IFERROR(Tablo2[[#This Row],[KDV DAHİL ALIŞLAR]]-Tablo2[[#This Row],[ÖDEMELER TOPLAMI]]," ")</f>
        <v xml:space="preserve"> </v>
      </c>
    </row>
    <row r="596" spans="2:9" x14ac:dyDescent="0.25">
      <c r="B596" s="95">
        <v>594</v>
      </c>
      <c r="C596" s="169"/>
      <c r="D596" s="165"/>
      <c r="E596" s="165"/>
      <c r="F596" s="165"/>
      <c r="G596" s="207" t="str">
        <f t="shared" ca="1" si="24"/>
        <v xml:space="preserve"> </v>
      </c>
      <c r="H596" s="207" t="str">
        <f t="shared" ca="1" si="25"/>
        <v xml:space="preserve"> </v>
      </c>
      <c r="I596" s="139" t="str">
        <f ca="1">IFERROR(Tablo2[[#This Row],[KDV DAHİL ALIŞLAR]]-Tablo2[[#This Row],[ÖDEMELER TOPLAMI]]," ")</f>
        <v xml:space="preserve"> </v>
      </c>
    </row>
    <row r="597" spans="2:9" x14ac:dyDescent="0.25">
      <c r="B597" s="95">
        <v>595</v>
      </c>
      <c r="C597" s="169"/>
      <c r="D597" s="165"/>
      <c r="E597" s="165"/>
      <c r="F597" s="165"/>
      <c r="G597" s="207" t="str">
        <f t="shared" ca="1" si="24"/>
        <v xml:space="preserve"> </v>
      </c>
      <c r="H597" s="207" t="str">
        <f t="shared" ca="1" si="25"/>
        <v xml:space="preserve"> </v>
      </c>
      <c r="I597" s="139" t="str">
        <f ca="1">IFERROR(Tablo2[[#This Row],[KDV DAHİL ALIŞLAR]]-Tablo2[[#This Row],[ÖDEMELER TOPLAMI]]," ")</f>
        <v xml:space="preserve"> </v>
      </c>
    </row>
    <row r="598" spans="2:9" x14ac:dyDescent="0.25">
      <c r="B598" s="95">
        <v>596</v>
      </c>
      <c r="C598" s="169"/>
      <c r="D598" s="165"/>
      <c r="E598" s="165"/>
      <c r="F598" s="165"/>
      <c r="G598" s="207" t="str">
        <f t="shared" ca="1" si="24"/>
        <v xml:space="preserve"> </v>
      </c>
      <c r="H598" s="207" t="str">
        <f t="shared" ca="1" si="25"/>
        <v xml:space="preserve"> </v>
      </c>
      <c r="I598" s="139" t="str">
        <f ca="1">IFERROR(Tablo2[[#This Row],[KDV DAHİL ALIŞLAR]]-Tablo2[[#This Row],[ÖDEMELER TOPLAMI]]," ")</f>
        <v xml:space="preserve"> </v>
      </c>
    </row>
    <row r="599" spans="2:9" x14ac:dyDescent="0.25">
      <c r="B599" s="95">
        <v>597</v>
      </c>
      <c r="C599" s="169"/>
      <c r="D599" s="165"/>
      <c r="E599" s="197"/>
      <c r="F599" s="197"/>
      <c r="G599" s="207" t="str">
        <f t="shared" ca="1" si="24"/>
        <v xml:space="preserve"> </v>
      </c>
      <c r="H599" s="207" t="str">
        <f t="shared" ca="1" si="25"/>
        <v xml:space="preserve"> </v>
      </c>
      <c r="I599" s="139" t="str">
        <f ca="1">IFERROR(Tablo2[[#This Row],[KDV DAHİL ALIŞLAR]]-Tablo2[[#This Row],[ÖDEMELER TOPLAMI]]," ")</f>
        <v xml:space="preserve"> </v>
      </c>
    </row>
    <row r="600" spans="2:9" x14ac:dyDescent="0.25">
      <c r="B600" s="95">
        <v>598</v>
      </c>
      <c r="C600" s="169"/>
      <c r="D600" s="165"/>
      <c r="E600" s="197"/>
      <c r="F600" s="197"/>
      <c r="G600" s="207" t="str">
        <f t="shared" ca="1" si="24"/>
        <v xml:space="preserve"> </v>
      </c>
      <c r="H600" s="207" t="str">
        <f t="shared" ca="1" si="25"/>
        <v xml:space="preserve"> </v>
      </c>
      <c r="I600" s="139" t="str">
        <f ca="1">IFERROR(Tablo2[[#This Row],[KDV DAHİL ALIŞLAR]]-Tablo2[[#This Row],[ÖDEMELER TOPLAMI]]," ")</f>
        <v xml:space="preserve"> </v>
      </c>
    </row>
    <row r="601" spans="2:9" x14ac:dyDescent="0.25">
      <c r="B601" s="95">
        <v>599</v>
      </c>
      <c r="C601" s="169"/>
      <c r="D601" s="165"/>
      <c r="E601" s="197"/>
      <c r="F601" s="197"/>
      <c r="G601" s="207" t="str">
        <f t="shared" ca="1" si="24"/>
        <v xml:space="preserve"> </v>
      </c>
      <c r="H601" s="207" t="str">
        <f t="shared" ca="1" si="25"/>
        <v xml:space="preserve"> </v>
      </c>
      <c r="I601" s="139" t="str">
        <f ca="1">IFERROR(Tablo2[[#This Row],[KDV DAHİL ALIŞLAR]]-Tablo2[[#This Row],[ÖDEMELER TOPLAMI]]," ")</f>
        <v xml:space="preserve"> </v>
      </c>
    </row>
    <row r="602" spans="2:9" x14ac:dyDescent="0.25">
      <c r="B602" s="95">
        <v>600</v>
      </c>
      <c r="C602" s="169"/>
      <c r="D602" s="165"/>
      <c r="E602" s="197"/>
      <c r="F602" s="197"/>
      <c r="G602" s="207" t="str">
        <f t="shared" ca="1" si="24"/>
        <v xml:space="preserve"> </v>
      </c>
      <c r="H602" s="207" t="str">
        <f t="shared" ca="1" si="25"/>
        <v xml:space="preserve"> </v>
      </c>
      <c r="I602" s="139" t="str">
        <f ca="1">IFERROR(Tablo2[[#This Row],[KDV DAHİL ALIŞLAR]]-Tablo2[[#This Row],[ÖDEMELER TOPLAMI]]," ")</f>
        <v xml:space="preserve"> </v>
      </c>
    </row>
    <row r="603" spans="2:9" x14ac:dyDescent="0.25">
      <c r="B603" s="95">
        <v>601</v>
      </c>
      <c r="C603" s="169"/>
      <c r="D603" s="165"/>
      <c r="E603" s="197"/>
      <c r="F603" s="197"/>
      <c r="G603" s="207" t="str">
        <f t="shared" ca="1" si="24"/>
        <v xml:space="preserve"> </v>
      </c>
      <c r="H603" s="207" t="str">
        <f t="shared" ca="1" si="25"/>
        <v xml:space="preserve"> </v>
      </c>
      <c r="I603" s="139" t="str">
        <f ca="1">IFERROR(Tablo2[[#This Row],[KDV DAHİL ALIŞLAR]]-Tablo2[[#This Row],[ÖDEMELER TOPLAMI]]," ")</f>
        <v xml:space="preserve"> </v>
      </c>
    </row>
    <row r="604" spans="2:9" x14ac:dyDescent="0.25">
      <c r="B604" s="95">
        <v>602</v>
      </c>
      <c r="C604" s="169"/>
      <c r="D604" s="165"/>
      <c r="E604" s="197"/>
      <c r="F604" s="197"/>
      <c r="G604" s="207" t="str">
        <f t="shared" ca="1" si="24"/>
        <v xml:space="preserve"> </v>
      </c>
      <c r="H604" s="207" t="str">
        <f t="shared" ca="1" si="25"/>
        <v xml:space="preserve"> </v>
      </c>
      <c r="I604" s="139" t="str">
        <f ca="1">IFERROR(Tablo2[[#This Row],[KDV DAHİL ALIŞLAR]]-Tablo2[[#This Row],[ÖDEMELER TOPLAMI]]," ")</f>
        <v xml:space="preserve"> </v>
      </c>
    </row>
    <row r="605" spans="2:9" x14ac:dyDescent="0.25">
      <c r="B605" s="95">
        <v>603</v>
      </c>
      <c r="C605" s="169"/>
      <c r="D605" s="165"/>
      <c r="E605" s="197"/>
      <c r="F605" s="197"/>
      <c r="G605" s="207" t="str">
        <f t="shared" ca="1" si="24"/>
        <v xml:space="preserve"> </v>
      </c>
      <c r="H605" s="207" t="str">
        <f t="shared" ca="1" si="25"/>
        <v xml:space="preserve"> </v>
      </c>
      <c r="I605" s="139" t="str">
        <f ca="1">IFERROR(Tablo2[[#This Row],[KDV DAHİL ALIŞLAR]]-Tablo2[[#This Row],[ÖDEMELER TOPLAMI]]," ")</f>
        <v xml:space="preserve"> </v>
      </c>
    </row>
    <row r="606" spans="2:9" x14ac:dyDescent="0.25">
      <c r="B606" s="95">
        <v>604</v>
      </c>
      <c r="C606" s="169"/>
      <c r="D606" s="165"/>
      <c r="E606" s="197"/>
      <c r="F606" s="197"/>
      <c r="G606" s="207" t="str">
        <f t="shared" ca="1" si="24"/>
        <v xml:space="preserve"> </v>
      </c>
      <c r="H606" s="207" t="str">
        <f t="shared" ca="1" si="25"/>
        <v xml:space="preserve"> </v>
      </c>
      <c r="I606" s="139" t="str">
        <f ca="1">IFERROR(Tablo2[[#This Row],[KDV DAHİL ALIŞLAR]]-Tablo2[[#This Row],[ÖDEMELER TOPLAMI]]," ")</f>
        <v xml:space="preserve"> </v>
      </c>
    </row>
    <row r="607" spans="2:9" x14ac:dyDescent="0.25">
      <c r="B607" s="95">
        <v>605</v>
      </c>
      <c r="C607" s="169"/>
      <c r="D607" s="165"/>
      <c r="E607" s="197"/>
      <c r="F607" s="197"/>
      <c r="G607" s="207" t="str">
        <f t="shared" ca="1" si="24"/>
        <v xml:space="preserve"> </v>
      </c>
      <c r="H607" s="207" t="str">
        <f t="shared" ca="1" si="25"/>
        <v xml:space="preserve"> </v>
      </c>
      <c r="I607" s="139" t="str">
        <f ca="1">IFERROR(Tablo2[[#This Row],[KDV DAHİL ALIŞLAR]]-Tablo2[[#This Row],[ÖDEMELER TOPLAMI]]," ")</f>
        <v xml:space="preserve"> </v>
      </c>
    </row>
    <row r="608" spans="2:9" x14ac:dyDescent="0.25">
      <c r="B608" s="95">
        <v>606</v>
      </c>
      <c r="C608" s="169"/>
      <c r="D608" s="165"/>
      <c r="E608" s="197"/>
      <c r="F608" s="197"/>
      <c r="G608" s="207" t="str">
        <f t="shared" ca="1" si="24"/>
        <v xml:space="preserve"> </v>
      </c>
      <c r="H608" s="207" t="str">
        <f t="shared" ca="1" si="25"/>
        <v xml:space="preserve"> </v>
      </c>
      <c r="I608" s="139" t="str">
        <f ca="1">IFERROR(Tablo2[[#This Row],[KDV DAHİL ALIŞLAR]]-Tablo2[[#This Row],[ÖDEMELER TOPLAMI]]," ")</f>
        <v xml:space="preserve"> </v>
      </c>
    </row>
    <row r="609" spans="2:9" x14ac:dyDescent="0.25">
      <c r="B609" s="95">
        <v>607</v>
      </c>
      <c r="C609" s="169"/>
      <c r="D609" s="165"/>
      <c r="E609" s="197"/>
      <c r="F609" s="197"/>
      <c r="G609" s="207" t="str">
        <f t="shared" ca="1" si="24"/>
        <v xml:space="preserve"> </v>
      </c>
      <c r="H609" s="207" t="str">
        <f t="shared" ca="1" si="25"/>
        <v xml:space="preserve"> </v>
      </c>
      <c r="I609" s="139" t="str">
        <f ca="1">IFERROR(Tablo2[[#This Row],[KDV DAHİL ALIŞLAR]]-Tablo2[[#This Row],[ÖDEMELER TOPLAMI]]," ")</f>
        <v xml:space="preserve"> </v>
      </c>
    </row>
    <row r="610" spans="2:9" x14ac:dyDescent="0.25">
      <c r="B610" s="95">
        <v>608</v>
      </c>
      <c r="C610" s="169"/>
      <c r="D610" s="165"/>
      <c r="E610" s="197"/>
      <c r="F610" s="197"/>
      <c r="G610" s="207" t="str">
        <f t="shared" ca="1" si="24"/>
        <v xml:space="preserve"> </v>
      </c>
      <c r="H610" s="207" t="str">
        <f t="shared" ca="1" si="25"/>
        <v xml:space="preserve"> </v>
      </c>
      <c r="I610" s="139" t="str">
        <f ca="1">IFERROR(Tablo2[[#This Row],[KDV DAHİL ALIŞLAR]]-Tablo2[[#This Row],[ÖDEMELER TOPLAMI]]," ")</f>
        <v xml:space="preserve"> </v>
      </c>
    </row>
    <row r="611" spans="2:9" x14ac:dyDescent="0.25">
      <c r="B611" s="95">
        <v>609</v>
      </c>
      <c r="C611" s="169"/>
      <c r="D611" s="165"/>
      <c r="E611" s="197"/>
      <c r="F611" s="197"/>
      <c r="G611" s="207" t="str">
        <f t="shared" ca="1" si="24"/>
        <v xml:space="preserve"> </v>
      </c>
      <c r="H611" s="207" t="str">
        <f t="shared" ca="1" si="25"/>
        <v xml:space="preserve"> </v>
      </c>
      <c r="I611" s="139" t="str">
        <f ca="1">IFERROR(Tablo2[[#This Row],[KDV DAHİL ALIŞLAR]]-Tablo2[[#This Row],[ÖDEMELER TOPLAMI]]," ")</f>
        <v xml:space="preserve"> </v>
      </c>
    </row>
    <row r="612" spans="2:9" x14ac:dyDescent="0.25">
      <c r="B612" s="95">
        <v>610</v>
      </c>
      <c r="C612" s="169"/>
      <c r="D612" s="165"/>
      <c r="E612" s="197"/>
      <c r="F612" s="197"/>
      <c r="G612" s="207" t="str">
        <f t="shared" ca="1" si="24"/>
        <v xml:space="preserve"> </v>
      </c>
      <c r="H612" s="207" t="str">
        <f t="shared" ca="1" si="25"/>
        <v xml:space="preserve"> </v>
      </c>
      <c r="I612" s="139" t="str">
        <f ca="1">IFERROR(Tablo2[[#This Row],[KDV DAHİL ALIŞLAR]]-Tablo2[[#This Row],[ÖDEMELER TOPLAMI]]," ")</f>
        <v xml:space="preserve"> </v>
      </c>
    </row>
    <row r="613" spans="2:9" x14ac:dyDescent="0.25">
      <c r="B613" s="95">
        <v>611</v>
      </c>
      <c r="C613" s="169"/>
      <c r="D613" s="165"/>
      <c r="E613" s="197"/>
      <c r="F613" s="197"/>
      <c r="G613" s="207" t="str">
        <f t="shared" ca="1" si="24"/>
        <v xml:space="preserve"> </v>
      </c>
      <c r="H613" s="207" t="str">
        <f t="shared" ca="1" si="25"/>
        <v xml:space="preserve"> </v>
      </c>
      <c r="I613" s="139" t="str">
        <f ca="1">IFERROR(Tablo2[[#This Row],[KDV DAHİL ALIŞLAR]]-Tablo2[[#This Row],[ÖDEMELER TOPLAMI]]," ")</f>
        <v xml:space="preserve"> </v>
      </c>
    </row>
    <row r="614" spans="2:9" x14ac:dyDescent="0.25">
      <c r="B614" s="95">
        <v>612</v>
      </c>
      <c r="C614" s="169"/>
      <c r="D614" s="165"/>
      <c r="E614" s="197"/>
      <c r="F614" s="197"/>
      <c r="G614" s="207" t="str">
        <f t="shared" ca="1" si="24"/>
        <v xml:space="preserve"> </v>
      </c>
      <c r="H614" s="207" t="str">
        <f t="shared" ca="1" si="25"/>
        <v xml:space="preserve"> </v>
      </c>
      <c r="I614" s="139" t="str">
        <f ca="1">IFERROR(Tablo2[[#This Row],[KDV DAHİL ALIŞLAR]]-Tablo2[[#This Row],[ÖDEMELER TOPLAMI]]," ")</f>
        <v xml:space="preserve"> </v>
      </c>
    </row>
    <row r="615" spans="2:9" x14ac:dyDescent="0.25">
      <c r="B615" s="95">
        <v>613</v>
      </c>
      <c r="C615" s="169"/>
      <c r="D615" s="165"/>
      <c r="E615" s="197"/>
      <c r="F615" s="197"/>
      <c r="G615" s="207" t="str">
        <f t="shared" ca="1" si="24"/>
        <v xml:space="preserve"> </v>
      </c>
      <c r="H615" s="207" t="str">
        <f t="shared" ca="1" si="25"/>
        <v xml:space="preserve"> </v>
      </c>
      <c r="I615" s="139" t="str">
        <f ca="1">IFERROR(Tablo2[[#This Row],[KDV DAHİL ALIŞLAR]]-Tablo2[[#This Row],[ÖDEMELER TOPLAMI]]," ")</f>
        <v xml:space="preserve"> </v>
      </c>
    </row>
    <row r="616" spans="2:9" x14ac:dyDescent="0.25">
      <c r="B616" s="95">
        <v>614</v>
      </c>
      <c r="C616" s="169"/>
      <c r="D616" s="165"/>
      <c r="E616" s="197"/>
      <c r="F616" s="197"/>
      <c r="G616" s="207" t="str">
        <f t="shared" ca="1" si="24"/>
        <v xml:space="preserve"> </v>
      </c>
      <c r="H616" s="207" t="str">
        <f t="shared" ca="1" si="25"/>
        <v xml:space="preserve"> </v>
      </c>
      <c r="I616" s="139" t="str">
        <f ca="1">IFERROR(Tablo2[[#This Row],[KDV DAHİL ALIŞLAR]]-Tablo2[[#This Row],[ÖDEMELER TOPLAMI]]," ")</f>
        <v xml:space="preserve"> </v>
      </c>
    </row>
    <row r="617" spans="2:9" x14ac:dyDescent="0.25">
      <c r="B617" s="95">
        <v>615</v>
      </c>
      <c r="C617" s="169"/>
      <c r="D617" s="165"/>
      <c r="E617" s="197"/>
      <c r="F617" s="197"/>
      <c r="G617" s="207" t="str">
        <f t="shared" ca="1" si="24"/>
        <v xml:space="preserve"> </v>
      </c>
      <c r="H617" s="207" t="str">
        <f t="shared" ca="1" si="25"/>
        <v xml:space="preserve"> </v>
      </c>
      <c r="I617" s="139" t="str">
        <f ca="1">IFERROR(Tablo2[[#This Row],[KDV DAHİL ALIŞLAR]]-Tablo2[[#This Row],[ÖDEMELER TOPLAMI]]," ")</f>
        <v xml:space="preserve"> </v>
      </c>
    </row>
    <row r="618" spans="2:9" x14ac:dyDescent="0.25">
      <c r="B618" s="95">
        <v>616</v>
      </c>
      <c r="C618" s="169"/>
      <c r="D618" s="165"/>
      <c r="E618" s="197"/>
      <c r="F618" s="197"/>
      <c r="G618" s="207" t="str">
        <f t="shared" ca="1" si="24"/>
        <v xml:space="preserve"> </v>
      </c>
      <c r="H618" s="207" t="str">
        <f t="shared" ca="1" si="25"/>
        <v xml:space="preserve"> </v>
      </c>
      <c r="I618" s="139" t="str">
        <f ca="1">IFERROR(Tablo2[[#This Row],[KDV DAHİL ALIŞLAR]]-Tablo2[[#This Row],[ÖDEMELER TOPLAMI]]," ")</f>
        <v xml:space="preserve"> </v>
      </c>
    </row>
    <row r="619" spans="2:9" x14ac:dyDescent="0.25">
      <c r="B619" s="95">
        <v>617</v>
      </c>
      <c r="C619" s="169"/>
      <c r="D619" s="165"/>
      <c r="E619" s="197"/>
      <c r="F619" s="197"/>
      <c r="G619" s="207" t="str">
        <f t="shared" ca="1" si="24"/>
        <v xml:space="preserve"> </v>
      </c>
      <c r="H619" s="207" t="str">
        <f t="shared" ca="1" si="25"/>
        <v xml:space="preserve"> </v>
      </c>
      <c r="I619" s="139" t="str">
        <f ca="1">IFERROR(Tablo2[[#This Row],[KDV DAHİL ALIŞLAR]]-Tablo2[[#This Row],[ÖDEMELER TOPLAMI]]," ")</f>
        <v xml:space="preserve"> </v>
      </c>
    </row>
    <row r="620" spans="2:9" x14ac:dyDescent="0.25">
      <c r="B620" s="95">
        <v>618</v>
      </c>
      <c r="C620" s="169"/>
      <c r="D620" s="165"/>
      <c r="E620" s="197"/>
      <c r="F620" s="197"/>
      <c r="G620" s="207" t="str">
        <f t="shared" ca="1" si="24"/>
        <v xml:space="preserve"> </v>
      </c>
      <c r="H620" s="207" t="str">
        <f t="shared" ca="1" si="25"/>
        <v xml:space="preserve"> </v>
      </c>
      <c r="I620" s="139" t="str">
        <f ca="1">IFERROR(Tablo2[[#This Row],[KDV DAHİL ALIŞLAR]]-Tablo2[[#This Row],[ÖDEMELER TOPLAMI]]," ")</f>
        <v xml:space="preserve"> </v>
      </c>
    </row>
    <row r="621" spans="2:9" x14ac:dyDescent="0.25">
      <c r="B621" s="95">
        <v>619</v>
      </c>
      <c r="C621" s="169"/>
      <c r="D621" s="165"/>
      <c r="E621" s="165"/>
      <c r="F621" s="165"/>
      <c r="G621" s="207" t="str">
        <f t="shared" ca="1" si="24"/>
        <v xml:space="preserve"> </v>
      </c>
      <c r="H621" s="207" t="str">
        <f t="shared" ca="1" si="25"/>
        <v xml:space="preserve"> </v>
      </c>
      <c r="I621" s="139" t="str">
        <f ca="1">IFERROR(Tablo2[[#This Row],[KDV DAHİL ALIŞLAR]]-Tablo2[[#This Row],[ÖDEMELER TOPLAMI]]," ")</f>
        <v xml:space="preserve"> </v>
      </c>
    </row>
    <row r="622" spans="2:9" x14ac:dyDescent="0.25">
      <c r="B622" s="95">
        <v>620</v>
      </c>
      <c r="C622" s="169"/>
      <c r="D622" s="165"/>
      <c r="E622" s="165"/>
      <c r="F622" s="165"/>
      <c r="G622" s="207" t="str">
        <f t="shared" ca="1" si="24"/>
        <v xml:space="preserve"> </v>
      </c>
      <c r="H622" s="207" t="str">
        <f t="shared" ca="1" si="25"/>
        <v xml:space="preserve"> </v>
      </c>
      <c r="I622" s="139" t="str">
        <f ca="1">IFERROR(Tablo2[[#This Row],[KDV DAHİL ALIŞLAR]]-Tablo2[[#This Row],[ÖDEMELER TOPLAMI]]," ")</f>
        <v xml:space="preserve"> </v>
      </c>
    </row>
    <row r="623" spans="2:9" x14ac:dyDescent="0.25">
      <c r="B623" s="95">
        <v>621</v>
      </c>
      <c r="C623" s="169"/>
      <c r="D623" s="165"/>
      <c r="E623" s="165"/>
      <c r="F623" s="165"/>
      <c r="G623" s="207" t="str">
        <f t="shared" ca="1" si="24"/>
        <v xml:space="preserve"> </v>
      </c>
      <c r="H623" s="207" t="str">
        <f t="shared" ca="1" si="25"/>
        <v xml:space="preserve"> </v>
      </c>
      <c r="I623" s="139" t="str">
        <f ca="1">IFERROR(Tablo2[[#This Row],[KDV DAHİL ALIŞLAR]]-Tablo2[[#This Row],[ÖDEMELER TOPLAMI]]," ")</f>
        <v xml:space="preserve"> </v>
      </c>
    </row>
    <row r="624" spans="2:9" x14ac:dyDescent="0.25">
      <c r="B624" s="95">
        <v>622</v>
      </c>
      <c r="C624" s="169"/>
      <c r="D624" s="165"/>
      <c r="E624" s="165"/>
      <c r="F624" s="165"/>
      <c r="G624" s="207" t="str">
        <f t="shared" ca="1" si="24"/>
        <v xml:space="preserve"> </v>
      </c>
      <c r="H624" s="207" t="str">
        <f t="shared" ca="1" si="25"/>
        <v xml:space="preserve"> </v>
      </c>
      <c r="I624" s="139" t="str">
        <f ca="1">IFERROR(Tablo2[[#This Row],[KDV DAHİL ALIŞLAR]]-Tablo2[[#This Row],[ÖDEMELER TOPLAMI]]," ")</f>
        <v xml:space="preserve"> </v>
      </c>
    </row>
    <row r="625" spans="2:9" x14ac:dyDescent="0.25">
      <c r="B625" s="95">
        <v>623</v>
      </c>
      <c r="C625" s="169"/>
      <c r="D625" s="165"/>
      <c r="E625" s="165"/>
      <c r="F625" s="165"/>
      <c r="G625" s="207" t="str">
        <f t="shared" ca="1" si="24"/>
        <v xml:space="preserve"> </v>
      </c>
      <c r="H625" s="207" t="str">
        <f t="shared" ca="1" si="25"/>
        <v xml:space="preserve"> </v>
      </c>
      <c r="I625" s="139" t="str">
        <f ca="1">IFERROR(Tablo2[[#This Row],[KDV DAHİL ALIŞLAR]]-Tablo2[[#This Row],[ÖDEMELER TOPLAMI]]," ")</f>
        <v xml:space="preserve"> </v>
      </c>
    </row>
    <row r="626" spans="2:9" x14ac:dyDescent="0.25">
      <c r="B626" s="95">
        <v>624</v>
      </c>
      <c r="C626" s="169"/>
      <c r="D626" s="165"/>
      <c r="E626" s="165"/>
      <c r="F626" s="165"/>
      <c r="G626" s="207" t="str">
        <f t="shared" ca="1" si="24"/>
        <v xml:space="preserve"> </v>
      </c>
      <c r="H626" s="207" t="str">
        <f t="shared" ca="1" si="25"/>
        <v xml:space="preserve"> </v>
      </c>
      <c r="I626" s="139" t="str">
        <f ca="1">IFERROR(Tablo2[[#This Row],[KDV DAHİL ALIŞLAR]]-Tablo2[[#This Row],[ÖDEMELER TOPLAMI]]," ")</f>
        <v xml:space="preserve"> </v>
      </c>
    </row>
    <row r="627" spans="2:9" x14ac:dyDescent="0.25">
      <c r="B627" s="95">
        <v>625</v>
      </c>
      <c r="C627" s="169"/>
      <c r="D627" s="165"/>
      <c r="E627" s="197"/>
      <c r="F627" s="197"/>
      <c r="G627" s="207" t="str">
        <f t="shared" ca="1" si="24"/>
        <v xml:space="preserve"> </v>
      </c>
      <c r="H627" s="207" t="str">
        <f t="shared" ca="1" si="25"/>
        <v xml:space="preserve"> </v>
      </c>
      <c r="I627" s="139" t="str">
        <f ca="1">IFERROR(Tablo2[[#This Row],[KDV DAHİL ALIŞLAR]]-Tablo2[[#This Row],[ÖDEMELER TOPLAMI]]," ")</f>
        <v xml:space="preserve"> </v>
      </c>
    </row>
    <row r="628" spans="2:9" x14ac:dyDescent="0.25">
      <c r="B628" s="95">
        <v>626</v>
      </c>
      <c r="C628" s="169"/>
      <c r="D628" s="165"/>
      <c r="E628" s="197"/>
      <c r="F628" s="197"/>
      <c r="G628" s="207" t="str">
        <f t="shared" ca="1" si="24"/>
        <v xml:space="preserve"> </v>
      </c>
      <c r="H628" s="207" t="str">
        <f t="shared" ca="1" si="25"/>
        <v xml:space="preserve"> </v>
      </c>
      <c r="I628" s="139" t="str">
        <f ca="1">IFERROR(Tablo2[[#This Row],[KDV DAHİL ALIŞLAR]]-Tablo2[[#This Row],[ÖDEMELER TOPLAMI]]," ")</f>
        <v xml:space="preserve"> </v>
      </c>
    </row>
    <row r="629" spans="2:9" x14ac:dyDescent="0.25">
      <c r="B629" s="95">
        <v>627</v>
      </c>
      <c r="C629" s="169"/>
      <c r="D629" s="165"/>
      <c r="E629" s="197"/>
      <c r="F629" s="197"/>
      <c r="G629" s="207" t="str">
        <f t="shared" ca="1" si="24"/>
        <v xml:space="preserve"> </v>
      </c>
      <c r="H629" s="207" t="str">
        <f t="shared" ca="1" si="25"/>
        <v xml:space="preserve"> </v>
      </c>
      <c r="I629" s="139" t="str">
        <f ca="1">IFERROR(Tablo2[[#This Row],[KDV DAHİL ALIŞLAR]]-Tablo2[[#This Row],[ÖDEMELER TOPLAMI]]," ")</f>
        <v xml:space="preserve"> </v>
      </c>
    </row>
    <row r="630" spans="2:9" x14ac:dyDescent="0.25">
      <c r="B630" s="95">
        <v>628</v>
      </c>
      <c r="C630" s="169"/>
      <c r="D630" s="165"/>
      <c r="E630" s="197"/>
      <c r="F630" s="197"/>
      <c r="G630" s="207" t="str">
        <f t="shared" ca="1" si="24"/>
        <v xml:space="preserve"> </v>
      </c>
      <c r="H630" s="207" t="str">
        <f t="shared" ca="1" si="25"/>
        <v xml:space="preserve"> </v>
      </c>
      <c r="I630" s="139" t="str">
        <f ca="1">IFERROR(Tablo2[[#This Row],[KDV DAHİL ALIŞLAR]]-Tablo2[[#This Row],[ÖDEMELER TOPLAMI]]," ")</f>
        <v xml:space="preserve"> </v>
      </c>
    </row>
    <row r="631" spans="2:9" x14ac:dyDescent="0.25">
      <c r="B631" s="95">
        <v>629</v>
      </c>
      <c r="C631" s="169"/>
      <c r="D631" s="165"/>
      <c r="E631" s="197"/>
      <c r="F631" s="197"/>
      <c r="G631" s="207" t="str">
        <f t="shared" ca="1" si="24"/>
        <v xml:space="preserve"> </v>
      </c>
      <c r="H631" s="207" t="str">
        <f t="shared" ca="1" si="25"/>
        <v xml:space="preserve"> </v>
      </c>
      <c r="I631" s="139" t="str">
        <f ca="1">IFERROR(Tablo2[[#This Row],[KDV DAHİL ALIŞLAR]]-Tablo2[[#This Row],[ÖDEMELER TOPLAMI]]," ")</f>
        <v xml:space="preserve"> </v>
      </c>
    </row>
    <row r="632" spans="2:9" x14ac:dyDescent="0.25">
      <c r="B632" s="95">
        <v>630</v>
      </c>
      <c r="C632" s="169"/>
      <c r="D632" s="165"/>
      <c r="E632" s="197"/>
      <c r="F632" s="197"/>
      <c r="G632" s="207" t="str">
        <f t="shared" ca="1" si="24"/>
        <v xml:space="preserve"> </v>
      </c>
      <c r="H632" s="207" t="str">
        <f t="shared" ca="1" si="25"/>
        <v xml:space="preserve"> </v>
      </c>
      <c r="I632" s="139" t="str">
        <f ca="1">IFERROR(Tablo2[[#This Row],[KDV DAHİL ALIŞLAR]]-Tablo2[[#This Row],[ÖDEMELER TOPLAMI]]," ")</f>
        <v xml:space="preserve"> </v>
      </c>
    </row>
    <row r="633" spans="2:9" x14ac:dyDescent="0.25">
      <c r="B633" s="95">
        <v>631</v>
      </c>
      <c r="C633" s="169"/>
      <c r="D633" s="165"/>
      <c r="E633" s="197"/>
      <c r="F633" s="197"/>
      <c r="G633" s="207" t="str">
        <f t="shared" ca="1" si="24"/>
        <v xml:space="preserve"> </v>
      </c>
      <c r="H633" s="207" t="str">
        <f t="shared" ca="1" si="25"/>
        <v xml:space="preserve"> </v>
      </c>
      <c r="I633" s="139" t="str">
        <f ca="1">IFERROR(Tablo2[[#This Row],[KDV DAHİL ALIŞLAR]]-Tablo2[[#This Row],[ÖDEMELER TOPLAMI]]," ")</f>
        <v xml:space="preserve"> </v>
      </c>
    </row>
    <row r="634" spans="2:9" x14ac:dyDescent="0.25">
      <c r="B634" s="95">
        <v>632</v>
      </c>
      <c r="C634" s="169"/>
      <c r="D634" s="165"/>
      <c r="E634" s="165"/>
      <c r="F634" s="165"/>
      <c r="G634" s="207" t="str">
        <f t="shared" ca="1" si="24"/>
        <v xml:space="preserve"> </v>
      </c>
      <c r="H634" s="207" t="str">
        <f t="shared" ca="1" si="25"/>
        <v xml:space="preserve"> </v>
      </c>
      <c r="I634" s="139" t="str">
        <f ca="1">IFERROR(Tablo2[[#This Row],[KDV DAHİL ALIŞLAR]]-Tablo2[[#This Row],[ÖDEMELER TOPLAMI]]," ")</f>
        <v xml:space="preserve"> </v>
      </c>
    </row>
    <row r="635" spans="2:9" x14ac:dyDescent="0.25">
      <c r="B635" s="95">
        <v>633</v>
      </c>
      <c r="C635" s="169"/>
      <c r="D635" s="165"/>
      <c r="E635" s="165"/>
      <c r="F635" s="165"/>
      <c r="G635" s="207" t="str">
        <f t="shared" ca="1" si="24"/>
        <v xml:space="preserve"> </v>
      </c>
      <c r="H635" s="207" t="str">
        <f t="shared" ca="1" si="25"/>
        <v xml:space="preserve"> </v>
      </c>
      <c r="I635" s="139" t="str">
        <f ca="1">IFERROR(Tablo2[[#This Row],[KDV DAHİL ALIŞLAR]]-Tablo2[[#This Row],[ÖDEMELER TOPLAMI]]," ")</f>
        <v xml:space="preserve"> </v>
      </c>
    </row>
    <row r="636" spans="2:9" x14ac:dyDescent="0.25">
      <c r="B636" s="95">
        <v>634</v>
      </c>
      <c r="C636" s="169"/>
      <c r="D636" s="165"/>
      <c r="E636" s="165"/>
      <c r="F636" s="165"/>
      <c r="G636" s="207" t="str">
        <f t="shared" ca="1" si="24"/>
        <v xml:space="preserve"> </v>
      </c>
      <c r="H636" s="207" t="str">
        <f t="shared" ca="1" si="25"/>
        <v xml:space="preserve"> </v>
      </c>
      <c r="I636" s="139" t="str">
        <f ca="1">IFERROR(Tablo2[[#This Row],[KDV DAHİL ALIŞLAR]]-Tablo2[[#This Row],[ÖDEMELER TOPLAMI]]," ")</f>
        <v xml:space="preserve"> </v>
      </c>
    </row>
    <row r="637" spans="2:9" x14ac:dyDescent="0.25">
      <c r="B637" s="95">
        <v>635</v>
      </c>
      <c r="C637" s="169"/>
      <c r="D637" s="165"/>
      <c r="E637" s="197"/>
      <c r="F637" s="197"/>
      <c r="G637" s="207" t="str">
        <f t="shared" ref="G637:G654" ca="1" si="26">IFERROR(SUMIF(INDIRECT("'"&amp;F637&amp;"'!C:C"),C637,INDIRECT("'"&amp;F637&amp;"'!L:L"))," ")</f>
        <v xml:space="preserve"> </v>
      </c>
      <c r="H637" s="207" t="str">
        <f t="shared" ref="H637:H654" ca="1" si="27">IFERROR(SUMIF(INDIRECT("'"&amp;F637&amp;"'!C:C"),C637,INDIRECT("'"&amp;F637&amp;"'!M:M"))," ")</f>
        <v xml:space="preserve"> </v>
      </c>
      <c r="I637" s="139" t="str">
        <f ca="1">IFERROR(Tablo2[[#This Row],[KDV DAHİL ALIŞLAR]]-Tablo2[[#This Row],[ÖDEMELER TOPLAMI]]," ")</f>
        <v xml:space="preserve"> </v>
      </c>
    </row>
    <row r="638" spans="2:9" x14ac:dyDescent="0.25">
      <c r="B638" s="95">
        <v>636</v>
      </c>
      <c r="C638" s="169"/>
      <c r="D638" s="165"/>
      <c r="E638" s="197"/>
      <c r="F638" s="197"/>
      <c r="G638" s="207" t="str">
        <f t="shared" ca="1" si="26"/>
        <v xml:space="preserve"> </v>
      </c>
      <c r="H638" s="207" t="str">
        <f t="shared" ca="1" si="27"/>
        <v xml:space="preserve"> </v>
      </c>
      <c r="I638" s="139" t="str">
        <f ca="1">IFERROR(Tablo2[[#This Row],[KDV DAHİL ALIŞLAR]]-Tablo2[[#This Row],[ÖDEMELER TOPLAMI]]," ")</f>
        <v xml:space="preserve"> </v>
      </c>
    </row>
    <row r="639" spans="2:9" x14ac:dyDescent="0.25">
      <c r="B639" s="95">
        <v>637</v>
      </c>
      <c r="C639" s="169"/>
      <c r="D639" s="165"/>
      <c r="E639" s="197"/>
      <c r="F639" s="197"/>
      <c r="G639" s="207" t="str">
        <f t="shared" ca="1" si="26"/>
        <v xml:space="preserve"> </v>
      </c>
      <c r="H639" s="207" t="str">
        <f t="shared" ca="1" si="27"/>
        <v xml:space="preserve"> </v>
      </c>
      <c r="I639" s="139" t="str">
        <f ca="1">IFERROR(Tablo2[[#This Row],[KDV DAHİL ALIŞLAR]]-Tablo2[[#This Row],[ÖDEMELER TOPLAMI]]," ")</f>
        <v xml:space="preserve"> </v>
      </c>
    </row>
    <row r="640" spans="2:9" x14ac:dyDescent="0.25">
      <c r="B640" s="95">
        <v>638</v>
      </c>
      <c r="C640" s="169"/>
      <c r="D640" s="165"/>
      <c r="E640" s="197"/>
      <c r="F640" s="197"/>
      <c r="G640" s="207" t="str">
        <f t="shared" ca="1" si="26"/>
        <v xml:space="preserve"> </v>
      </c>
      <c r="H640" s="207" t="str">
        <f t="shared" ca="1" si="27"/>
        <v xml:space="preserve"> </v>
      </c>
      <c r="I640" s="139" t="str">
        <f ca="1">IFERROR(Tablo2[[#This Row],[KDV DAHİL ALIŞLAR]]-Tablo2[[#This Row],[ÖDEMELER TOPLAMI]]," ")</f>
        <v xml:space="preserve"> </v>
      </c>
    </row>
    <row r="641" spans="2:9" x14ac:dyDescent="0.25">
      <c r="B641" s="95">
        <v>639</v>
      </c>
      <c r="C641" s="169"/>
      <c r="D641" s="165"/>
      <c r="E641" s="197"/>
      <c r="F641" s="197"/>
      <c r="G641" s="207" t="str">
        <f t="shared" ca="1" si="26"/>
        <v xml:space="preserve"> </v>
      </c>
      <c r="H641" s="207" t="str">
        <f t="shared" ca="1" si="27"/>
        <v xml:space="preserve"> </v>
      </c>
      <c r="I641" s="139" t="str">
        <f ca="1">IFERROR(Tablo2[[#This Row],[KDV DAHİL ALIŞLAR]]-Tablo2[[#This Row],[ÖDEMELER TOPLAMI]]," ")</f>
        <v xml:space="preserve"> </v>
      </c>
    </row>
    <row r="642" spans="2:9" x14ac:dyDescent="0.25">
      <c r="B642" s="95">
        <v>640</v>
      </c>
      <c r="C642" s="169"/>
      <c r="D642" s="165"/>
      <c r="E642" s="197"/>
      <c r="F642" s="197"/>
      <c r="G642" s="207" t="str">
        <f t="shared" ca="1" si="26"/>
        <v xml:space="preserve"> </v>
      </c>
      <c r="H642" s="207" t="str">
        <f t="shared" ca="1" si="27"/>
        <v xml:space="preserve"> </v>
      </c>
      <c r="I642" s="139" t="str">
        <f ca="1">IFERROR(Tablo2[[#This Row],[KDV DAHİL ALIŞLAR]]-Tablo2[[#This Row],[ÖDEMELER TOPLAMI]]," ")</f>
        <v xml:space="preserve"> </v>
      </c>
    </row>
    <row r="643" spans="2:9" x14ac:dyDescent="0.25">
      <c r="B643" s="95">
        <v>641</v>
      </c>
      <c r="C643" s="169"/>
      <c r="D643" s="165"/>
      <c r="E643" s="197"/>
      <c r="F643" s="197"/>
      <c r="G643" s="207" t="str">
        <f t="shared" ca="1" si="26"/>
        <v xml:space="preserve"> </v>
      </c>
      <c r="H643" s="207" t="str">
        <f t="shared" ca="1" si="27"/>
        <v xml:space="preserve"> </v>
      </c>
      <c r="I643" s="139" t="str">
        <f ca="1">IFERROR(Tablo2[[#This Row],[KDV DAHİL ALIŞLAR]]-Tablo2[[#This Row],[ÖDEMELER TOPLAMI]]," ")</f>
        <v xml:space="preserve"> </v>
      </c>
    </row>
    <row r="644" spans="2:9" x14ac:dyDescent="0.25">
      <c r="B644" s="95">
        <v>642</v>
      </c>
      <c r="C644" s="169"/>
      <c r="D644" s="165"/>
      <c r="E644" s="165"/>
      <c r="F644" s="165"/>
      <c r="G644" s="207" t="str">
        <f t="shared" ca="1" si="26"/>
        <v xml:space="preserve"> </v>
      </c>
      <c r="H644" s="207" t="str">
        <f t="shared" ca="1" si="27"/>
        <v xml:space="preserve"> </v>
      </c>
      <c r="I644" s="139" t="str">
        <f ca="1">IFERROR(Tablo2[[#This Row],[KDV DAHİL ALIŞLAR]]-Tablo2[[#This Row],[ÖDEMELER TOPLAMI]]," ")</f>
        <v xml:space="preserve"> </v>
      </c>
    </row>
    <row r="645" spans="2:9" x14ac:dyDescent="0.25">
      <c r="B645" s="95">
        <v>643</v>
      </c>
      <c r="C645" s="169"/>
      <c r="D645" s="165"/>
      <c r="E645" s="165"/>
      <c r="F645" s="165"/>
      <c r="G645" s="207" t="str">
        <f t="shared" ca="1" si="26"/>
        <v xml:space="preserve"> </v>
      </c>
      <c r="H645" s="207" t="str">
        <f t="shared" ca="1" si="27"/>
        <v xml:space="preserve"> </v>
      </c>
      <c r="I645" s="139" t="str">
        <f ca="1">IFERROR(Tablo2[[#This Row],[KDV DAHİL ALIŞLAR]]-Tablo2[[#This Row],[ÖDEMELER TOPLAMI]]," ")</f>
        <v xml:space="preserve"> </v>
      </c>
    </row>
    <row r="646" spans="2:9" x14ac:dyDescent="0.25">
      <c r="B646" s="95">
        <v>644</v>
      </c>
      <c r="C646" s="169"/>
      <c r="D646" s="165"/>
      <c r="E646" s="165"/>
      <c r="F646" s="165"/>
      <c r="G646" s="207" t="str">
        <f t="shared" ca="1" si="26"/>
        <v xml:space="preserve"> </v>
      </c>
      <c r="H646" s="207" t="str">
        <f t="shared" ca="1" si="27"/>
        <v xml:space="preserve"> </v>
      </c>
      <c r="I646" s="139" t="str">
        <f ca="1">IFERROR(Tablo2[[#This Row],[KDV DAHİL ALIŞLAR]]-Tablo2[[#This Row],[ÖDEMELER TOPLAMI]]," ")</f>
        <v xml:space="preserve"> </v>
      </c>
    </row>
    <row r="647" spans="2:9" x14ac:dyDescent="0.25">
      <c r="B647" s="95">
        <v>645</v>
      </c>
      <c r="C647" s="169"/>
      <c r="D647" s="165"/>
      <c r="E647" s="165"/>
      <c r="F647" s="165"/>
      <c r="G647" s="207" t="str">
        <f t="shared" ca="1" si="26"/>
        <v xml:space="preserve"> </v>
      </c>
      <c r="H647" s="207" t="str">
        <f t="shared" ca="1" si="27"/>
        <v xml:space="preserve"> </v>
      </c>
      <c r="I647" s="139" t="str">
        <f ca="1">IFERROR(Tablo2[[#This Row],[KDV DAHİL ALIŞLAR]]-Tablo2[[#This Row],[ÖDEMELER TOPLAMI]]," ")</f>
        <v xml:space="preserve"> </v>
      </c>
    </row>
    <row r="648" spans="2:9" x14ac:dyDescent="0.25">
      <c r="B648" s="95">
        <v>646</v>
      </c>
      <c r="C648" s="169"/>
      <c r="D648" s="165"/>
      <c r="E648" s="165"/>
      <c r="F648" s="165"/>
      <c r="G648" s="207" t="str">
        <f t="shared" ca="1" si="26"/>
        <v xml:space="preserve"> </v>
      </c>
      <c r="H648" s="207" t="str">
        <f t="shared" ca="1" si="27"/>
        <v xml:space="preserve"> </v>
      </c>
      <c r="I648" s="139" t="str">
        <f ca="1">IFERROR(Tablo2[[#This Row],[KDV DAHİL ALIŞLAR]]-Tablo2[[#This Row],[ÖDEMELER TOPLAMI]]," ")</f>
        <v xml:space="preserve"> </v>
      </c>
    </row>
    <row r="649" spans="2:9" x14ac:dyDescent="0.25">
      <c r="B649" s="95">
        <v>647</v>
      </c>
      <c r="C649" s="169"/>
      <c r="D649" s="165"/>
      <c r="E649" s="165"/>
      <c r="F649" s="165"/>
      <c r="G649" s="207" t="str">
        <f t="shared" ca="1" si="26"/>
        <v xml:space="preserve"> </v>
      </c>
      <c r="H649" s="207" t="str">
        <f t="shared" ca="1" si="27"/>
        <v xml:space="preserve"> </v>
      </c>
      <c r="I649" s="139" t="str">
        <f ca="1">IFERROR(Tablo2[[#This Row],[KDV DAHİL ALIŞLAR]]-Tablo2[[#This Row],[ÖDEMELER TOPLAMI]]," ")</f>
        <v xml:space="preserve"> </v>
      </c>
    </row>
    <row r="650" spans="2:9" x14ac:dyDescent="0.25">
      <c r="B650" s="95">
        <v>648</v>
      </c>
      <c r="C650" s="169"/>
      <c r="D650" s="165"/>
      <c r="E650" s="165"/>
      <c r="F650" s="165"/>
      <c r="G650" s="207" t="str">
        <f t="shared" ca="1" si="26"/>
        <v xml:space="preserve"> </v>
      </c>
      <c r="H650" s="207" t="str">
        <f t="shared" ca="1" si="27"/>
        <v xml:space="preserve"> </v>
      </c>
      <c r="I650" s="139" t="str">
        <f ca="1">IFERROR(Tablo2[[#This Row],[KDV DAHİL ALIŞLAR]]-Tablo2[[#This Row],[ÖDEMELER TOPLAMI]]," ")</f>
        <v xml:space="preserve"> </v>
      </c>
    </row>
    <row r="651" spans="2:9" x14ac:dyDescent="0.25">
      <c r="B651" s="95">
        <v>649</v>
      </c>
      <c r="C651" s="178"/>
      <c r="D651" s="165"/>
      <c r="E651" s="197"/>
      <c r="F651" s="197"/>
      <c r="G651" s="207" t="str">
        <f t="shared" ca="1" si="26"/>
        <v xml:space="preserve"> </v>
      </c>
      <c r="H651" s="207" t="str">
        <f t="shared" ca="1" si="27"/>
        <v xml:space="preserve"> </v>
      </c>
      <c r="I651" s="139" t="str">
        <f ca="1">IFERROR(Tablo2[[#This Row],[KDV DAHİL ALIŞLAR]]-Tablo2[[#This Row],[ÖDEMELER TOPLAMI]]," ")</f>
        <v xml:space="preserve"> </v>
      </c>
    </row>
    <row r="652" spans="2:9" x14ac:dyDescent="0.25">
      <c r="B652" s="95">
        <v>650</v>
      </c>
      <c r="C652" s="178"/>
      <c r="D652" s="197"/>
      <c r="E652" s="197"/>
      <c r="F652" s="197"/>
      <c r="G652" s="207" t="str">
        <f t="shared" ca="1" si="26"/>
        <v xml:space="preserve"> </v>
      </c>
      <c r="H652" s="207" t="str">
        <f t="shared" ca="1" si="27"/>
        <v xml:space="preserve"> </v>
      </c>
      <c r="I652" s="139" t="str">
        <f ca="1">IFERROR(Tablo2[[#This Row],[KDV DAHİL ALIŞLAR]]-Tablo2[[#This Row],[ÖDEMELER TOPLAMI]]," ")</f>
        <v xml:space="preserve"> </v>
      </c>
    </row>
    <row r="653" spans="2:9" x14ac:dyDescent="0.25">
      <c r="B653" s="95">
        <v>651</v>
      </c>
      <c r="C653" s="178"/>
      <c r="D653" s="197"/>
      <c r="E653" s="197"/>
      <c r="F653" s="197"/>
      <c r="G653" s="207" t="str">
        <f t="shared" ca="1" si="26"/>
        <v xml:space="preserve"> </v>
      </c>
      <c r="H653" s="207" t="str">
        <f t="shared" ca="1" si="27"/>
        <v xml:space="preserve"> </v>
      </c>
      <c r="I653" s="139" t="str">
        <f ca="1">IFERROR(Tablo2[[#This Row],[KDV DAHİL ALIŞLAR]]-Tablo2[[#This Row],[ÖDEMELER TOPLAMI]]," ")</f>
        <v xml:space="preserve"> </v>
      </c>
    </row>
    <row r="654" spans="2:9" x14ac:dyDescent="0.25">
      <c r="B654" s="95">
        <v>652</v>
      </c>
      <c r="C654" s="178"/>
      <c r="D654" s="197"/>
      <c r="E654" s="197"/>
      <c r="F654" s="197"/>
      <c r="G654" s="207" t="str">
        <f t="shared" ca="1" si="26"/>
        <v xml:space="preserve"> </v>
      </c>
      <c r="H654" s="207" t="str">
        <f t="shared" ca="1" si="27"/>
        <v xml:space="preserve"> </v>
      </c>
      <c r="I654" s="139" t="str">
        <f ca="1">IFERROR(Tablo2[[#This Row],[KDV DAHİL ALIŞLAR]]-Tablo2[[#This Row],[ÖDEMELER TOPLAMI]]," ")</f>
        <v xml:space="preserve"> </v>
      </c>
    </row>
    <row r="655" spans="2:9" x14ac:dyDescent="0.25">
      <c r="B655" s="95" t="s">
        <v>223</v>
      </c>
      <c r="C655" s="194"/>
      <c r="D655" s="198"/>
      <c r="E655" s="198"/>
      <c r="F655" s="198"/>
      <c r="G655" s="195">
        <f ca="1">SUBTOTAL(103,Tablo2[KDV DAHİL ALIŞLAR])</f>
        <v>652</v>
      </c>
      <c r="H655" s="198"/>
      <c r="I655" s="198"/>
    </row>
  </sheetData>
  <sheetProtection algorithmName="SHA-512" hashValue="kVbFVQOR+w7Bfg9ivQ2/yc4bXnqycuhbzIhaQtSZyupq155Z738tb3MTXxoxKqB6fZM7mInGk8vMb8bRkUQPzw==" saltValue="atL18GOc1tQj+TbXHe/MJw==" spinCount="100000" sheet="1" formatCells="0" formatRows="0" deleteRows="0" sort="0" autoFilter="0"/>
  <phoneticPr fontId="35" type="noConversion"/>
  <conditionalFormatting sqref="C3:C4">
    <cfRule type="duplicateValues" dxfId="476" priority="106"/>
    <cfRule type="duplicateValues" dxfId="475" priority="108"/>
  </conditionalFormatting>
  <conditionalFormatting sqref="C3:C654">
    <cfRule type="duplicateValues" dxfId="474" priority="100"/>
    <cfRule type="duplicateValues" dxfId="473" priority="110"/>
  </conditionalFormatting>
  <conditionalFormatting sqref="C5:C651">
    <cfRule type="duplicateValues" dxfId="472" priority="111"/>
    <cfRule type="duplicateValues" dxfId="471" priority="112"/>
  </conditionalFormatting>
  <conditionalFormatting sqref="G3:G654">
    <cfRule type="duplicateValues" dxfId="470" priority="75"/>
    <cfRule type="duplicateValues" dxfId="469" priority="87"/>
  </conditionalFormatting>
  <conditionalFormatting sqref="G3:G654">
    <cfRule type="duplicateValues" dxfId="468" priority="76"/>
    <cfRule type="duplicateValues" dxfId="467" priority="77"/>
    <cfRule type="duplicateValues" dxfId="466" priority="78"/>
    <cfRule type="duplicateValues" dxfId="465" priority="79"/>
    <cfRule type="duplicateValues" dxfId="464" priority="80"/>
    <cfRule type="duplicateValues" dxfId="463" priority="81"/>
    <cfRule type="duplicateValues" dxfId="462" priority="82"/>
    <cfRule type="duplicateValues" dxfId="461" priority="83"/>
    <cfRule type="duplicateValues" dxfId="460" priority="84"/>
    <cfRule type="duplicateValues" dxfId="459" priority="85"/>
    <cfRule type="duplicateValues" dxfId="458" priority="86"/>
  </conditionalFormatting>
  <conditionalFormatting sqref="G3:G654">
    <cfRule type="duplicateValues" dxfId="457" priority="88"/>
    <cfRule type="duplicateValues" dxfId="456" priority="89"/>
    <cfRule type="duplicateValues" dxfId="455" priority="90"/>
    <cfRule type="duplicateValues" dxfId="454" priority="91"/>
    <cfRule type="duplicateValues" dxfId="453" priority="92"/>
    <cfRule type="duplicateValues" dxfId="452" priority="93"/>
    <cfRule type="duplicateValues" dxfId="451" priority="94"/>
    <cfRule type="duplicateValues" dxfId="450" priority="95"/>
    <cfRule type="duplicateValues" dxfId="449" priority="96"/>
    <cfRule type="duplicateValues" dxfId="448" priority="97"/>
    <cfRule type="duplicateValues" dxfId="447" priority="98"/>
  </conditionalFormatting>
  <conditionalFormatting sqref="E3:E15">
    <cfRule type="duplicateValues" dxfId="446" priority="27"/>
    <cfRule type="duplicateValues" dxfId="445" priority="39"/>
  </conditionalFormatting>
  <conditionalFormatting sqref="E3:E4 E6:E7 E15 E9:E13">
    <cfRule type="duplicateValues" dxfId="444" priority="28"/>
    <cfRule type="duplicateValues" dxfId="443" priority="29"/>
    <cfRule type="duplicateValues" dxfId="442" priority="30"/>
    <cfRule type="duplicateValues" dxfId="441" priority="31"/>
    <cfRule type="duplicateValues" dxfId="440" priority="32"/>
    <cfRule type="duplicateValues" dxfId="439" priority="33"/>
    <cfRule type="duplicateValues" dxfId="438" priority="34"/>
    <cfRule type="duplicateValues" dxfId="437" priority="35"/>
    <cfRule type="duplicateValues" dxfId="436" priority="36"/>
    <cfRule type="duplicateValues" dxfId="435" priority="37"/>
    <cfRule type="duplicateValues" dxfId="434" priority="38"/>
  </conditionalFormatting>
  <conditionalFormatting sqref="E3:E15">
    <cfRule type="duplicateValues" dxfId="433" priority="40"/>
    <cfRule type="duplicateValues" dxfId="432" priority="41"/>
    <cfRule type="duplicateValues" dxfId="431" priority="42"/>
    <cfRule type="duplicateValues" dxfId="430" priority="43"/>
    <cfRule type="duplicateValues" dxfId="429" priority="44"/>
    <cfRule type="duplicateValues" dxfId="428" priority="45"/>
    <cfRule type="duplicateValues" dxfId="427" priority="46"/>
    <cfRule type="duplicateValues" dxfId="426" priority="47"/>
    <cfRule type="duplicateValues" dxfId="425" priority="48"/>
    <cfRule type="duplicateValues" dxfId="424" priority="49"/>
    <cfRule type="duplicateValues" dxfId="423" priority="50"/>
  </conditionalFormatting>
  <conditionalFormatting sqref="E1:E1048576">
    <cfRule type="duplicateValues" dxfId="422" priority="26"/>
  </conditionalFormatting>
  <conditionalFormatting sqref="H3:H654">
    <cfRule type="duplicateValues" dxfId="421" priority="2"/>
    <cfRule type="duplicateValues" dxfId="420" priority="14"/>
  </conditionalFormatting>
  <conditionalFormatting sqref="H3:H654">
    <cfRule type="duplicateValues" dxfId="419" priority="3"/>
    <cfRule type="duplicateValues" dxfId="418" priority="4"/>
    <cfRule type="duplicateValues" dxfId="417" priority="5"/>
    <cfRule type="duplicateValues" dxfId="416" priority="6"/>
    <cfRule type="duplicateValues" dxfId="415" priority="7"/>
    <cfRule type="duplicateValues" dxfId="414" priority="8"/>
    <cfRule type="duplicateValues" dxfId="413" priority="9"/>
    <cfRule type="duplicateValues" dxfId="412" priority="10"/>
    <cfRule type="duplicateValues" dxfId="411" priority="11"/>
    <cfRule type="duplicateValues" dxfId="410" priority="12"/>
    <cfRule type="duplicateValues" dxfId="409" priority="13"/>
  </conditionalFormatting>
  <conditionalFormatting sqref="H3:H654">
    <cfRule type="duplicateValues" dxfId="408" priority="15"/>
    <cfRule type="duplicateValues" dxfId="407" priority="16"/>
    <cfRule type="duplicateValues" dxfId="406" priority="17"/>
    <cfRule type="duplicateValues" dxfId="405" priority="18"/>
    <cfRule type="duplicateValues" dxfId="404" priority="19"/>
    <cfRule type="duplicateValues" dxfId="403" priority="20"/>
    <cfRule type="duplicateValues" dxfId="402" priority="21"/>
    <cfRule type="duplicateValues" dxfId="401" priority="22"/>
    <cfRule type="duplicateValues" dxfId="400" priority="23"/>
    <cfRule type="duplicateValues" dxfId="399" priority="24"/>
    <cfRule type="duplicateValues" dxfId="398" priority="25"/>
  </conditionalFormatting>
  <conditionalFormatting sqref="D3:D15 F3:F15 D16:F654">
    <cfRule type="duplicateValues" dxfId="397" priority="119"/>
    <cfRule type="duplicateValues" dxfId="396" priority="120"/>
  </conditionalFormatting>
  <conditionalFormatting sqref="D3:D4 F3:F4">
    <cfRule type="duplicateValues" dxfId="395" priority="125"/>
    <cfRule type="duplicateValues" dxfId="394" priority="126"/>
    <cfRule type="duplicateValues" dxfId="393" priority="127"/>
    <cfRule type="duplicateValues" dxfId="392" priority="128"/>
    <cfRule type="duplicateValues" dxfId="391" priority="129"/>
    <cfRule type="duplicateValues" dxfId="390" priority="130"/>
  </conditionalFormatting>
  <conditionalFormatting sqref="D5:D15 F5:F15 D16:F651">
    <cfRule type="duplicateValues" dxfId="389" priority="137"/>
    <cfRule type="duplicateValues" dxfId="388" priority="138"/>
    <cfRule type="duplicateValues" dxfId="387" priority="139"/>
    <cfRule type="duplicateValues" dxfId="386" priority="140"/>
    <cfRule type="duplicateValues" dxfId="385" priority="141"/>
    <cfRule type="duplicateValues" dxfId="384" priority="142"/>
  </conditionalFormatting>
  <conditionalFormatting sqref="B1:I1048576">
    <cfRule type="duplicateValues" dxfId="383" priority="1"/>
  </conditionalFormatting>
  <dataValidations count="1">
    <dataValidation type="textLength" allowBlank="1" showInputMessage="1" showErrorMessage="1" errorTitle="Hatalı İsim" error="Alan uzunluğu 26 Karakteri geçemez." sqref="D324:E324" xr:uid="{69AC57F7-BB51-4D66-B193-3FB724D0ADC7}">
      <formula1>0</formula1>
      <formula2>26</formula2>
    </dataValidation>
  </dataValidations>
  <pageMargins left="0.7" right="0.7" top="0.75" bottom="0.75" header="0.3" footer="0.3"/>
  <pageSetup paperSize="9" orientation="portrait" horizontalDpi="0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582161-2E03-4815-A2E5-37171FD23497}">
          <x14:formula1>
            <xm:f>MALİYET!$K$9:$K$71</xm:f>
          </x14:formula1>
          <xm:sqref>F3:F654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ayfa20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119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phoneticPr fontId="35" type="noConversion"/>
  <conditionalFormatting sqref="O7:O1048576">
    <cfRule type="containsText" dxfId="293" priority="5" operator="containsText" text="YOK">
      <formula>NOT(ISERROR(SEARCH("YOK",O7)))</formula>
    </cfRule>
    <cfRule type="containsText" dxfId="292" priority="6" operator="containsText" text="VAR">
      <formula>NOT(ISERROR(SEARCH("VAR",O7)))</formula>
    </cfRule>
  </conditionalFormatting>
  <conditionalFormatting sqref="O5:O6">
    <cfRule type="containsText" dxfId="291" priority="3" operator="containsText" text="YOK">
      <formula>NOT(ISERROR(SEARCH("YOK",O5)))</formula>
    </cfRule>
    <cfRule type="containsText" dxfId="290" priority="4" operator="containsText" text="VAR">
      <formula>NOT(ISERROR(SEARCH("VAR",O5)))</formula>
    </cfRule>
  </conditionalFormatting>
  <conditionalFormatting sqref="O1:O3">
    <cfRule type="containsText" dxfId="289" priority="1" operator="containsText" text="YOK">
      <formula>NOT(ISERROR(SEARCH("YOK",O1)))</formula>
    </cfRule>
    <cfRule type="containsText" dxfId="288" priority="2" operator="containsText" text="VAR">
      <formula>NOT(ISERROR(SEARCH("VAR",O1)))</formula>
    </cfRule>
  </conditionalFormatting>
  <hyperlinks>
    <hyperlink ref="N1" location="'TEDARİKÇİ BİLGİ'!A1" display="TEDARİKÇİ BİLGİ" xr:uid="{EC326C45-DB5F-4A9F-8739-513683A63CBF}"/>
    <hyperlink ref="M1" location="'İŞ BİLGİ'!A1" display="ÖZET" xr:uid="{705A815F-B7B4-4FFF-9834-31045E5BE7DF}"/>
    <hyperlink ref="L1" location="MALİYET!A1" display="MALİYETE DÖN" xr:uid="{9AAAFFD9-76D1-40EF-8D85-4E68275143A6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FBBCBBF-C9C0-4A47-918E-9D2B6808EFE2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6D160420-5A6C-4DAC-96C1-6F9E7B7D3F74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ayfa21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M1" sqref="M1"/>
    </sheetView>
  </sheetViews>
  <sheetFormatPr defaultRowHeight="15" x14ac:dyDescent="0.25"/>
  <cols>
    <col min="2" max="2" width="11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149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>
        <v>46176</v>
      </c>
      <c r="C5" s="46" t="s">
        <v>261</v>
      </c>
      <c r="D5" s="46"/>
      <c r="E5" s="40">
        <v>1</v>
      </c>
      <c r="F5" s="61">
        <v>100000</v>
      </c>
      <c r="G5" s="2">
        <f>E5*F5</f>
        <v>100000</v>
      </c>
      <c r="H5" s="201">
        <v>0.2</v>
      </c>
      <c r="I5" s="41">
        <f>H5*G5</f>
        <v>20000</v>
      </c>
      <c r="J5" s="41">
        <v>0.4</v>
      </c>
      <c r="K5" s="41">
        <f>I5*J5</f>
        <v>8000</v>
      </c>
      <c r="L5" s="41">
        <f>G5+I5-K5</f>
        <v>112000</v>
      </c>
      <c r="M5" s="41">
        <v>0</v>
      </c>
      <c r="N5" s="41">
        <f>L5-M5</f>
        <v>112000</v>
      </c>
      <c r="O5" s="1" t="s">
        <v>59</v>
      </c>
    </row>
    <row r="6" spans="2:15" x14ac:dyDescent="0.25">
      <c r="B6" s="45">
        <v>46176</v>
      </c>
      <c r="C6" s="3" t="s">
        <v>261</v>
      </c>
      <c r="D6" s="3" t="s">
        <v>273</v>
      </c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112000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100000</v>
      </c>
      <c r="I301" s="55">
        <f>SUM(I5:I300)</f>
        <v>20000</v>
      </c>
      <c r="K301" s="55">
        <f>SUM(K5:K300)</f>
        <v>8000</v>
      </c>
      <c r="L301" s="200">
        <f>SUM(L5:L300)</f>
        <v>112000</v>
      </c>
      <c r="M301" s="58">
        <f>SUM(M5:M300)</f>
        <v>112000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112000</v>
      </c>
      <c r="M304" s="55">
        <f>SUBTOTAL(9,M5:M300)</f>
        <v>112000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87" priority="5" operator="containsText" text="YOK">
      <formula>NOT(ISERROR(SEARCH("YOK",O7)))</formula>
    </cfRule>
    <cfRule type="containsText" dxfId="286" priority="6" operator="containsText" text="VAR">
      <formula>NOT(ISERROR(SEARCH("VAR",O7)))</formula>
    </cfRule>
  </conditionalFormatting>
  <conditionalFormatting sqref="O5:O6">
    <cfRule type="containsText" dxfId="285" priority="3" operator="containsText" text="YOK">
      <formula>NOT(ISERROR(SEARCH("YOK",O5)))</formula>
    </cfRule>
    <cfRule type="containsText" dxfId="284" priority="4" operator="containsText" text="VAR">
      <formula>NOT(ISERROR(SEARCH("VAR",O5)))</formula>
    </cfRule>
  </conditionalFormatting>
  <conditionalFormatting sqref="O1:O3">
    <cfRule type="containsText" dxfId="283" priority="1" operator="containsText" text="YOK">
      <formula>NOT(ISERROR(SEARCH("YOK",O1)))</formula>
    </cfRule>
    <cfRule type="containsText" dxfId="282" priority="2" operator="containsText" text="VAR">
      <formula>NOT(ISERROR(SEARCH("VAR",O1)))</formula>
    </cfRule>
  </conditionalFormatting>
  <hyperlinks>
    <hyperlink ref="N1" location="'TEDARİKÇİ BİLGİ'!A1" display="TEDARİKÇİ BİLGİ" xr:uid="{C3433FDD-018A-42DE-A57B-6C04F8721539}"/>
    <hyperlink ref="M1" location="'İŞ BİLGİ'!A1" display="ÖZET" xr:uid="{E1717AFF-AD8E-4492-AAFE-ED2E5EF22DB9}"/>
    <hyperlink ref="L1" location="MALİYET!A1" display="MALİYETE DÖN" xr:uid="{7F20FE41-F9F5-44BE-A464-25BCEDFB882D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BB7E2D-35ED-411E-8DB2-845D91E9A961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2B890C35-AE85-4F1C-88BF-92A00316D63D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ayfa22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150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81" priority="5" operator="containsText" text="YOK">
      <formula>NOT(ISERROR(SEARCH("YOK",O7)))</formula>
    </cfRule>
    <cfRule type="containsText" dxfId="280" priority="6" operator="containsText" text="VAR">
      <formula>NOT(ISERROR(SEARCH("VAR",O7)))</formula>
    </cfRule>
  </conditionalFormatting>
  <conditionalFormatting sqref="O5:O6">
    <cfRule type="containsText" dxfId="279" priority="3" operator="containsText" text="YOK">
      <formula>NOT(ISERROR(SEARCH("YOK",O5)))</formula>
    </cfRule>
    <cfRule type="containsText" dxfId="278" priority="4" operator="containsText" text="VAR">
      <formula>NOT(ISERROR(SEARCH("VAR",O5)))</formula>
    </cfRule>
  </conditionalFormatting>
  <conditionalFormatting sqref="O1:O3">
    <cfRule type="containsText" dxfId="277" priority="1" operator="containsText" text="YOK">
      <formula>NOT(ISERROR(SEARCH("YOK",O1)))</formula>
    </cfRule>
    <cfRule type="containsText" dxfId="276" priority="2" operator="containsText" text="VAR">
      <formula>NOT(ISERROR(SEARCH("VAR",O1)))</formula>
    </cfRule>
  </conditionalFormatting>
  <hyperlinks>
    <hyperlink ref="N1" location="'TEDARİKÇİ BİLGİ'!A1" display="TEDARİKÇİ BİLGİ" xr:uid="{EF5A6002-D6DE-4B85-9B04-3F86A2BF5F91}"/>
    <hyperlink ref="M1" location="'İŞ BİLGİ'!A1" display="ÖZET" xr:uid="{5E90E8E0-B1A1-4E7A-AF0B-8ABC77622004}"/>
    <hyperlink ref="L1" location="MALİYET!A1" display="MALİYETE DÖN" xr:uid="{7CF5F3F3-FF5D-42DA-9168-8EAA18C6E027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0EF654F-6430-492B-B796-870A7E7D827A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242FFAC4-F6FC-4D9F-B8E2-447EA89C3731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ayfa23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121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75" priority="5" operator="containsText" text="YOK">
      <formula>NOT(ISERROR(SEARCH("YOK",O7)))</formula>
    </cfRule>
    <cfRule type="containsText" dxfId="274" priority="6" operator="containsText" text="VAR">
      <formula>NOT(ISERROR(SEARCH("VAR",O7)))</formula>
    </cfRule>
  </conditionalFormatting>
  <conditionalFormatting sqref="O5:O6">
    <cfRule type="containsText" dxfId="273" priority="3" operator="containsText" text="YOK">
      <formula>NOT(ISERROR(SEARCH("YOK",O5)))</formula>
    </cfRule>
    <cfRule type="containsText" dxfId="272" priority="4" operator="containsText" text="VAR">
      <formula>NOT(ISERROR(SEARCH("VAR",O5)))</formula>
    </cfRule>
  </conditionalFormatting>
  <conditionalFormatting sqref="O1:O3">
    <cfRule type="containsText" dxfId="271" priority="1" operator="containsText" text="YOK">
      <formula>NOT(ISERROR(SEARCH("YOK",O1)))</formula>
    </cfRule>
    <cfRule type="containsText" dxfId="270" priority="2" operator="containsText" text="VAR">
      <formula>NOT(ISERROR(SEARCH("VAR",O1)))</formula>
    </cfRule>
  </conditionalFormatting>
  <hyperlinks>
    <hyperlink ref="N1" location="'TEDARİKÇİ BİLGİ'!A1" display="TEDARİKÇİ BİLGİ" xr:uid="{56D52EA2-6C35-46B9-8221-759CEE4082BB}"/>
    <hyperlink ref="M1" location="'İŞ BİLGİ'!A1" display="ÖZET" xr:uid="{192DAE6A-49CF-4FDC-853F-A450835111E4}"/>
    <hyperlink ref="L1" location="MALİYET!A1" display="MALİYETE DÖN" xr:uid="{C6938410-BF75-44A3-9600-D0D180887CDA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2E9F859-4BF9-492A-A301-FA1FA84DE8F7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B160E887-5BB7-4F8E-BBED-3F903CC18D48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ayfa24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236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69" priority="5" operator="containsText" text="YOK">
      <formula>NOT(ISERROR(SEARCH("YOK",O7)))</formula>
    </cfRule>
    <cfRule type="containsText" dxfId="268" priority="6" operator="containsText" text="VAR">
      <formula>NOT(ISERROR(SEARCH("VAR",O7)))</formula>
    </cfRule>
  </conditionalFormatting>
  <conditionalFormatting sqref="O5:O6">
    <cfRule type="containsText" dxfId="267" priority="3" operator="containsText" text="YOK">
      <formula>NOT(ISERROR(SEARCH("YOK",O5)))</formula>
    </cfRule>
    <cfRule type="containsText" dxfId="266" priority="4" operator="containsText" text="VAR">
      <formula>NOT(ISERROR(SEARCH("VAR",O5)))</formula>
    </cfRule>
  </conditionalFormatting>
  <conditionalFormatting sqref="O1:O3">
    <cfRule type="containsText" dxfId="265" priority="1" operator="containsText" text="YOK">
      <formula>NOT(ISERROR(SEARCH("YOK",O1)))</formula>
    </cfRule>
    <cfRule type="containsText" dxfId="264" priority="2" operator="containsText" text="VAR">
      <formula>NOT(ISERROR(SEARCH("VAR",O1)))</formula>
    </cfRule>
  </conditionalFormatting>
  <hyperlinks>
    <hyperlink ref="N1" location="'TEDARİKÇİ BİLGİ'!A1" display="TEDARİKÇİ BİLGİ" xr:uid="{D9DF9B7D-9891-4495-97F6-FC1527240145}"/>
    <hyperlink ref="M1" location="'İŞ BİLGİ'!A1" display="ÖZET" xr:uid="{10AEA08D-0E5E-407D-8776-1F3BDB314A46}"/>
    <hyperlink ref="L1" location="MALİYET!A1" display="MALİYETE DÖN" xr:uid="{8D77D5B1-C6D9-436C-B815-5107057C352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811B57A-6ACC-4741-B9FD-3D731F56FE90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083E1AF0-9186-47EB-8B23-6EE578B492FD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ayfa25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237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63" priority="5" operator="containsText" text="YOK">
      <formula>NOT(ISERROR(SEARCH("YOK",O7)))</formula>
    </cfRule>
    <cfRule type="containsText" dxfId="262" priority="6" operator="containsText" text="VAR">
      <formula>NOT(ISERROR(SEARCH("VAR",O7)))</formula>
    </cfRule>
  </conditionalFormatting>
  <conditionalFormatting sqref="O5:O6">
    <cfRule type="containsText" dxfId="261" priority="3" operator="containsText" text="YOK">
      <formula>NOT(ISERROR(SEARCH("YOK",O5)))</formula>
    </cfRule>
    <cfRule type="containsText" dxfId="260" priority="4" operator="containsText" text="VAR">
      <formula>NOT(ISERROR(SEARCH("VAR",O5)))</formula>
    </cfRule>
  </conditionalFormatting>
  <conditionalFormatting sqref="O1:O3">
    <cfRule type="containsText" dxfId="259" priority="1" operator="containsText" text="YOK">
      <formula>NOT(ISERROR(SEARCH("YOK",O1)))</formula>
    </cfRule>
    <cfRule type="containsText" dxfId="258" priority="2" operator="containsText" text="VAR">
      <formula>NOT(ISERROR(SEARCH("VAR",O1)))</formula>
    </cfRule>
  </conditionalFormatting>
  <hyperlinks>
    <hyperlink ref="N1" location="'TEDARİKÇİ BİLGİ'!A1" display="TEDARİKÇİ BİLGİ" xr:uid="{22EC5832-1000-48AF-9CCB-716D3507CC75}"/>
    <hyperlink ref="M1" location="'İŞ BİLGİ'!A1" display="ÖZET" xr:uid="{DF2A1393-77EE-40BB-9CD0-4C3074D69DB7}"/>
    <hyperlink ref="L1" location="MALİYET!A1" display="MALİYETE DÖN" xr:uid="{C9EE4BCB-388F-495D-9ECA-3C4B40D4D75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B2D99F9-EC41-49FC-9E48-74081A9D2425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6CAF91C2-6A86-4501-A47A-1477E3D8EC79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ayfa26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256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57" priority="5" operator="containsText" text="YOK">
      <formula>NOT(ISERROR(SEARCH("YOK",O7)))</formula>
    </cfRule>
    <cfRule type="containsText" dxfId="256" priority="6" operator="containsText" text="VAR">
      <formula>NOT(ISERROR(SEARCH("VAR",O7)))</formula>
    </cfRule>
  </conditionalFormatting>
  <conditionalFormatting sqref="O5:O6">
    <cfRule type="containsText" dxfId="255" priority="3" operator="containsText" text="YOK">
      <formula>NOT(ISERROR(SEARCH("YOK",O5)))</formula>
    </cfRule>
    <cfRule type="containsText" dxfId="254" priority="4" operator="containsText" text="VAR">
      <formula>NOT(ISERROR(SEARCH("VAR",O5)))</formula>
    </cfRule>
  </conditionalFormatting>
  <conditionalFormatting sqref="O1:O3">
    <cfRule type="containsText" dxfId="253" priority="1" operator="containsText" text="YOK">
      <formula>NOT(ISERROR(SEARCH("YOK",O1)))</formula>
    </cfRule>
    <cfRule type="containsText" dxfId="252" priority="2" operator="containsText" text="VAR">
      <formula>NOT(ISERROR(SEARCH("VAR",O1)))</formula>
    </cfRule>
  </conditionalFormatting>
  <hyperlinks>
    <hyperlink ref="N1" location="'TEDARİKÇİ BİLGİ'!A1" display="TEDARİKÇİ BİLGİ" xr:uid="{2E3F58DA-6CB4-4011-9ACA-750033E99397}"/>
    <hyperlink ref="M1" location="'İŞ BİLGİ'!A1" display="ÖZET" xr:uid="{27A26296-EFDD-4C52-B7A9-4F19A3DE2B8D}"/>
    <hyperlink ref="L1" location="MALİYET!A1" display="MALİYETE DÖN" xr:uid="{3DC4AFFE-614F-4088-A1DC-3EEF5A1F3D7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FB5B4D-8E4C-42F6-91FA-87BF215BDA43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9C2FDC2F-F95F-492C-B967-BC154B85B9D9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ayfa27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257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51" priority="5" operator="containsText" text="YOK">
      <formula>NOT(ISERROR(SEARCH("YOK",O7)))</formula>
    </cfRule>
    <cfRule type="containsText" dxfId="250" priority="6" operator="containsText" text="VAR">
      <formula>NOT(ISERROR(SEARCH("VAR",O7)))</formula>
    </cfRule>
  </conditionalFormatting>
  <conditionalFormatting sqref="O5:O6">
    <cfRule type="containsText" dxfId="249" priority="3" operator="containsText" text="YOK">
      <formula>NOT(ISERROR(SEARCH("YOK",O5)))</formula>
    </cfRule>
    <cfRule type="containsText" dxfId="248" priority="4" operator="containsText" text="VAR">
      <formula>NOT(ISERROR(SEARCH("VAR",O5)))</formula>
    </cfRule>
  </conditionalFormatting>
  <conditionalFormatting sqref="O1:O3">
    <cfRule type="containsText" dxfId="247" priority="1" operator="containsText" text="YOK">
      <formula>NOT(ISERROR(SEARCH("YOK",O1)))</formula>
    </cfRule>
    <cfRule type="containsText" dxfId="246" priority="2" operator="containsText" text="VAR">
      <formula>NOT(ISERROR(SEARCH("VAR",O1)))</formula>
    </cfRule>
  </conditionalFormatting>
  <hyperlinks>
    <hyperlink ref="N1" location="'TEDARİKÇİ BİLGİ'!A1" display="TEDARİKÇİ BİLGİ" xr:uid="{54E73229-5EC4-4DD7-9BF5-F226525A2A31}"/>
    <hyperlink ref="M1" location="'İŞ BİLGİ'!A1" display="ÖZET" xr:uid="{D92DAF6B-E022-45AE-B52C-645DBBFBC22D}"/>
    <hyperlink ref="L1" location="MALİYET!A1" display="MALİYETE DÖN" xr:uid="{72756FC5-5D11-4612-80F9-FA797F26D2C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12F45F-ABC5-4848-A19A-7F6B77D0AB07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94720ABE-0222-44D6-B885-9598DAC15AA4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ayfa28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238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45" priority="5" operator="containsText" text="YOK">
      <formula>NOT(ISERROR(SEARCH("YOK",O7)))</formula>
    </cfRule>
    <cfRule type="containsText" dxfId="244" priority="6" operator="containsText" text="VAR">
      <formula>NOT(ISERROR(SEARCH("VAR",O7)))</formula>
    </cfRule>
  </conditionalFormatting>
  <conditionalFormatting sqref="O5:O6">
    <cfRule type="containsText" dxfId="243" priority="3" operator="containsText" text="YOK">
      <formula>NOT(ISERROR(SEARCH("YOK",O5)))</formula>
    </cfRule>
    <cfRule type="containsText" dxfId="242" priority="4" operator="containsText" text="VAR">
      <formula>NOT(ISERROR(SEARCH("VAR",O5)))</formula>
    </cfRule>
  </conditionalFormatting>
  <conditionalFormatting sqref="O1:O3">
    <cfRule type="containsText" dxfId="241" priority="1" operator="containsText" text="YOK">
      <formula>NOT(ISERROR(SEARCH("YOK",O1)))</formula>
    </cfRule>
    <cfRule type="containsText" dxfId="240" priority="2" operator="containsText" text="VAR">
      <formula>NOT(ISERROR(SEARCH("VAR",O1)))</formula>
    </cfRule>
  </conditionalFormatting>
  <hyperlinks>
    <hyperlink ref="N1" location="'TEDARİKÇİ BİLGİ'!A1" display="TEDARİKÇİ BİLGİ" xr:uid="{D82230A1-EE20-46B5-A463-017310EBF971}"/>
    <hyperlink ref="M1" location="'İŞ BİLGİ'!A1" display="ÖZET" xr:uid="{A7104568-4C4A-47B0-A518-0A0016ADE2F4}"/>
    <hyperlink ref="L1" location="MALİYET!A1" display="MALİYETE DÖN" xr:uid="{6E2FB216-1FF4-4069-BA49-5C41ECA9D577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67D1AD0-7194-43D8-9678-D44D14A3C45A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66119AAF-8FC8-4F2E-98A1-4CE424ABBFC1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ayfa29">
    <tabColor rgb="FFFFC000"/>
    <pageSetUpPr fitToPage="1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37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K92" xr:uid="{00000000-0009-0000-0000-00001D000000}"/>
  <sortState xmlns:xlrd2="http://schemas.microsoft.com/office/spreadsheetml/2017/richdata2" ref="B58:L61">
    <sortCondition ref="B58:B61"/>
  </sortState>
  <mergeCells count="2">
    <mergeCell ref="C2:M2"/>
    <mergeCell ref="E304:K304"/>
  </mergeCells>
  <conditionalFormatting sqref="O7:O1048576">
    <cfRule type="containsText" dxfId="239" priority="5" operator="containsText" text="YOK">
      <formula>NOT(ISERROR(SEARCH("YOK",O7)))</formula>
    </cfRule>
    <cfRule type="containsText" dxfId="238" priority="6" operator="containsText" text="VAR">
      <formula>NOT(ISERROR(SEARCH("VAR",O7)))</formula>
    </cfRule>
  </conditionalFormatting>
  <conditionalFormatting sqref="O5:O6">
    <cfRule type="containsText" dxfId="237" priority="3" operator="containsText" text="YOK">
      <formula>NOT(ISERROR(SEARCH("YOK",O5)))</formula>
    </cfRule>
    <cfRule type="containsText" dxfId="236" priority="4" operator="containsText" text="VAR">
      <formula>NOT(ISERROR(SEARCH("VAR",O5)))</formula>
    </cfRule>
  </conditionalFormatting>
  <conditionalFormatting sqref="O1:O3">
    <cfRule type="containsText" dxfId="235" priority="1" operator="containsText" text="YOK">
      <formula>NOT(ISERROR(SEARCH("YOK",O1)))</formula>
    </cfRule>
    <cfRule type="containsText" dxfId="234" priority="2" operator="containsText" text="VAR">
      <formula>NOT(ISERROR(SEARCH("VAR",O1)))</formula>
    </cfRule>
  </conditionalFormatting>
  <hyperlinks>
    <hyperlink ref="N1" location="'TEDARİKÇİ BİLGİ'!A1" display="TEDARİKÇİ BİLGİ" xr:uid="{B3D396B7-1A9C-4ACE-89CC-A5A59CC2A0EE}"/>
    <hyperlink ref="M1" location="'İŞ BİLGİ'!A1" display="ÖZET" xr:uid="{256F93B6-EE01-4949-89C9-D724A79BAB15}"/>
    <hyperlink ref="L1" location="MALİYET!A1" display="MALİYETE DÖN" xr:uid="{DB61E535-5D73-44CD-A3CF-8712BA2E9364}"/>
  </hyperlinks>
  <pageMargins left="0.25" right="0.25" top="0.75" bottom="0.75" header="0.3" footer="0.3"/>
  <pageSetup paperSize="9" scale="41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8A2CA1C-D8FE-4B80-B94B-0175674B8468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13B7D08B-F50A-432E-9FC0-CFDF2DF50753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4">
    <tabColor rgb="FFFFFF00"/>
  </sheetPr>
  <dimension ref="A1:N787"/>
  <sheetViews>
    <sheetView showGridLines="0" zoomScaleNormal="100" workbookViewId="0">
      <pane ySplit="4" topLeftCell="A5" activePane="bottomLeft" state="frozen"/>
      <selection pane="bottomLeft" activeCell="G15" activeCellId="1" sqref="B15:E15 G15:I15"/>
    </sheetView>
  </sheetViews>
  <sheetFormatPr defaultRowHeight="15" x14ac:dyDescent="0.25"/>
  <cols>
    <col min="1" max="1" width="5.140625" style="95" customWidth="1"/>
    <col min="2" max="2" width="15.140625" style="95" customWidth="1"/>
    <col min="3" max="3" width="21.42578125" style="158" bestFit="1" customWidth="1"/>
    <col min="4" max="4" width="44.5703125" style="95" bestFit="1" customWidth="1"/>
    <col min="5" max="5" width="54.140625" style="95" customWidth="1"/>
    <col min="6" max="6" width="16.28515625" style="159" customWidth="1"/>
    <col min="7" max="8" width="18.28515625" style="159" bestFit="1" customWidth="1"/>
    <col min="9" max="9" width="18" style="95" customWidth="1"/>
    <col min="10" max="10" width="15.7109375" style="95" customWidth="1"/>
    <col min="11" max="11" width="17.42578125" style="95" customWidth="1"/>
    <col min="12" max="12" width="15.7109375" style="95" bestFit="1" customWidth="1"/>
    <col min="13" max="13" width="11.7109375" style="95" bestFit="1" customWidth="1"/>
    <col min="14" max="14" width="10.140625" style="95" bestFit="1" customWidth="1"/>
    <col min="15" max="16384" width="9.140625" style="95"/>
  </cols>
  <sheetData>
    <row r="1" spans="1:14" ht="15.75" x14ac:dyDescent="0.25">
      <c r="A1" s="98"/>
      <c r="B1" s="98"/>
      <c r="C1" s="205"/>
      <c r="D1" s="155"/>
      <c r="E1" s="98"/>
      <c r="F1" s="146"/>
      <c r="G1" s="149" t="s">
        <v>200</v>
      </c>
      <c r="H1" s="146"/>
      <c r="I1" s="98"/>
      <c r="J1" s="98"/>
      <c r="K1" s="98"/>
      <c r="L1" s="138"/>
      <c r="M1" s="138"/>
      <c r="N1" s="160"/>
    </row>
    <row r="2" spans="1:14" ht="15.75" thickBot="1" x14ac:dyDescent="0.3">
      <c r="A2" s="98"/>
      <c r="B2" s="150"/>
      <c r="C2" s="151"/>
      <c r="D2" s="206"/>
      <c r="E2" s="152"/>
      <c r="F2" s="153"/>
      <c r="G2" s="153"/>
      <c r="H2" s="146"/>
      <c r="I2" s="154"/>
      <c r="J2" s="154"/>
      <c r="K2" s="155"/>
      <c r="L2" s="138"/>
      <c r="M2" s="138"/>
      <c r="N2" s="160"/>
    </row>
    <row r="3" spans="1:14" ht="15.75" thickBot="1" x14ac:dyDescent="0.3">
      <c r="A3" s="98"/>
      <c r="B3" s="150"/>
      <c r="C3" s="151"/>
      <c r="D3" s="98"/>
      <c r="E3" s="152"/>
      <c r="F3" s="327" t="s">
        <v>74</v>
      </c>
      <c r="G3" s="328"/>
      <c r="H3" s="329"/>
      <c r="I3" s="99">
        <f>SUBTOTAL(9,I5:I786)</f>
        <v>430760</v>
      </c>
      <c r="J3" s="99">
        <f>SUBTOTAL(9,J5:J786)</f>
        <v>430760</v>
      </c>
      <c r="K3" s="99">
        <f>I3-J3</f>
        <v>0</v>
      </c>
      <c r="L3" s="192"/>
      <c r="M3" s="192"/>
      <c r="N3" s="160"/>
    </row>
    <row r="4" spans="1:14" ht="61.5" customHeight="1" x14ac:dyDescent="0.25">
      <c r="A4" s="156"/>
      <c r="B4" s="157" t="s">
        <v>0</v>
      </c>
      <c r="C4" s="157" t="s">
        <v>4</v>
      </c>
      <c r="D4" s="157" t="s">
        <v>22</v>
      </c>
      <c r="E4" s="157" t="s">
        <v>1</v>
      </c>
      <c r="F4" s="157" t="s">
        <v>176</v>
      </c>
      <c r="G4" s="157" t="s">
        <v>70</v>
      </c>
      <c r="H4" s="157" t="s">
        <v>23</v>
      </c>
      <c r="I4" s="157" t="s">
        <v>47</v>
      </c>
      <c r="J4" s="157" t="s">
        <v>48</v>
      </c>
      <c r="K4" s="157" t="s">
        <v>3</v>
      </c>
      <c r="L4" s="192"/>
      <c r="M4" s="192"/>
      <c r="N4" s="160"/>
    </row>
    <row r="5" spans="1:14" x14ac:dyDescent="0.25">
      <c r="A5" s="159"/>
      <c r="B5" s="162">
        <v>46174</v>
      </c>
      <c r="C5" s="163" t="s">
        <v>202</v>
      </c>
      <c r="D5" s="164" t="s">
        <v>267</v>
      </c>
      <c r="E5" s="164" t="s">
        <v>203</v>
      </c>
      <c r="F5" s="165" t="s">
        <v>162</v>
      </c>
      <c r="G5" s="165" t="s">
        <v>162</v>
      </c>
      <c r="H5" s="166" t="s">
        <v>214</v>
      </c>
      <c r="I5" s="167">
        <v>63800</v>
      </c>
      <c r="J5" s="167">
        <v>0</v>
      </c>
      <c r="K5" s="167">
        <f>I5-J5</f>
        <v>63800</v>
      </c>
      <c r="L5" s="160"/>
      <c r="M5" s="160"/>
      <c r="N5" s="160"/>
    </row>
    <row r="6" spans="1:14" x14ac:dyDescent="0.25">
      <c r="A6" s="159"/>
      <c r="B6" s="162">
        <v>46174</v>
      </c>
      <c r="C6" s="163" t="s">
        <v>202</v>
      </c>
      <c r="D6" s="164" t="s">
        <v>183</v>
      </c>
      <c r="E6" s="164" t="s">
        <v>268</v>
      </c>
      <c r="F6" s="165" t="s">
        <v>109</v>
      </c>
      <c r="G6" s="165" t="s">
        <v>140</v>
      </c>
      <c r="H6" s="166" t="s">
        <v>214</v>
      </c>
      <c r="I6" s="167">
        <v>0</v>
      </c>
      <c r="J6" s="167">
        <v>63800</v>
      </c>
      <c r="K6" s="167">
        <f t="shared" ref="K6:K69" si="0">K5+I6-J6</f>
        <v>0</v>
      </c>
      <c r="L6" s="160"/>
      <c r="M6" s="160"/>
      <c r="N6" s="160"/>
    </row>
    <row r="7" spans="1:14" x14ac:dyDescent="0.25">
      <c r="A7" s="159"/>
      <c r="B7" s="162">
        <v>46175</v>
      </c>
      <c r="C7" s="163" t="s">
        <v>202</v>
      </c>
      <c r="D7" s="164" t="s">
        <v>267</v>
      </c>
      <c r="E7" s="164" t="s">
        <v>203</v>
      </c>
      <c r="F7" s="165" t="s">
        <v>162</v>
      </c>
      <c r="G7" s="165" t="s">
        <v>162</v>
      </c>
      <c r="H7" s="166" t="s">
        <v>215</v>
      </c>
      <c r="I7" s="167">
        <v>54560</v>
      </c>
      <c r="J7" s="167">
        <v>0</v>
      </c>
      <c r="K7" s="167">
        <f t="shared" si="0"/>
        <v>54560</v>
      </c>
      <c r="L7" s="160"/>
      <c r="M7" s="160"/>
      <c r="N7" s="160"/>
    </row>
    <row r="8" spans="1:14" x14ac:dyDescent="0.25">
      <c r="A8" s="159"/>
      <c r="B8" s="162">
        <v>46175</v>
      </c>
      <c r="C8" s="163" t="s">
        <v>202</v>
      </c>
      <c r="D8" s="164" t="s">
        <v>250</v>
      </c>
      <c r="E8" s="164" t="s">
        <v>268</v>
      </c>
      <c r="F8" s="165" t="s">
        <v>109</v>
      </c>
      <c r="G8" s="165" t="s">
        <v>142</v>
      </c>
      <c r="H8" s="166" t="s">
        <v>215</v>
      </c>
      <c r="I8" s="167">
        <v>0</v>
      </c>
      <c r="J8" s="167">
        <v>54560</v>
      </c>
      <c r="K8" s="167">
        <f t="shared" si="0"/>
        <v>0</v>
      </c>
      <c r="L8" s="160"/>
      <c r="M8" s="160"/>
      <c r="N8" s="160"/>
    </row>
    <row r="9" spans="1:14" x14ac:dyDescent="0.25">
      <c r="A9" s="159"/>
      <c r="B9" s="162">
        <v>46177</v>
      </c>
      <c r="C9" s="163" t="s">
        <v>202</v>
      </c>
      <c r="D9" s="164" t="s">
        <v>267</v>
      </c>
      <c r="E9" s="164" t="s">
        <v>203</v>
      </c>
      <c r="F9" s="165" t="s">
        <v>162</v>
      </c>
      <c r="G9" s="165" t="s">
        <v>162</v>
      </c>
      <c r="H9" s="166" t="s">
        <v>216</v>
      </c>
      <c r="I9" s="167">
        <v>50000</v>
      </c>
      <c r="J9" s="168">
        <v>0</v>
      </c>
      <c r="K9" s="167">
        <f t="shared" si="0"/>
        <v>50000</v>
      </c>
      <c r="L9" s="160"/>
      <c r="M9" s="160"/>
    </row>
    <row r="10" spans="1:14" x14ac:dyDescent="0.25">
      <c r="A10" s="159"/>
      <c r="B10" s="162">
        <v>46177</v>
      </c>
      <c r="C10" s="163" t="s">
        <v>202</v>
      </c>
      <c r="D10" s="164" t="s">
        <v>265</v>
      </c>
      <c r="E10" s="164" t="s">
        <v>268</v>
      </c>
      <c r="F10" s="165" t="s">
        <v>109</v>
      </c>
      <c r="G10" s="165" t="s">
        <v>134</v>
      </c>
      <c r="H10" s="166" t="s">
        <v>216</v>
      </c>
      <c r="I10" s="167">
        <v>0</v>
      </c>
      <c r="J10" s="168">
        <v>50000</v>
      </c>
      <c r="K10" s="167">
        <f t="shared" si="0"/>
        <v>0</v>
      </c>
      <c r="L10" s="160"/>
      <c r="M10" s="160"/>
    </row>
    <row r="11" spans="1:14" x14ac:dyDescent="0.25">
      <c r="B11" s="162">
        <v>46178</v>
      </c>
      <c r="C11" s="163" t="s">
        <v>202</v>
      </c>
      <c r="D11" s="164" t="s">
        <v>267</v>
      </c>
      <c r="E11" s="164" t="s">
        <v>203</v>
      </c>
      <c r="F11" s="165" t="s">
        <v>162</v>
      </c>
      <c r="G11" s="165" t="s">
        <v>162</v>
      </c>
      <c r="H11" s="166" t="s">
        <v>216</v>
      </c>
      <c r="I11" s="167">
        <v>68000</v>
      </c>
      <c r="J11" s="168">
        <v>0</v>
      </c>
      <c r="K11" s="167">
        <f t="shared" si="0"/>
        <v>68000</v>
      </c>
    </row>
    <row r="12" spans="1:14" x14ac:dyDescent="0.25">
      <c r="B12" s="162">
        <v>46178</v>
      </c>
      <c r="C12" s="163" t="s">
        <v>202</v>
      </c>
      <c r="D12" s="164" t="s">
        <v>264</v>
      </c>
      <c r="E12" s="164" t="s">
        <v>268</v>
      </c>
      <c r="F12" s="165" t="s">
        <v>109</v>
      </c>
      <c r="G12" s="165" t="s">
        <v>62</v>
      </c>
      <c r="H12" s="166" t="s">
        <v>216</v>
      </c>
      <c r="I12" s="167">
        <v>0</v>
      </c>
      <c r="J12" s="168">
        <v>68000</v>
      </c>
      <c r="K12" s="167">
        <f t="shared" si="0"/>
        <v>0</v>
      </c>
    </row>
    <row r="13" spans="1:14" x14ac:dyDescent="0.25">
      <c r="B13" s="162">
        <v>46179</v>
      </c>
      <c r="C13" s="163" t="s">
        <v>202</v>
      </c>
      <c r="D13" s="164" t="s">
        <v>267</v>
      </c>
      <c r="E13" s="164" t="s">
        <v>203</v>
      </c>
      <c r="F13" s="165" t="s">
        <v>162</v>
      </c>
      <c r="G13" s="165" t="s">
        <v>162</v>
      </c>
      <c r="H13" s="166" t="s">
        <v>216</v>
      </c>
      <c r="I13" s="167">
        <v>34400</v>
      </c>
      <c r="J13" s="168">
        <v>0</v>
      </c>
      <c r="K13" s="167">
        <f t="shared" si="0"/>
        <v>34400</v>
      </c>
    </row>
    <row r="14" spans="1:14" x14ac:dyDescent="0.25">
      <c r="B14" s="162">
        <v>46179</v>
      </c>
      <c r="C14" s="163" t="s">
        <v>202</v>
      </c>
      <c r="D14" s="164" t="s">
        <v>249</v>
      </c>
      <c r="E14" s="164" t="s">
        <v>268</v>
      </c>
      <c r="F14" s="165" t="s">
        <v>109</v>
      </c>
      <c r="G14" s="165" t="s">
        <v>80</v>
      </c>
      <c r="H14" s="166" t="s">
        <v>216</v>
      </c>
      <c r="I14" s="167">
        <v>0</v>
      </c>
      <c r="J14" s="168">
        <v>34400</v>
      </c>
      <c r="K14" s="167">
        <f t="shared" si="0"/>
        <v>0</v>
      </c>
    </row>
    <row r="15" spans="1:14" x14ac:dyDescent="0.25">
      <c r="B15" s="162">
        <v>46182</v>
      </c>
      <c r="C15" s="163" t="s">
        <v>202</v>
      </c>
      <c r="D15" s="164" t="s">
        <v>267</v>
      </c>
      <c r="E15" s="164" t="s">
        <v>203</v>
      </c>
      <c r="F15" s="165" t="s">
        <v>162</v>
      </c>
      <c r="G15" s="165" t="s">
        <v>162</v>
      </c>
      <c r="H15" s="166" t="s">
        <v>163</v>
      </c>
      <c r="I15" s="167">
        <v>160000</v>
      </c>
      <c r="J15" s="168">
        <v>0</v>
      </c>
      <c r="K15" s="167">
        <f t="shared" si="0"/>
        <v>160000</v>
      </c>
    </row>
    <row r="16" spans="1:14" x14ac:dyDescent="0.25">
      <c r="B16" s="162">
        <v>46182</v>
      </c>
      <c r="C16" s="163" t="s">
        <v>202</v>
      </c>
      <c r="D16" s="164" t="s">
        <v>251</v>
      </c>
      <c r="E16" s="164" t="s">
        <v>268</v>
      </c>
      <c r="F16" s="165" t="s">
        <v>109</v>
      </c>
      <c r="G16" s="165" t="s">
        <v>144</v>
      </c>
      <c r="H16" s="166" t="s">
        <v>163</v>
      </c>
      <c r="I16" s="167">
        <v>0</v>
      </c>
      <c r="J16" s="168">
        <v>160000</v>
      </c>
      <c r="K16" s="167">
        <f t="shared" si="0"/>
        <v>0</v>
      </c>
    </row>
    <row r="17" spans="2:11" x14ac:dyDescent="0.25">
      <c r="B17" s="162"/>
      <c r="C17" s="163"/>
      <c r="D17" s="164"/>
      <c r="E17" s="164"/>
      <c r="F17" s="165"/>
      <c r="G17" s="165"/>
      <c r="H17" s="166"/>
      <c r="I17" s="167">
        <v>0</v>
      </c>
      <c r="J17" s="168">
        <v>0</v>
      </c>
      <c r="K17" s="167">
        <f t="shared" si="0"/>
        <v>0</v>
      </c>
    </row>
    <row r="18" spans="2:11" x14ac:dyDescent="0.25">
      <c r="B18" s="162"/>
      <c r="C18" s="163"/>
      <c r="D18" s="164"/>
      <c r="E18" s="164"/>
      <c r="F18" s="165"/>
      <c r="G18" s="165"/>
      <c r="H18" s="166"/>
      <c r="I18" s="167">
        <v>0</v>
      </c>
      <c r="J18" s="168">
        <v>0</v>
      </c>
      <c r="K18" s="167">
        <f t="shared" si="0"/>
        <v>0</v>
      </c>
    </row>
    <row r="19" spans="2:11" x14ac:dyDescent="0.25">
      <c r="B19" s="162"/>
      <c r="C19" s="163"/>
      <c r="D19" s="164"/>
      <c r="E19" s="169"/>
      <c r="F19" s="165"/>
      <c r="G19" s="165"/>
      <c r="H19" s="166"/>
      <c r="I19" s="167">
        <v>0</v>
      </c>
      <c r="J19" s="168">
        <v>0</v>
      </c>
      <c r="K19" s="167">
        <f t="shared" si="0"/>
        <v>0</v>
      </c>
    </row>
    <row r="20" spans="2:11" x14ac:dyDescent="0.25">
      <c r="B20" s="162"/>
      <c r="C20" s="163"/>
      <c r="D20" s="164"/>
      <c r="E20" s="169"/>
      <c r="F20" s="165"/>
      <c r="G20" s="165"/>
      <c r="H20" s="166"/>
      <c r="I20" s="167">
        <v>0</v>
      </c>
      <c r="J20" s="168">
        <v>0</v>
      </c>
      <c r="K20" s="167">
        <f t="shared" si="0"/>
        <v>0</v>
      </c>
    </row>
    <row r="21" spans="2:11" x14ac:dyDescent="0.25">
      <c r="B21" s="162"/>
      <c r="C21" s="163"/>
      <c r="D21" s="164"/>
      <c r="E21" s="164"/>
      <c r="F21" s="165"/>
      <c r="G21" s="165"/>
      <c r="H21" s="166"/>
      <c r="I21" s="167">
        <v>0</v>
      </c>
      <c r="J21" s="168">
        <v>0</v>
      </c>
      <c r="K21" s="167">
        <f t="shared" si="0"/>
        <v>0</v>
      </c>
    </row>
    <row r="22" spans="2:11" x14ac:dyDescent="0.25">
      <c r="B22" s="162"/>
      <c r="C22" s="163"/>
      <c r="D22" s="164"/>
      <c r="E22" s="164"/>
      <c r="F22" s="165"/>
      <c r="G22" s="165"/>
      <c r="H22" s="166"/>
      <c r="I22" s="167">
        <v>0</v>
      </c>
      <c r="J22" s="168">
        <v>0</v>
      </c>
      <c r="K22" s="167">
        <f t="shared" si="0"/>
        <v>0</v>
      </c>
    </row>
    <row r="23" spans="2:11" x14ac:dyDescent="0.25">
      <c r="B23" s="162"/>
      <c r="C23" s="163"/>
      <c r="D23" s="164"/>
      <c r="E23" s="164"/>
      <c r="F23" s="165"/>
      <c r="G23" s="165"/>
      <c r="H23" s="166"/>
      <c r="I23" s="167">
        <v>0</v>
      </c>
      <c r="J23" s="168">
        <v>0</v>
      </c>
      <c r="K23" s="167">
        <f t="shared" si="0"/>
        <v>0</v>
      </c>
    </row>
    <row r="24" spans="2:11" x14ac:dyDescent="0.25">
      <c r="B24" s="162"/>
      <c r="C24" s="163"/>
      <c r="D24" s="164"/>
      <c r="E24" s="169"/>
      <c r="F24" s="165"/>
      <c r="G24" s="165"/>
      <c r="H24" s="166"/>
      <c r="I24" s="167">
        <v>0</v>
      </c>
      <c r="J24" s="168">
        <v>0</v>
      </c>
      <c r="K24" s="167">
        <f t="shared" si="0"/>
        <v>0</v>
      </c>
    </row>
    <row r="25" spans="2:11" x14ac:dyDescent="0.25">
      <c r="B25" s="162"/>
      <c r="C25" s="163"/>
      <c r="D25" s="164"/>
      <c r="E25" s="169"/>
      <c r="F25" s="165"/>
      <c r="G25" s="165"/>
      <c r="H25" s="166"/>
      <c r="I25" s="167">
        <v>0</v>
      </c>
      <c r="J25" s="168">
        <v>0</v>
      </c>
      <c r="K25" s="167">
        <f t="shared" si="0"/>
        <v>0</v>
      </c>
    </row>
    <row r="26" spans="2:11" x14ac:dyDescent="0.25">
      <c r="B26" s="162"/>
      <c r="C26" s="163"/>
      <c r="D26" s="164"/>
      <c r="E26" s="164"/>
      <c r="F26" s="165"/>
      <c r="G26" s="165"/>
      <c r="H26" s="166"/>
      <c r="I26" s="167">
        <v>0</v>
      </c>
      <c r="J26" s="168">
        <v>0</v>
      </c>
      <c r="K26" s="167">
        <f t="shared" si="0"/>
        <v>0</v>
      </c>
    </row>
    <row r="27" spans="2:11" x14ac:dyDescent="0.25">
      <c r="B27" s="162"/>
      <c r="C27" s="163"/>
      <c r="D27" s="164"/>
      <c r="E27" s="164"/>
      <c r="F27" s="165"/>
      <c r="G27" s="165"/>
      <c r="H27" s="166"/>
      <c r="I27" s="167">
        <v>0</v>
      </c>
      <c r="J27" s="168">
        <v>0</v>
      </c>
      <c r="K27" s="167">
        <f t="shared" si="0"/>
        <v>0</v>
      </c>
    </row>
    <row r="28" spans="2:11" x14ac:dyDescent="0.25">
      <c r="B28" s="162"/>
      <c r="C28" s="163"/>
      <c r="D28" s="164"/>
      <c r="E28" s="164"/>
      <c r="F28" s="165"/>
      <c r="G28" s="165"/>
      <c r="H28" s="166"/>
      <c r="I28" s="167">
        <v>0</v>
      </c>
      <c r="J28" s="168">
        <v>0</v>
      </c>
      <c r="K28" s="167">
        <f t="shared" si="0"/>
        <v>0</v>
      </c>
    </row>
    <row r="29" spans="2:11" x14ac:dyDescent="0.25">
      <c r="B29" s="162"/>
      <c r="C29" s="163"/>
      <c r="D29" s="164"/>
      <c r="E29" s="164"/>
      <c r="F29" s="165"/>
      <c r="G29" s="165"/>
      <c r="H29" s="166"/>
      <c r="I29" s="167">
        <v>0</v>
      </c>
      <c r="J29" s="168">
        <v>0</v>
      </c>
      <c r="K29" s="167">
        <f t="shared" si="0"/>
        <v>0</v>
      </c>
    </row>
    <row r="30" spans="2:11" x14ac:dyDescent="0.25">
      <c r="B30" s="162"/>
      <c r="C30" s="163"/>
      <c r="D30" s="164"/>
      <c r="E30" s="164"/>
      <c r="F30" s="165"/>
      <c r="G30" s="165"/>
      <c r="H30" s="166"/>
      <c r="I30" s="167">
        <v>0</v>
      </c>
      <c r="J30" s="168">
        <v>0</v>
      </c>
      <c r="K30" s="167">
        <f t="shared" si="0"/>
        <v>0</v>
      </c>
    </row>
    <row r="31" spans="2:11" x14ac:dyDescent="0.25">
      <c r="B31" s="162"/>
      <c r="C31" s="163"/>
      <c r="D31" s="164"/>
      <c r="E31" s="164"/>
      <c r="F31" s="165"/>
      <c r="G31" s="165"/>
      <c r="H31" s="166"/>
      <c r="I31" s="167">
        <v>0</v>
      </c>
      <c r="J31" s="168">
        <v>0</v>
      </c>
      <c r="K31" s="167">
        <f t="shared" si="0"/>
        <v>0</v>
      </c>
    </row>
    <row r="32" spans="2:11" x14ac:dyDescent="0.25">
      <c r="B32" s="162"/>
      <c r="C32" s="163"/>
      <c r="D32" s="164"/>
      <c r="E32" s="169"/>
      <c r="F32" s="165"/>
      <c r="G32" s="165"/>
      <c r="H32" s="166"/>
      <c r="I32" s="167">
        <v>0</v>
      </c>
      <c r="J32" s="168">
        <v>0</v>
      </c>
      <c r="K32" s="167">
        <f t="shared" si="0"/>
        <v>0</v>
      </c>
    </row>
    <row r="33" spans="2:11" x14ac:dyDescent="0.25">
      <c r="B33" s="162"/>
      <c r="C33" s="163"/>
      <c r="D33" s="164"/>
      <c r="E33" s="169"/>
      <c r="F33" s="165"/>
      <c r="G33" s="165"/>
      <c r="H33" s="166"/>
      <c r="I33" s="167">
        <v>0</v>
      </c>
      <c r="J33" s="168">
        <v>0</v>
      </c>
      <c r="K33" s="167">
        <f t="shared" si="0"/>
        <v>0</v>
      </c>
    </row>
    <row r="34" spans="2:11" x14ac:dyDescent="0.25">
      <c r="B34" s="162"/>
      <c r="C34" s="163"/>
      <c r="D34" s="164"/>
      <c r="E34" s="169"/>
      <c r="F34" s="165"/>
      <c r="G34" s="165"/>
      <c r="H34" s="166"/>
      <c r="I34" s="167">
        <v>0</v>
      </c>
      <c r="J34" s="168">
        <v>0</v>
      </c>
      <c r="K34" s="167">
        <f t="shared" si="0"/>
        <v>0</v>
      </c>
    </row>
    <row r="35" spans="2:11" x14ac:dyDescent="0.25">
      <c r="B35" s="162"/>
      <c r="C35" s="163"/>
      <c r="D35" s="164"/>
      <c r="E35" s="169"/>
      <c r="F35" s="165"/>
      <c r="G35" s="165"/>
      <c r="H35" s="166"/>
      <c r="I35" s="167">
        <v>0</v>
      </c>
      <c r="J35" s="168">
        <v>0</v>
      </c>
      <c r="K35" s="167">
        <f t="shared" si="0"/>
        <v>0</v>
      </c>
    </row>
    <row r="36" spans="2:11" x14ac:dyDescent="0.25">
      <c r="B36" s="162"/>
      <c r="C36" s="163"/>
      <c r="D36" s="164"/>
      <c r="E36" s="164"/>
      <c r="F36" s="165"/>
      <c r="G36" s="165"/>
      <c r="H36" s="166"/>
      <c r="I36" s="167">
        <v>0</v>
      </c>
      <c r="J36" s="168">
        <v>0</v>
      </c>
      <c r="K36" s="167">
        <f t="shared" si="0"/>
        <v>0</v>
      </c>
    </row>
    <row r="37" spans="2:11" x14ac:dyDescent="0.25">
      <c r="B37" s="162"/>
      <c r="C37" s="163"/>
      <c r="D37" s="164"/>
      <c r="E37" s="164"/>
      <c r="F37" s="165"/>
      <c r="G37" s="165"/>
      <c r="H37" s="166"/>
      <c r="I37" s="167">
        <v>0</v>
      </c>
      <c r="J37" s="168">
        <v>0</v>
      </c>
      <c r="K37" s="167">
        <f t="shared" si="0"/>
        <v>0</v>
      </c>
    </row>
    <row r="38" spans="2:11" x14ac:dyDescent="0.25">
      <c r="B38" s="162"/>
      <c r="C38" s="163"/>
      <c r="D38" s="164"/>
      <c r="E38" s="164"/>
      <c r="F38" s="165"/>
      <c r="G38" s="165"/>
      <c r="H38" s="166"/>
      <c r="I38" s="167">
        <v>0</v>
      </c>
      <c r="J38" s="168">
        <v>0</v>
      </c>
      <c r="K38" s="167">
        <f t="shared" si="0"/>
        <v>0</v>
      </c>
    </row>
    <row r="39" spans="2:11" x14ac:dyDescent="0.25">
      <c r="B39" s="162"/>
      <c r="C39" s="163"/>
      <c r="D39" s="164"/>
      <c r="E39" s="164"/>
      <c r="F39" s="165"/>
      <c r="G39" s="165"/>
      <c r="H39" s="166"/>
      <c r="I39" s="167">
        <v>0</v>
      </c>
      <c r="J39" s="168">
        <v>0</v>
      </c>
      <c r="K39" s="167">
        <f t="shared" si="0"/>
        <v>0</v>
      </c>
    </row>
    <row r="40" spans="2:11" x14ac:dyDescent="0.25">
      <c r="B40" s="162"/>
      <c r="C40" s="163"/>
      <c r="D40" s="164"/>
      <c r="E40" s="164"/>
      <c r="F40" s="165"/>
      <c r="G40" s="165"/>
      <c r="H40" s="166"/>
      <c r="I40" s="167">
        <v>0</v>
      </c>
      <c r="J40" s="168">
        <v>0</v>
      </c>
      <c r="K40" s="167">
        <f t="shared" si="0"/>
        <v>0</v>
      </c>
    </row>
    <row r="41" spans="2:11" x14ac:dyDescent="0.25">
      <c r="B41" s="162"/>
      <c r="C41" s="163"/>
      <c r="D41" s="164"/>
      <c r="E41" s="164"/>
      <c r="F41" s="165"/>
      <c r="G41" s="165"/>
      <c r="H41" s="166"/>
      <c r="I41" s="167">
        <v>0</v>
      </c>
      <c r="J41" s="168">
        <v>0</v>
      </c>
      <c r="K41" s="167">
        <f t="shared" si="0"/>
        <v>0</v>
      </c>
    </row>
    <row r="42" spans="2:11" x14ac:dyDescent="0.25">
      <c r="B42" s="162"/>
      <c r="C42" s="163"/>
      <c r="D42" s="164"/>
      <c r="E42" s="164"/>
      <c r="F42" s="165"/>
      <c r="G42" s="165"/>
      <c r="H42" s="166"/>
      <c r="I42" s="167">
        <v>0</v>
      </c>
      <c r="J42" s="168">
        <v>0</v>
      </c>
      <c r="K42" s="167">
        <f t="shared" si="0"/>
        <v>0</v>
      </c>
    </row>
    <row r="43" spans="2:11" x14ac:dyDescent="0.25">
      <c r="B43" s="162"/>
      <c r="C43" s="163"/>
      <c r="D43" s="164"/>
      <c r="E43" s="164"/>
      <c r="F43" s="165"/>
      <c r="G43" s="165"/>
      <c r="H43" s="166"/>
      <c r="I43" s="167">
        <v>0</v>
      </c>
      <c r="J43" s="168">
        <v>0</v>
      </c>
      <c r="K43" s="167">
        <f t="shared" si="0"/>
        <v>0</v>
      </c>
    </row>
    <row r="44" spans="2:11" x14ac:dyDescent="0.25">
      <c r="B44" s="162"/>
      <c r="C44" s="163"/>
      <c r="D44" s="164"/>
      <c r="E44" s="164"/>
      <c r="F44" s="165"/>
      <c r="G44" s="165"/>
      <c r="H44" s="166"/>
      <c r="I44" s="167">
        <v>0</v>
      </c>
      <c r="J44" s="168">
        <v>0</v>
      </c>
      <c r="K44" s="167">
        <f t="shared" si="0"/>
        <v>0</v>
      </c>
    </row>
    <row r="45" spans="2:11" x14ac:dyDescent="0.25">
      <c r="B45" s="162"/>
      <c r="C45" s="163"/>
      <c r="D45" s="164"/>
      <c r="E45" s="164"/>
      <c r="F45" s="165"/>
      <c r="G45" s="165"/>
      <c r="H45" s="166"/>
      <c r="I45" s="167">
        <v>0</v>
      </c>
      <c r="J45" s="168">
        <v>0</v>
      </c>
      <c r="K45" s="167">
        <f t="shared" si="0"/>
        <v>0</v>
      </c>
    </row>
    <row r="46" spans="2:11" x14ac:dyDescent="0.25">
      <c r="B46" s="162"/>
      <c r="C46" s="163"/>
      <c r="D46" s="164"/>
      <c r="E46" s="164"/>
      <c r="F46" s="165"/>
      <c r="G46" s="165"/>
      <c r="H46" s="166"/>
      <c r="I46" s="167">
        <v>0</v>
      </c>
      <c r="J46" s="168">
        <v>0</v>
      </c>
      <c r="K46" s="167">
        <f t="shared" si="0"/>
        <v>0</v>
      </c>
    </row>
    <row r="47" spans="2:11" x14ac:dyDescent="0.25">
      <c r="B47" s="162"/>
      <c r="C47" s="163"/>
      <c r="D47" s="164"/>
      <c r="E47" s="164"/>
      <c r="F47" s="165"/>
      <c r="G47" s="165"/>
      <c r="H47" s="166"/>
      <c r="I47" s="167">
        <v>0</v>
      </c>
      <c r="J47" s="168">
        <v>0</v>
      </c>
      <c r="K47" s="167">
        <f t="shared" si="0"/>
        <v>0</v>
      </c>
    </row>
    <row r="48" spans="2:11" x14ac:dyDescent="0.25">
      <c r="B48" s="162"/>
      <c r="C48" s="163"/>
      <c r="D48" s="164"/>
      <c r="E48" s="164"/>
      <c r="F48" s="165"/>
      <c r="G48" s="165"/>
      <c r="H48" s="166"/>
      <c r="I48" s="167">
        <v>0</v>
      </c>
      <c r="J48" s="168">
        <v>0</v>
      </c>
      <c r="K48" s="167">
        <f t="shared" si="0"/>
        <v>0</v>
      </c>
    </row>
    <row r="49" spans="2:11" x14ac:dyDescent="0.25">
      <c r="B49" s="162"/>
      <c r="C49" s="163"/>
      <c r="D49" s="164"/>
      <c r="E49" s="170"/>
      <c r="F49" s="165"/>
      <c r="G49" s="165"/>
      <c r="H49" s="166"/>
      <c r="I49" s="167">
        <v>0</v>
      </c>
      <c r="J49" s="168">
        <v>0</v>
      </c>
      <c r="K49" s="167">
        <f t="shared" si="0"/>
        <v>0</v>
      </c>
    </row>
    <row r="50" spans="2:11" x14ac:dyDescent="0.25">
      <c r="B50" s="162"/>
      <c r="C50" s="163"/>
      <c r="D50" s="164"/>
      <c r="E50" s="171"/>
      <c r="F50" s="165"/>
      <c r="G50" s="165"/>
      <c r="H50" s="166"/>
      <c r="I50" s="167">
        <v>0</v>
      </c>
      <c r="J50" s="168">
        <v>0</v>
      </c>
      <c r="K50" s="167">
        <f t="shared" si="0"/>
        <v>0</v>
      </c>
    </row>
    <row r="51" spans="2:11" x14ac:dyDescent="0.25">
      <c r="B51" s="162"/>
      <c r="C51" s="163"/>
      <c r="D51" s="164"/>
      <c r="E51" s="171"/>
      <c r="F51" s="165"/>
      <c r="G51" s="165"/>
      <c r="H51" s="166"/>
      <c r="I51" s="167">
        <v>0</v>
      </c>
      <c r="J51" s="168">
        <v>0</v>
      </c>
      <c r="K51" s="167">
        <f t="shared" si="0"/>
        <v>0</v>
      </c>
    </row>
    <row r="52" spans="2:11" x14ac:dyDescent="0.25">
      <c r="B52" s="162"/>
      <c r="C52" s="163"/>
      <c r="D52" s="164"/>
      <c r="E52" s="164"/>
      <c r="F52" s="165"/>
      <c r="G52" s="165"/>
      <c r="H52" s="166"/>
      <c r="I52" s="167">
        <v>0</v>
      </c>
      <c r="J52" s="168">
        <v>0</v>
      </c>
      <c r="K52" s="167">
        <f t="shared" si="0"/>
        <v>0</v>
      </c>
    </row>
    <row r="53" spans="2:11" x14ac:dyDescent="0.25">
      <c r="B53" s="162"/>
      <c r="C53" s="163"/>
      <c r="D53" s="164"/>
      <c r="E53" s="164"/>
      <c r="F53" s="165"/>
      <c r="G53" s="165"/>
      <c r="H53" s="166"/>
      <c r="I53" s="167">
        <v>0</v>
      </c>
      <c r="J53" s="168">
        <v>0</v>
      </c>
      <c r="K53" s="167">
        <f t="shared" si="0"/>
        <v>0</v>
      </c>
    </row>
    <row r="54" spans="2:11" x14ac:dyDescent="0.25">
      <c r="B54" s="162"/>
      <c r="C54" s="163"/>
      <c r="D54" s="164"/>
      <c r="E54" s="171"/>
      <c r="F54" s="165"/>
      <c r="G54" s="165"/>
      <c r="H54" s="166"/>
      <c r="I54" s="167">
        <v>0</v>
      </c>
      <c r="J54" s="168">
        <v>0</v>
      </c>
      <c r="K54" s="167">
        <f t="shared" si="0"/>
        <v>0</v>
      </c>
    </row>
    <row r="55" spans="2:11" x14ac:dyDescent="0.25">
      <c r="B55" s="162"/>
      <c r="C55" s="163"/>
      <c r="D55" s="164"/>
      <c r="E55" s="169"/>
      <c r="F55" s="165"/>
      <c r="G55" s="165"/>
      <c r="H55" s="166"/>
      <c r="I55" s="167">
        <v>0</v>
      </c>
      <c r="J55" s="168">
        <v>0</v>
      </c>
      <c r="K55" s="167">
        <f t="shared" si="0"/>
        <v>0</v>
      </c>
    </row>
    <row r="56" spans="2:11" x14ac:dyDescent="0.25">
      <c r="B56" s="162"/>
      <c r="C56" s="163"/>
      <c r="D56" s="164"/>
      <c r="E56" s="164"/>
      <c r="F56" s="165"/>
      <c r="G56" s="165"/>
      <c r="H56" s="166"/>
      <c r="I56" s="167">
        <v>0</v>
      </c>
      <c r="J56" s="168">
        <v>0</v>
      </c>
      <c r="K56" s="167">
        <f t="shared" si="0"/>
        <v>0</v>
      </c>
    </row>
    <row r="57" spans="2:11" x14ac:dyDescent="0.25">
      <c r="B57" s="162"/>
      <c r="C57" s="163"/>
      <c r="D57" s="164"/>
      <c r="E57" s="170"/>
      <c r="F57" s="165"/>
      <c r="G57" s="165"/>
      <c r="H57" s="166"/>
      <c r="I57" s="167">
        <v>0</v>
      </c>
      <c r="J57" s="168">
        <v>0</v>
      </c>
      <c r="K57" s="167">
        <f t="shared" si="0"/>
        <v>0</v>
      </c>
    </row>
    <row r="58" spans="2:11" x14ac:dyDescent="0.25">
      <c r="B58" s="162"/>
      <c r="C58" s="163"/>
      <c r="D58" s="164"/>
      <c r="E58" s="170"/>
      <c r="F58" s="165"/>
      <c r="G58" s="165"/>
      <c r="H58" s="166"/>
      <c r="I58" s="167">
        <v>0</v>
      </c>
      <c r="J58" s="168">
        <v>0</v>
      </c>
      <c r="K58" s="167">
        <f t="shared" si="0"/>
        <v>0</v>
      </c>
    </row>
    <row r="59" spans="2:11" x14ac:dyDescent="0.25">
      <c r="B59" s="162"/>
      <c r="C59" s="163"/>
      <c r="D59" s="164"/>
      <c r="E59" s="164"/>
      <c r="F59" s="165"/>
      <c r="G59" s="165"/>
      <c r="H59" s="166"/>
      <c r="I59" s="167">
        <v>0</v>
      </c>
      <c r="J59" s="168">
        <v>0</v>
      </c>
      <c r="K59" s="167">
        <f t="shared" si="0"/>
        <v>0</v>
      </c>
    </row>
    <row r="60" spans="2:11" x14ac:dyDescent="0.25">
      <c r="B60" s="162"/>
      <c r="C60" s="163"/>
      <c r="D60" s="164"/>
      <c r="E60" s="164"/>
      <c r="F60" s="165"/>
      <c r="G60" s="165"/>
      <c r="H60" s="166"/>
      <c r="I60" s="167">
        <v>0</v>
      </c>
      <c r="J60" s="168">
        <v>0</v>
      </c>
      <c r="K60" s="167">
        <f t="shared" si="0"/>
        <v>0</v>
      </c>
    </row>
    <row r="61" spans="2:11" x14ac:dyDescent="0.25">
      <c r="B61" s="162"/>
      <c r="C61" s="163"/>
      <c r="D61" s="164"/>
      <c r="E61" s="164"/>
      <c r="F61" s="165"/>
      <c r="G61" s="165"/>
      <c r="H61" s="166"/>
      <c r="I61" s="167">
        <v>0</v>
      </c>
      <c r="J61" s="168">
        <v>0</v>
      </c>
      <c r="K61" s="167">
        <f t="shared" si="0"/>
        <v>0</v>
      </c>
    </row>
    <row r="62" spans="2:11" x14ac:dyDescent="0.25">
      <c r="B62" s="162"/>
      <c r="C62" s="163"/>
      <c r="D62" s="164"/>
      <c r="E62" s="164"/>
      <c r="F62" s="165"/>
      <c r="G62" s="165"/>
      <c r="H62" s="166"/>
      <c r="I62" s="167">
        <v>0</v>
      </c>
      <c r="J62" s="168">
        <v>0</v>
      </c>
      <c r="K62" s="167">
        <f t="shared" si="0"/>
        <v>0</v>
      </c>
    </row>
    <row r="63" spans="2:11" x14ac:dyDescent="0.25">
      <c r="B63" s="162"/>
      <c r="C63" s="163"/>
      <c r="D63" s="164"/>
      <c r="E63" s="164"/>
      <c r="F63" s="165"/>
      <c r="G63" s="165"/>
      <c r="H63" s="166"/>
      <c r="I63" s="167">
        <v>0</v>
      </c>
      <c r="J63" s="168">
        <v>0</v>
      </c>
      <c r="K63" s="167">
        <f t="shared" si="0"/>
        <v>0</v>
      </c>
    </row>
    <row r="64" spans="2:11" x14ac:dyDescent="0.25">
      <c r="B64" s="162"/>
      <c r="C64" s="163"/>
      <c r="D64" s="164"/>
      <c r="E64" s="164"/>
      <c r="F64" s="165"/>
      <c r="G64" s="165"/>
      <c r="H64" s="166"/>
      <c r="I64" s="167">
        <v>0</v>
      </c>
      <c r="J64" s="168">
        <v>0</v>
      </c>
      <c r="K64" s="167">
        <f t="shared" si="0"/>
        <v>0</v>
      </c>
    </row>
    <row r="65" spans="2:12" x14ac:dyDescent="0.25">
      <c r="B65" s="162"/>
      <c r="C65" s="163"/>
      <c r="D65" s="164"/>
      <c r="E65" s="169"/>
      <c r="F65" s="165"/>
      <c r="G65" s="165"/>
      <c r="H65" s="166"/>
      <c r="I65" s="167">
        <v>0</v>
      </c>
      <c r="J65" s="168">
        <v>0</v>
      </c>
      <c r="K65" s="167">
        <f t="shared" si="0"/>
        <v>0</v>
      </c>
    </row>
    <row r="66" spans="2:12" x14ac:dyDescent="0.25">
      <c r="B66" s="162"/>
      <c r="C66" s="163"/>
      <c r="D66" s="164"/>
      <c r="E66" s="169"/>
      <c r="F66" s="165"/>
      <c r="G66" s="165"/>
      <c r="H66" s="166"/>
      <c r="I66" s="167">
        <v>0</v>
      </c>
      <c r="J66" s="168">
        <v>0</v>
      </c>
      <c r="K66" s="167">
        <f t="shared" si="0"/>
        <v>0</v>
      </c>
    </row>
    <row r="67" spans="2:12" x14ac:dyDescent="0.25">
      <c r="B67" s="162"/>
      <c r="C67" s="163"/>
      <c r="D67" s="164"/>
      <c r="E67" s="164"/>
      <c r="F67" s="165"/>
      <c r="G67" s="165"/>
      <c r="H67" s="166"/>
      <c r="I67" s="167">
        <v>0</v>
      </c>
      <c r="J67" s="168">
        <v>0</v>
      </c>
      <c r="K67" s="167">
        <f t="shared" si="0"/>
        <v>0</v>
      </c>
    </row>
    <row r="68" spans="2:12" x14ac:dyDescent="0.25">
      <c r="B68" s="162"/>
      <c r="C68" s="163"/>
      <c r="D68" s="164"/>
      <c r="E68" s="164"/>
      <c r="F68" s="165"/>
      <c r="G68" s="165"/>
      <c r="H68" s="166"/>
      <c r="I68" s="167">
        <v>0</v>
      </c>
      <c r="J68" s="168">
        <v>0</v>
      </c>
      <c r="K68" s="167">
        <f t="shared" si="0"/>
        <v>0</v>
      </c>
    </row>
    <row r="69" spans="2:12" x14ac:dyDescent="0.25">
      <c r="B69" s="162"/>
      <c r="C69" s="163"/>
      <c r="D69" s="164"/>
      <c r="E69" s="169"/>
      <c r="F69" s="165"/>
      <c r="G69" s="165"/>
      <c r="H69" s="166"/>
      <c r="I69" s="167">
        <v>0</v>
      </c>
      <c r="J69" s="168">
        <v>0</v>
      </c>
      <c r="K69" s="167">
        <f t="shared" si="0"/>
        <v>0</v>
      </c>
    </row>
    <row r="70" spans="2:12" x14ac:dyDescent="0.25">
      <c r="B70" s="162"/>
      <c r="C70" s="163"/>
      <c r="D70" s="164"/>
      <c r="E70" s="169"/>
      <c r="F70" s="165"/>
      <c r="G70" s="165"/>
      <c r="H70" s="166"/>
      <c r="I70" s="167">
        <v>0</v>
      </c>
      <c r="J70" s="168">
        <v>0</v>
      </c>
      <c r="K70" s="167">
        <f t="shared" ref="K70:K75" si="1">K69+I70-J70</f>
        <v>0</v>
      </c>
    </row>
    <row r="71" spans="2:12" x14ac:dyDescent="0.25">
      <c r="B71" s="162"/>
      <c r="C71" s="163"/>
      <c r="D71" s="164"/>
      <c r="E71" s="169"/>
      <c r="F71" s="165"/>
      <c r="G71" s="165"/>
      <c r="H71" s="166"/>
      <c r="I71" s="167">
        <v>0</v>
      </c>
      <c r="J71" s="168">
        <v>0</v>
      </c>
      <c r="K71" s="167">
        <f t="shared" si="1"/>
        <v>0</v>
      </c>
      <c r="L71" s="172"/>
    </row>
    <row r="72" spans="2:12" x14ac:dyDescent="0.25">
      <c r="B72" s="162"/>
      <c r="C72" s="163"/>
      <c r="D72" s="164"/>
      <c r="E72" s="169"/>
      <c r="F72" s="165"/>
      <c r="G72" s="165"/>
      <c r="H72" s="166"/>
      <c r="I72" s="167">
        <v>0</v>
      </c>
      <c r="J72" s="168">
        <v>0</v>
      </c>
      <c r="K72" s="167">
        <f t="shared" si="1"/>
        <v>0</v>
      </c>
    </row>
    <row r="73" spans="2:12" x14ac:dyDescent="0.25">
      <c r="B73" s="162"/>
      <c r="C73" s="163"/>
      <c r="D73" s="164"/>
      <c r="E73" s="169"/>
      <c r="F73" s="165"/>
      <c r="G73" s="165"/>
      <c r="H73" s="166"/>
      <c r="I73" s="167">
        <v>0</v>
      </c>
      <c r="J73" s="168">
        <v>0</v>
      </c>
      <c r="K73" s="167">
        <f t="shared" si="1"/>
        <v>0</v>
      </c>
    </row>
    <row r="74" spans="2:12" x14ac:dyDescent="0.25">
      <c r="B74" s="162"/>
      <c r="C74" s="163"/>
      <c r="D74" s="164"/>
      <c r="E74" s="169"/>
      <c r="F74" s="165"/>
      <c r="G74" s="165"/>
      <c r="H74" s="166"/>
      <c r="I74" s="167">
        <v>0</v>
      </c>
      <c r="J74" s="168">
        <v>0</v>
      </c>
      <c r="K74" s="167">
        <f t="shared" si="1"/>
        <v>0</v>
      </c>
    </row>
    <row r="75" spans="2:12" x14ac:dyDescent="0.25">
      <c r="B75" s="162"/>
      <c r="C75" s="163"/>
      <c r="D75" s="164"/>
      <c r="E75" s="169"/>
      <c r="F75" s="165"/>
      <c r="G75" s="165"/>
      <c r="H75" s="166"/>
      <c r="I75" s="167">
        <v>0</v>
      </c>
      <c r="J75" s="168">
        <v>0</v>
      </c>
      <c r="K75" s="167">
        <f t="shared" si="1"/>
        <v>0</v>
      </c>
    </row>
    <row r="76" spans="2:12" x14ac:dyDescent="0.25">
      <c r="B76" s="162"/>
      <c r="C76" s="163"/>
      <c r="D76" s="164"/>
      <c r="E76" s="169"/>
      <c r="F76" s="165"/>
      <c r="G76" s="165"/>
      <c r="H76" s="166"/>
      <c r="I76" s="167">
        <v>0</v>
      </c>
      <c r="J76" s="168">
        <v>0</v>
      </c>
      <c r="K76" s="167">
        <f t="shared" ref="K76:K139" si="2">K75+I76-J76</f>
        <v>0</v>
      </c>
    </row>
    <row r="77" spans="2:12" x14ac:dyDescent="0.25">
      <c r="B77" s="162"/>
      <c r="C77" s="163"/>
      <c r="D77" s="164"/>
      <c r="E77" s="169"/>
      <c r="F77" s="165"/>
      <c r="G77" s="165"/>
      <c r="H77" s="166"/>
      <c r="I77" s="167">
        <v>0</v>
      </c>
      <c r="J77" s="168">
        <v>0</v>
      </c>
      <c r="K77" s="167">
        <f t="shared" si="2"/>
        <v>0</v>
      </c>
    </row>
    <row r="78" spans="2:12" x14ac:dyDescent="0.25">
      <c r="B78" s="162"/>
      <c r="C78" s="163"/>
      <c r="D78" s="164"/>
      <c r="E78" s="169"/>
      <c r="F78" s="165"/>
      <c r="G78" s="165"/>
      <c r="H78" s="166"/>
      <c r="I78" s="167">
        <v>0</v>
      </c>
      <c r="J78" s="168">
        <v>0</v>
      </c>
      <c r="K78" s="167">
        <f t="shared" si="2"/>
        <v>0</v>
      </c>
    </row>
    <row r="79" spans="2:12" x14ac:dyDescent="0.25">
      <c r="B79" s="162"/>
      <c r="C79" s="163"/>
      <c r="D79" s="164"/>
      <c r="E79" s="169"/>
      <c r="F79" s="165"/>
      <c r="G79" s="165"/>
      <c r="H79" s="166"/>
      <c r="I79" s="167">
        <v>0</v>
      </c>
      <c r="J79" s="168">
        <v>0</v>
      </c>
      <c r="K79" s="167">
        <f t="shared" si="2"/>
        <v>0</v>
      </c>
    </row>
    <row r="80" spans="2:12" x14ac:dyDescent="0.25">
      <c r="B80" s="162"/>
      <c r="C80" s="163"/>
      <c r="D80" s="164"/>
      <c r="E80" s="169"/>
      <c r="F80" s="165"/>
      <c r="G80" s="165"/>
      <c r="H80" s="166"/>
      <c r="I80" s="167">
        <v>0</v>
      </c>
      <c r="J80" s="168">
        <v>0</v>
      </c>
      <c r="K80" s="167">
        <f t="shared" si="2"/>
        <v>0</v>
      </c>
    </row>
    <row r="81" spans="2:11" x14ac:dyDescent="0.25">
      <c r="B81" s="162"/>
      <c r="C81" s="163"/>
      <c r="D81" s="164"/>
      <c r="E81" s="164"/>
      <c r="F81" s="165"/>
      <c r="G81" s="165"/>
      <c r="H81" s="166"/>
      <c r="I81" s="167">
        <v>0</v>
      </c>
      <c r="J81" s="168">
        <v>0</v>
      </c>
      <c r="K81" s="167">
        <f t="shared" si="2"/>
        <v>0</v>
      </c>
    </row>
    <row r="82" spans="2:11" x14ac:dyDescent="0.25">
      <c r="B82" s="162"/>
      <c r="C82" s="163"/>
      <c r="D82" s="164"/>
      <c r="E82" s="164"/>
      <c r="F82" s="165"/>
      <c r="G82" s="165"/>
      <c r="H82" s="166"/>
      <c r="I82" s="167">
        <v>0</v>
      </c>
      <c r="J82" s="168">
        <v>0</v>
      </c>
      <c r="K82" s="167">
        <f t="shared" si="2"/>
        <v>0</v>
      </c>
    </row>
    <row r="83" spans="2:11" x14ac:dyDescent="0.25">
      <c r="B83" s="162"/>
      <c r="C83" s="163"/>
      <c r="D83" s="164"/>
      <c r="E83" s="164"/>
      <c r="F83" s="165"/>
      <c r="G83" s="165"/>
      <c r="H83" s="166"/>
      <c r="I83" s="167">
        <v>0</v>
      </c>
      <c r="J83" s="168">
        <v>0</v>
      </c>
      <c r="K83" s="167">
        <f t="shared" si="2"/>
        <v>0</v>
      </c>
    </row>
    <row r="84" spans="2:11" x14ac:dyDescent="0.25">
      <c r="B84" s="162"/>
      <c r="C84" s="163"/>
      <c r="D84" s="164"/>
      <c r="E84" s="169"/>
      <c r="F84" s="165"/>
      <c r="G84" s="165"/>
      <c r="H84" s="166"/>
      <c r="I84" s="167">
        <v>0</v>
      </c>
      <c r="J84" s="168">
        <v>0</v>
      </c>
      <c r="K84" s="167">
        <f t="shared" si="2"/>
        <v>0</v>
      </c>
    </row>
    <row r="85" spans="2:11" x14ac:dyDescent="0.25">
      <c r="B85" s="162"/>
      <c r="C85" s="163"/>
      <c r="D85" s="164"/>
      <c r="E85" s="169"/>
      <c r="F85" s="165"/>
      <c r="G85" s="165"/>
      <c r="H85" s="166"/>
      <c r="I85" s="167">
        <v>0</v>
      </c>
      <c r="J85" s="168">
        <v>0</v>
      </c>
      <c r="K85" s="167">
        <f t="shared" si="2"/>
        <v>0</v>
      </c>
    </row>
    <row r="86" spans="2:11" x14ac:dyDescent="0.25">
      <c r="B86" s="162"/>
      <c r="C86" s="163"/>
      <c r="D86" s="164"/>
      <c r="E86" s="169"/>
      <c r="F86" s="165"/>
      <c r="G86" s="165"/>
      <c r="H86" s="166"/>
      <c r="I86" s="167">
        <v>0</v>
      </c>
      <c r="J86" s="168">
        <v>0</v>
      </c>
      <c r="K86" s="167">
        <f t="shared" si="2"/>
        <v>0</v>
      </c>
    </row>
    <row r="87" spans="2:11" x14ac:dyDescent="0.25">
      <c r="B87" s="162"/>
      <c r="C87" s="163"/>
      <c r="D87" s="164"/>
      <c r="E87" s="169"/>
      <c r="F87" s="165"/>
      <c r="G87" s="165"/>
      <c r="H87" s="166"/>
      <c r="I87" s="167">
        <v>0</v>
      </c>
      <c r="J87" s="168">
        <v>0</v>
      </c>
      <c r="K87" s="167">
        <f t="shared" si="2"/>
        <v>0</v>
      </c>
    </row>
    <row r="88" spans="2:11" x14ac:dyDescent="0.25">
      <c r="B88" s="162"/>
      <c r="C88" s="163"/>
      <c r="D88" s="164"/>
      <c r="E88" s="164"/>
      <c r="F88" s="165"/>
      <c r="G88" s="165"/>
      <c r="H88" s="166"/>
      <c r="I88" s="167">
        <v>0</v>
      </c>
      <c r="J88" s="168">
        <v>0</v>
      </c>
      <c r="K88" s="167">
        <f t="shared" si="2"/>
        <v>0</v>
      </c>
    </row>
    <row r="89" spans="2:11" x14ac:dyDescent="0.25">
      <c r="B89" s="162"/>
      <c r="C89" s="163"/>
      <c r="D89" s="164"/>
      <c r="E89" s="164"/>
      <c r="F89" s="165"/>
      <c r="G89" s="165"/>
      <c r="H89" s="166"/>
      <c r="I89" s="167">
        <v>0</v>
      </c>
      <c r="J89" s="168">
        <v>0</v>
      </c>
      <c r="K89" s="167">
        <f t="shared" si="2"/>
        <v>0</v>
      </c>
    </row>
    <row r="90" spans="2:11" x14ac:dyDescent="0.25">
      <c r="B90" s="162"/>
      <c r="C90" s="163"/>
      <c r="D90" s="164"/>
      <c r="E90" s="164"/>
      <c r="F90" s="165"/>
      <c r="G90" s="165"/>
      <c r="H90" s="166"/>
      <c r="I90" s="167">
        <v>0</v>
      </c>
      <c r="J90" s="168">
        <v>0</v>
      </c>
      <c r="K90" s="167">
        <f t="shared" si="2"/>
        <v>0</v>
      </c>
    </row>
    <row r="91" spans="2:11" x14ac:dyDescent="0.25">
      <c r="B91" s="162"/>
      <c r="C91" s="163"/>
      <c r="D91" s="164"/>
      <c r="E91" s="164"/>
      <c r="F91" s="165"/>
      <c r="G91" s="165"/>
      <c r="H91" s="166"/>
      <c r="I91" s="167">
        <v>0</v>
      </c>
      <c r="J91" s="168">
        <v>0</v>
      </c>
      <c r="K91" s="167">
        <f t="shared" si="2"/>
        <v>0</v>
      </c>
    </row>
    <row r="92" spans="2:11" x14ac:dyDescent="0.25">
      <c r="B92" s="162"/>
      <c r="C92" s="163"/>
      <c r="D92" s="164"/>
      <c r="E92" s="164"/>
      <c r="F92" s="165"/>
      <c r="G92" s="165"/>
      <c r="H92" s="166"/>
      <c r="I92" s="167">
        <v>0</v>
      </c>
      <c r="J92" s="168">
        <v>0</v>
      </c>
      <c r="K92" s="167">
        <f t="shared" si="2"/>
        <v>0</v>
      </c>
    </row>
    <row r="93" spans="2:11" x14ac:dyDescent="0.25">
      <c r="B93" s="162"/>
      <c r="C93" s="163"/>
      <c r="D93" s="164"/>
      <c r="E93" s="164"/>
      <c r="F93" s="165"/>
      <c r="G93" s="165"/>
      <c r="H93" s="166"/>
      <c r="I93" s="167">
        <v>0</v>
      </c>
      <c r="J93" s="168">
        <v>0</v>
      </c>
      <c r="K93" s="167">
        <f t="shared" si="2"/>
        <v>0</v>
      </c>
    </row>
    <row r="94" spans="2:11" x14ac:dyDescent="0.25">
      <c r="B94" s="162"/>
      <c r="C94" s="163"/>
      <c r="D94" s="164"/>
      <c r="E94" s="164"/>
      <c r="F94" s="165"/>
      <c r="G94" s="165"/>
      <c r="H94" s="166"/>
      <c r="I94" s="167">
        <v>0</v>
      </c>
      <c r="J94" s="168">
        <v>0</v>
      </c>
      <c r="K94" s="167">
        <f t="shared" si="2"/>
        <v>0</v>
      </c>
    </row>
    <row r="95" spans="2:11" x14ac:dyDescent="0.25">
      <c r="B95" s="162"/>
      <c r="C95" s="163"/>
      <c r="D95" s="164"/>
      <c r="E95" s="164"/>
      <c r="F95" s="165"/>
      <c r="G95" s="165"/>
      <c r="H95" s="166"/>
      <c r="I95" s="167">
        <v>0</v>
      </c>
      <c r="J95" s="168">
        <v>0</v>
      </c>
      <c r="K95" s="167">
        <f t="shared" si="2"/>
        <v>0</v>
      </c>
    </row>
    <row r="96" spans="2:11" x14ac:dyDescent="0.25">
      <c r="B96" s="162"/>
      <c r="C96" s="163"/>
      <c r="D96" s="164"/>
      <c r="E96" s="164"/>
      <c r="F96" s="165"/>
      <c r="G96" s="165"/>
      <c r="H96" s="166"/>
      <c r="I96" s="167">
        <v>0</v>
      </c>
      <c r="J96" s="168">
        <v>0</v>
      </c>
      <c r="K96" s="167">
        <f t="shared" si="2"/>
        <v>0</v>
      </c>
    </row>
    <row r="97" spans="2:12" x14ac:dyDescent="0.25">
      <c r="B97" s="162"/>
      <c r="C97" s="163"/>
      <c r="D97" s="164"/>
      <c r="E97" s="169"/>
      <c r="F97" s="165"/>
      <c r="G97" s="165"/>
      <c r="H97" s="166"/>
      <c r="I97" s="167">
        <v>0</v>
      </c>
      <c r="J97" s="168">
        <v>0</v>
      </c>
      <c r="K97" s="167">
        <f t="shared" si="2"/>
        <v>0</v>
      </c>
    </row>
    <row r="98" spans="2:12" x14ac:dyDescent="0.25">
      <c r="B98" s="162"/>
      <c r="C98" s="163"/>
      <c r="D98" s="164"/>
      <c r="E98" s="164"/>
      <c r="F98" s="165"/>
      <c r="G98" s="165"/>
      <c r="H98" s="166"/>
      <c r="I98" s="167">
        <v>0</v>
      </c>
      <c r="J98" s="168">
        <v>0</v>
      </c>
      <c r="K98" s="167">
        <f t="shared" si="2"/>
        <v>0</v>
      </c>
    </row>
    <row r="99" spans="2:12" x14ac:dyDescent="0.25">
      <c r="B99" s="162"/>
      <c r="C99" s="163"/>
      <c r="D99" s="164"/>
      <c r="E99" s="169"/>
      <c r="F99" s="165"/>
      <c r="G99" s="165"/>
      <c r="H99" s="166"/>
      <c r="I99" s="167">
        <v>0</v>
      </c>
      <c r="J99" s="168">
        <v>0</v>
      </c>
      <c r="K99" s="167">
        <f t="shared" si="2"/>
        <v>0</v>
      </c>
    </row>
    <row r="100" spans="2:12" x14ac:dyDescent="0.25">
      <c r="B100" s="162"/>
      <c r="C100" s="163"/>
      <c r="D100" s="164"/>
      <c r="E100" s="169"/>
      <c r="F100" s="165"/>
      <c r="G100" s="165"/>
      <c r="H100" s="166"/>
      <c r="I100" s="167">
        <v>0</v>
      </c>
      <c r="J100" s="168">
        <v>0</v>
      </c>
      <c r="K100" s="167">
        <f t="shared" si="2"/>
        <v>0</v>
      </c>
    </row>
    <row r="101" spans="2:12" x14ac:dyDescent="0.25">
      <c r="B101" s="162"/>
      <c r="C101" s="163"/>
      <c r="D101" s="164"/>
      <c r="E101" s="169"/>
      <c r="F101" s="165"/>
      <c r="G101" s="165"/>
      <c r="H101" s="166"/>
      <c r="I101" s="167">
        <v>0</v>
      </c>
      <c r="J101" s="168">
        <v>0</v>
      </c>
      <c r="K101" s="167">
        <f t="shared" si="2"/>
        <v>0</v>
      </c>
      <c r="L101" s="172"/>
    </row>
    <row r="102" spans="2:12" x14ac:dyDescent="0.25">
      <c r="B102" s="162"/>
      <c r="C102" s="163"/>
      <c r="D102" s="164"/>
      <c r="E102" s="164"/>
      <c r="F102" s="165"/>
      <c r="G102" s="165"/>
      <c r="H102" s="166"/>
      <c r="I102" s="167">
        <v>0</v>
      </c>
      <c r="J102" s="168">
        <v>0</v>
      </c>
      <c r="K102" s="167">
        <f t="shared" si="2"/>
        <v>0</v>
      </c>
    </row>
    <row r="103" spans="2:12" x14ac:dyDescent="0.25">
      <c r="B103" s="162"/>
      <c r="C103" s="163"/>
      <c r="D103" s="164"/>
      <c r="E103" s="164"/>
      <c r="F103" s="165"/>
      <c r="G103" s="165"/>
      <c r="H103" s="166"/>
      <c r="I103" s="167">
        <v>0</v>
      </c>
      <c r="J103" s="168">
        <v>0</v>
      </c>
      <c r="K103" s="167">
        <f t="shared" si="2"/>
        <v>0</v>
      </c>
    </row>
    <row r="104" spans="2:12" x14ac:dyDescent="0.25">
      <c r="B104" s="162"/>
      <c r="C104" s="163"/>
      <c r="D104" s="164"/>
      <c r="E104" s="169"/>
      <c r="F104" s="165"/>
      <c r="G104" s="165"/>
      <c r="H104" s="166"/>
      <c r="I104" s="167">
        <v>0</v>
      </c>
      <c r="J104" s="168">
        <v>0</v>
      </c>
      <c r="K104" s="167">
        <f t="shared" si="2"/>
        <v>0</v>
      </c>
    </row>
    <row r="105" spans="2:12" x14ac:dyDescent="0.25">
      <c r="B105" s="162"/>
      <c r="C105" s="163"/>
      <c r="D105" s="164"/>
      <c r="E105" s="164"/>
      <c r="F105" s="165"/>
      <c r="G105" s="165"/>
      <c r="H105" s="166"/>
      <c r="I105" s="167">
        <v>0</v>
      </c>
      <c r="J105" s="168">
        <v>0</v>
      </c>
      <c r="K105" s="167">
        <f t="shared" si="2"/>
        <v>0</v>
      </c>
    </row>
    <row r="106" spans="2:12" x14ac:dyDescent="0.25">
      <c r="B106" s="162"/>
      <c r="C106" s="163"/>
      <c r="D106" s="164"/>
      <c r="E106" s="164"/>
      <c r="F106" s="165"/>
      <c r="G106" s="165"/>
      <c r="H106" s="166"/>
      <c r="I106" s="167">
        <v>0</v>
      </c>
      <c r="J106" s="168">
        <v>0</v>
      </c>
      <c r="K106" s="167">
        <f t="shared" si="2"/>
        <v>0</v>
      </c>
    </row>
    <row r="107" spans="2:12" x14ac:dyDescent="0.25">
      <c r="B107" s="162"/>
      <c r="C107" s="163"/>
      <c r="D107" s="164"/>
      <c r="E107" s="164"/>
      <c r="F107" s="165"/>
      <c r="G107" s="165"/>
      <c r="H107" s="166"/>
      <c r="I107" s="167">
        <v>0</v>
      </c>
      <c r="J107" s="168">
        <v>0</v>
      </c>
      <c r="K107" s="167">
        <f t="shared" si="2"/>
        <v>0</v>
      </c>
    </row>
    <row r="108" spans="2:12" x14ac:dyDescent="0.25">
      <c r="B108" s="162"/>
      <c r="C108" s="163"/>
      <c r="D108" s="164"/>
      <c r="E108" s="164"/>
      <c r="F108" s="165"/>
      <c r="G108" s="165"/>
      <c r="H108" s="166"/>
      <c r="I108" s="167">
        <v>0</v>
      </c>
      <c r="J108" s="168">
        <v>0</v>
      </c>
      <c r="K108" s="167">
        <f t="shared" si="2"/>
        <v>0</v>
      </c>
    </row>
    <row r="109" spans="2:12" x14ac:dyDescent="0.25">
      <c r="B109" s="162"/>
      <c r="C109" s="163"/>
      <c r="D109" s="164"/>
      <c r="E109" s="164"/>
      <c r="F109" s="165"/>
      <c r="G109" s="165"/>
      <c r="H109" s="166"/>
      <c r="I109" s="167">
        <v>0</v>
      </c>
      <c r="J109" s="168">
        <v>0</v>
      </c>
      <c r="K109" s="167">
        <f t="shared" si="2"/>
        <v>0</v>
      </c>
    </row>
    <row r="110" spans="2:12" x14ac:dyDescent="0.25">
      <c r="B110" s="162"/>
      <c r="C110" s="163"/>
      <c r="D110" s="164"/>
      <c r="E110" s="164"/>
      <c r="F110" s="165"/>
      <c r="G110" s="165"/>
      <c r="H110" s="166"/>
      <c r="I110" s="167">
        <v>0</v>
      </c>
      <c r="J110" s="168">
        <v>0</v>
      </c>
      <c r="K110" s="167">
        <f t="shared" si="2"/>
        <v>0</v>
      </c>
    </row>
    <row r="111" spans="2:12" x14ac:dyDescent="0.25">
      <c r="B111" s="162"/>
      <c r="C111" s="163"/>
      <c r="D111" s="164"/>
      <c r="E111" s="164"/>
      <c r="F111" s="165"/>
      <c r="G111" s="165"/>
      <c r="H111" s="166"/>
      <c r="I111" s="167">
        <v>0</v>
      </c>
      <c r="J111" s="168">
        <v>0</v>
      </c>
      <c r="K111" s="167">
        <f t="shared" si="2"/>
        <v>0</v>
      </c>
    </row>
    <row r="112" spans="2:12" x14ac:dyDescent="0.25">
      <c r="B112" s="162"/>
      <c r="C112" s="163"/>
      <c r="D112" s="164"/>
      <c r="E112" s="164"/>
      <c r="F112" s="165"/>
      <c r="G112" s="165"/>
      <c r="H112" s="166"/>
      <c r="I112" s="167">
        <v>0</v>
      </c>
      <c r="J112" s="168">
        <v>0</v>
      </c>
      <c r="K112" s="167">
        <f t="shared" si="2"/>
        <v>0</v>
      </c>
    </row>
    <row r="113" spans="2:14" x14ac:dyDescent="0.25">
      <c r="B113" s="162"/>
      <c r="C113" s="163"/>
      <c r="D113" s="164"/>
      <c r="E113" s="169"/>
      <c r="F113" s="165"/>
      <c r="G113" s="165"/>
      <c r="H113" s="166"/>
      <c r="I113" s="167">
        <v>0</v>
      </c>
      <c r="J113" s="168">
        <v>0</v>
      </c>
      <c r="K113" s="167">
        <f t="shared" si="2"/>
        <v>0</v>
      </c>
    </row>
    <row r="114" spans="2:14" x14ac:dyDescent="0.25">
      <c r="B114" s="162"/>
      <c r="C114" s="163"/>
      <c r="D114" s="164"/>
      <c r="E114" s="169"/>
      <c r="F114" s="165"/>
      <c r="G114" s="165"/>
      <c r="H114" s="166"/>
      <c r="I114" s="167">
        <v>0</v>
      </c>
      <c r="J114" s="168">
        <v>0</v>
      </c>
      <c r="K114" s="167">
        <f t="shared" si="2"/>
        <v>0</v>
      </c>
    </row>
    <row r="115" spans="2:14" x14ac:dyDescent="0.25">
      <c r="B115" s="162"/>
      <c r="C115" s="163"/>
      <c r="D115" s="164"/>
      <c r="E115" s="164"/>
      <c r="F115" s="165"/>
      <c r="G115" s="165"/>
      <c r="H115" s="166"/>
      <c r="I115" s="167">
        <v>0</v>
      </c>
      <c r="J115" s="168">
        <v>0</v>
      </c>
      <c r="K115" s="167">
        <f t="shared" si="2"/>
        <v>0</v>
      </c>
    </row>
    <row r="116" spans="2:14" x14ac:dyDescent="0.25">
      <c r="B116" s="162"/>
      <c r="C116" s="163"/>
      <c r="D116" s="164"/>
      <c r="E116" s="164"/>
      <c r="F116" s="165"/>
      <c r="G116" s="165"/>
      <c r="H116" s="166"/>
      <c r="I116" s="167">
        <v>0</v>
      </c>
      <c r="J116" s="168">
        <v>0</v>
      </c>
      <c r="K116" s="167">
        <f t="shared" si="2"/>
        <v>0</v>
      </c>
    </row>
    <row r="117" spans="2:14" x14ac:dyDescent="0.25">
      <c r="B117" s="162"/>
      <c r="C117" s="163"/>
      <c r="D117" s="164"/>
      <c r="E117" s="169"/>
      <c r="F117" s="165"/>
      <c r="G117" s="165"/>
      <c r="H117" s="166"/>
      <c r="I117" s="167">
        <v>0</v>
      </c>
      <c r="J117" s="168">
        <v>0</v>
      </c>
      <c r="K117" s="167">
        <f t="shared" si="2"/>
        <v>0</v>
      </c>
    </row>
    <row r="118" spans="2:14" x14ac:dyDescent="0.25">
      <c r="B118" s="162"/>
      <c r="C118" s="163"/>
      <c r="D118" s="164"/>
      <c r="E118" s="169"/>
      <c r="F118" s="165"/>
      <c r="G118" s="165"/>
      <c r="H118" s="166"/>
      <c r="I118" s="167">
        <v>0</v>
      </c>
      <c r="J118" s="168">
        <v>0</v>
      </c>
      <c r="K118" s="167">
        <f t="shared" si="2"/>
        <v>0</v>
      </c>
    </row>
    <row r="119" spans="2:14" x14ac:dyDescent="0.25">
      <c r="B119" s="162"/>
      <c r="C119" s="163"/>
      <c r="D119" s="164"/>
      <c r="E119" s="169"/>
      <c r="F119" s="165"/>
      <c r="G119" s="165"/>
      <c r="H119" s="166"/>
      <c r="I119" s="167">
        <v>0</v>
      </c>
      <c r="J119" s="168">
        <v>0</v>
      </c>
      <c r="K119" s="167">
        <f t="shared" si="2"/>
        <v>0</v>
      </c>
    </row>
    <row r="120" spans="2:14" x14ac:dyDescent="0.25">
      <c r="B120" s="162"/>
      <c r="C120" s="163"/>
      <c r="D120" s="164"/>
      <c r="E120" s="169"/>
      <c r="F120" s="165"/>
      <c r="G120" s="165"/>
      <c r="H120" s="166"/>
      <c r="I120" s="167">
        <v>0</v>
      </c>
      <c r="J120" s="168">
        <v>0</v>
      </c>
      <c r="K120" s="167">
        <f t="shared" si="2"/>
        <v>0</v>
      </c>
    </row>
    <row r="121" spans="2:14" x14ac:dyDescent="0.25">
      <c r="B121" s="162"/>
      <c r="C121" s="163"/>
      <c r="D121" s="164"/>
      <c r="E121" s="169"/>
      <c r="F121" s="165"/>
      <c r="G121" s="165"/>
      <c r="H121" s="166"/>
      <c r="I121" s="167">
        <v>0</v>
      </c>
      <c r="J121" s="168">
        <v>0</v>
      </c>
      <c r="K121" s="167">
        <f t="shared" si="2"/>
        <v>0</v>
      </c>
    </row>
    <row r="122" spans="2:14" x14ac:dyDescent="0.25">
      <c r="B122" s="162"/>
      <c r="C122" s="163"/>
      <c r="D122" s="164"/>
      <c r="E122" s="169"/>
      <c r="F122" s="165"/>
      <c r="G122" s="165"/>
      <c r="H122" s="166"/>
      <c r="I122" s="167">
        <v>0</v>
      </c>
      <c r="J122" s="168">
        <v>0</v>
      </c>
      <c r="K122" s="167">
        <f t="shared" si="2"/>
        <v>0</v>
      </c>
    </row>
    <row r="123" spans="2:14" x14ac:dyDescent="0.25">
      <c r="B123" s="162"/>
      <c r="C123" s="163"/>
      <c r="D123" s="164"/>
      <c r="E123" s="169"/>
      <c r="F123" s="165"/>
      <c r="G123" s="165"/>
      <c r="H123" s="166"/>
      <c r="I123" s="167">
        <v>0</v>
      </c>
      <c r="J123" s="168">
        <v>0</v>
      </c>
      <c r="K123" s="167">
        <f t="shared" si="2"/>
        <v>0</v>
      </c>
    </row>
    <row r="124" spans="2:14" x14ac:dyDescent="0.25">
      <c r="B124" s="162"/>
      <c r="C124" s="163"/>
      <c r="D124" s="164"/>
      <c r="E124" s="169"/>
      <c r="F124" s="165"/>
      <c r="G124" s="165"/>
      <c r="H124" s="166"/>
      <c r="I124" s="167">
        <v>0</v>
      </c>
      <c r="J124" s="168">
        <v>0</v>
      </c>
      <c r="K124" s="167">
        <f t="shared" si="2"/>
        <v>0</v>
      </c>
      <c r="M124" s="97"/>
      <c r="N124" s="97"/>
    </row>
    <row r="125" spans="2:14" x14ac:dyDescent="0.25">
      <c r="B125" s="162"/>
      <c r="C125" s="163"/>
      <c r="D125" s="164"/>
      <c r="E125" s="169"/>
      <c r="F125" s="165"/>
      <c r="G125" s="165"/>
      <c r="H125" s="166"/>
      <c r="I125" s="167">
        <v>0</v>
      </c>
      <c r="J125" s="168">
        <v>0</v>
      </c>
      <c r="K125" s="167">
        <f t="shared" si="2"/>
        <v>0</v>
      </c>
      <c r="L125" s="172"/>
    </row>
    <row r="126" spans="2:14" x14ac:dyDescent="0.25">
      <c r="B126" s="162"/>
      <c r="C126" s="163"/>
      <c r="D126" s="164"/>
      <c r="E126" s="169"/>
      <c r="F126" s="165"/>
      <c r="G126" s="165"/>
      <c r="H126" s="166"/>
      <c r="I126" s="167">
        <v>0</v>
      </c>
      <c r="J126" s="168">
        <v>0</v>
      </c>
      <c r="K126" s="167">
        <f t="shared" si="2"/>
        <v>0</v>
      </c>
    </row>
    <row r="127" spans="2:14" x14ac:dyDescent="0.25">
      <c r="B127" s="162"/>
      <c r="C127" s="163"/>
      <c r="D127" s="164"/>
      <c r="E127" s="169"/>
      <c r="F127" s="165"/>
      <c r="G127" s="165"/>
      <c r="H127" s="166"/>
      <c r="I127" s="167">
        <v>0</v>
      </c>
      <c r="J127" s="168">
        <v>0</v>
      </c>
      <c r="K127" s="167">
        <f t="shared" si="2"/>
        <v>0</v>
      </c>
    </row>
    <row r="128" spans="2:14" x14ac:dyDescent="0.25">
      <c r="B128" s="162"/>
      <c r="C128" s="163"/>
      <c r="D128" s="164"/>
      <c r="E128" s="164"/>
      <c r="F128" s="165"/>
      <c r="G128" s="165"/>
      <c r="H128" s="166"/>
      <c r="I128" s="167">
        <v>0</v>
      </c>
      <c r="J128" s="168">
        <v>0</v>
      </c>
      <c r="K128" s="167">
        <f t="shared" si="2"/>
        <v>0</v>
      </c>
    </row>
    <row r="129" spans="2:12" x14ac:dyDescent="0.25">
      <c r="B129" s="162"/>
      <c r="C129" s="163"/>
      <c r="D129" s="164"/>
      <c r="E129" s="169"/>
      <c r="F129" s="165"/>
      <c r="G129" s="165"/>
      <c r="H129" s="166"/>
      <c r="I129" s="167">
        <v>0</v>
      </c>
      <c r="J129" s="168">
        <v>0</v>
      </c>
      <c r="K129" s="167">
        <f t="shared" si="2"/>
        <v>0</v>
      </c>
    </row>
    <row r="130" spans="2:12" x14ac:dyDescent="0.25">
      <c r="B130" s="162"/>
      <c r="C130" s="163"/>
      <c r="D130" s="164"/>
      <c r="E130" s="164"/>
      <c r="F130" s="165"/>
      <c r="G130" s="165"/>
      <c r="H130" s="166"/>
      <c r="I130" s="167">
        <v>0</v>
      </c>
      <c r="J130" s="168">
        <v>0</v>
      </c>
      <c r="K130" s="167">
        <f t="shared" si="2"/>
        <v>0</v>
      </c>
    </row>
    <row r="131" spans="2:12" x14ac:dyDescent="0.25">
      <c r="B131" s="162"/>
      <c r="C131" s="163"/>
      <c r="D131" s="164"/>
      <c r="E131" s="169"/>
      <c r="F131" s="165"/>
      <c r="G131" s="165"/>
      <c r="H131" s="166"/>
      <c r="I131" s="167">
        <v>0</v>
      </c>
      <c r="J131" s="168">
        <v>0</v>
      </c>
      <c r="K131" s="167">
        <f t="shared" si="2"/>
        <v>0</v>
      </c>
    </row>
    <row r="132" spans="2:12" x14ac:dyDescent="0.25">
      <c r="B132" s="162"/>
      <c r="C132" s="163"/>
      <c r="D132" s="164"/>
      <c r="E132" s="169"/>
      <c r="F132" s="165"/>
      <c r="G132" s="165"/>
      <c r="H132" s="166"/>
      <c r="I132" s="167">
        <v>0</v>
      </c>
      <c r="J132" s="168">
        <v>0</v>
      </c>
      <c r="K132" s="167">
        <f t="shared" si="2"/>
        <v>0</v>
      </c>
    </row>
    <row r="133" spans="2:12" x14ac:dyDescent="0.25">
      <c r="B133" s="162"/>
      <c r="C133" s="163"/>
      <c r="D133" s="164"/>
      <c r="E133" s="164"/>
      <c r="F133" s="165"/>
      <c r="G133" s="165"/>
      <c r="H133" s="166"/>
      <c r="I133" s="167">
        <v>0</v>
      </c>
      <c r="J133" s="168">
        <v>0</v>
      </c>
      <c r="K133" s="167">
        <f t="shared" si="2"/>
        <v>0</v>
      </c>
    </row>
    <row r="134" spans="2:12" x14ac:dyDescent="0.25">
      <c r="B134" s="162"/>
      <c r="C134" s="163"/>
      <c r="D134" s="164"/>
      <c r="E134" s="169"/>
      <c r="F134" s="165"/>
      <c r="G134" s="165"/>
      <c r="H134" s="166"/>
      <c r="I134" s="167">
        <v>0</v>
      </c>
      <c r="J134" s="168">
        <v>0</v>
      </c>
      <c r="K134" s="167">
        <f t="shared" si="2"/>
        <v>0</v>
      </c>
    </row>
    <row r="135" spans="2:12" x14ac:dyDescent="0.25">
      <c r="B135" s="162"/>
      <c r="C135" s="163"/>
      <c r="D135" s="164"/>
      <c r="E135" s="164"/>
      <c r="F135" s="165"/>
      <c r="G135" s="165"/>
      <c r="H135" s="166"/>
      <c r="I135" s="167">
        <v>0</v>
      </c>
      <c r="J135" s="168">
        <v>0</v>
      </c>
      <c r="K135" s="167">
        <f t="shared" si="2"/>
        <v>0</v>
      </c>
    </row>
    <row r="136" spans="2:12" x14ac:dyDescent="0.25">
      <c r="B136" s="162"/>
      <c r="C136" s="163"/>
      <c r="D136" s="164"/>
      <c r="E136" s="164"/>
      <c r="F136" s="165"/>
      <c r="G136" s="165"/>
      <c r="H136" s="166"/>
      <c r="I136" s="167">
        <v>0</v>
      </c>
      <c r="J136" s="168">
        <v>0</v>
      </c>
      <c r="K136" s="167">
        <f t="shared" si="2"/>
        <v>0</v>
      </c>
    </row>
    <row r="137" spans="2:12" x14ac:dyDescent="0.25">
      <c r="B137" s="162"/>
      <c r="C137" s="163"/>
      <c r="D137" s="164"/>
      <c r="E137" s="164"/>
      <c r="F137" s="165"/>
      <c r="G137" s="165"/>
      <c r="H137" s="166"/>
      <c r="I137" s="167">
        <v>0</v>
      </c>
      <c r="J137" s="168">
        <v>0</v>
      </c>
      <c r="K137" s="167">
        <f t="shared" ref="K137" si="3">K136+I137-J137</f>
        <v>0</v>
      </c>
    </row>
    <row r="138" spans="2:12" x14ac:dyDescent="0.25">
      <c r="B138" s="162"/>
      <c r="C138" s="163"/>
      <c r="D138" s="164"/>
      <c r="E138" s="164"/>
      <c r="F138" s="165"/>
      <c r="G138" s="165"/>
      <c r="H138" s="166"/>
      <c r="I138" s="167">
        <v>0</v>
      </c>
      <c r="J138" s="168">
        <v>0</v>
      </c>
      <c r="K138" s="167">
        <f t="shared" si="2"/>
        <v>0</v>
      </c>
    </row>
    <row r="139" spans="2:12" x14ac:dyDescent="0.25">
      <c r="B139" s="162"/>
      <c r="C139" s="163"/>
      <c r="D139" s="164"/>
      <c r="E139" s="169"/>
      <c r="F139" s="165"/>
      <c r="G139" s="165"/>
      <c r="H139" s="166"/>
      <c r="I139" s="167">
        <v>0</v>
      </c>
      <c r="J139" s="168">
        <v>0</v>
      </c>
      <c r="K139" s="167">
        <f t="shared" si="2"/>
        <v>0</v>
      </c>
    </row>
    <row r="140" spans="2:12" x14ac:dyDescent="0.25">
      <c r="B140" s="162"/>
      <c r="C140" s="163"/>
      <c r="D140" s="164"/>
      <c r="E140" s="164"/>
      <c r="F140" s="165"/>
      <c r="G140" s="165"/>
      <c r="H140" s="166"/>
      <c r="I140" s="167">
        <v>0</v>
      </c>
      <c r="J140" s="168">
        <v>0</v>
      </c>
      <c r="K140" s="167">
        <f t="shared" ref="K140:K152" si="4">K139+I140-J140</f>
        <v>0</v>
      </c>
    </row>
    <row r="141" spans="2:12" x14ac:dyDescent="0.25">
      <c r="B141" s="162"/>
      <c r="C141" s="163"/>
      <c r="D141" s="164"/>
      <c r="E141" s="164"/>
      <c r="F141" s="165"/>
      <c r="G141" s="165"/>
      <c r="H141" s="166"/>
      <c r="I141" s="167">
        <v>0</v>
      </c>
      <c r="J141" s="168">
        <v>0</v>
      </c>
      <c r="K141" s="167">
        <f t="shared" si="4"/>
        <v>0</v>
      </c>
    </row>
    <row r="142" spans="2:12" x14ac:dyDescent="0.25">
      <c r="B142" s="162"/>
      <c r="C142" s="163"/>
      <c r="D142" s="164"/>
      <c r="E142" s="164"/>
      <c r="F142" s="165"/>
      <c r="G142" s="165"/>
      <c r="H142" s="166"/>
      <c r="I142" s="167">
        <v>0</v>
      </c>
      <c r="J142" s="168">
        <v>0</v>
      </c>
      <c r="K142" s="167">
        <f t="shared" si="4"/>
        <v>0</v>
      </c>
    </row>
    <row r="143" spans="2:12" x14ac:dyDescent="0.25">
      <c r="B143" s="162"/>
      <c r="C143" s="163"/>
      <c r="D143" s="164"/>
      <c r="E143" s="164"/>
      <c r="F143" s="165"/>
      <c r="G143" s="165"/>
      <c r="H143" s="166"/>
      <c r="I143" s="167">
        <v>0</v>
      </c>
      <c r="J143" s="168">
        <v>0</v>
      </c>
      <c r="K143" s="167">
        <f t="shared" si="4"/>
        <v>0</v>
      </c>
      <c r="L143" s="172"/>
    </row>
    <row r="144" spans="2:12" x14ac:dyDescent="0.25">
      <c r="B144" s="162"/>
      <c r="C144" s="163"/>
      <c r="D144" s="164"/>
      <c r="E144" s="164"/>
      <c r="F144" s="165"/>
      <c r="G144" s="165"/>
      <c r="H144" s="166"/>
      <c r="I144" s="167">
        <v>0</v>
      </c>
      <c r="J144" s="168">
        <v>0</v>
      </c>
      <c r="K144" s="167">
        <f t="shared" si="4"/>
        <v>0</v>
      </c>
    </row>
    <row r="145" spans="2:11" x14ac:dyDescent="0.25">
      <c r="B145" s="162"/>
      <c r="C145" s="163"/>
      <c r="D145" s="164"/>
      <c r="E145" s="169"/>
      <c r="F145" s="165"/>
      <c r="G145" s="165"/>
      <c r="H145" s="166"/>
      <c r="I145" s="167">
        <v>0</v>
      </c>
      <c r="J145" s="168">
        <v>0</v>
      </c>
      <c r="K145" s="167">
        <f t="shared" si="4"/>
        <v>0</v>
      </c>
    </row>
    <row r="146" spans="2:11" x14ac:dyDescent="0.25">
      <c r="B146" s="162"/>
      <c r="C146" s="163"/>
      <c r="D146" s="164"/>
      <c r="E146" s="169"/>
      <c r="F146" s="165"/>
      <c r="G146" s="165"/>
      <c r="H146" s="166"/>
      <c r="I146" s="167">
        <v>0</v>
      </c>
      <c r="J146" s="168">
        <v>0</v>
      </c>
      <c r="K146" s="167">
        <f t="shared" si="4"/>
        <v>0</v>
      </c>
    </row>
    <row r="147" spans="2:11" x14ac:dyDescent="0.25">
      <c r="B147" s="162"/>
      <c r="C147" s="163"/>
      <c r="D147" s="164"/>
      <c r="E147" s="169"/>
      <c r="F147" s="165"/>
      <c r="G147" s="165"/>
      <c r="H147" s="166"/>
      <c r="I147" s="167">
        <v>0</v>
      </c>
      <c r="J147" s="168">
        <v>0</v>
      </c>
      <c r="K147" s="167">
        <f t="shared" si="4"/>
        <v>0</v>
      </c>
    </row>
    <row r="148" spans="2:11" x14ac:dyDescent="0.25">
      <c r="B148" s="162"/>
      <c r="C148" s="163"/>
      <c r="D148" s="164"/>
      <c r="E148" s="164"/>
      <c r="F148" s="165"/>
      <c r="G148" s="165"/>
      <c r="H148" s="166"/>
      <c r="I148" s="167">
        <v>0</v>
      </c>
      <c r="J148" s="168">
        <v>0</v>
      </c>
      <c r="K148" s="167">
        <f t="shared" si="4"/>
        <v>0</v>
      </c>
    </row>
    <row r="149" spans="2:11" x14ac:dyDescent="0.25">
      <c r="B149" s="162"/>
      <c r="C149" s="163"/>
      <c r="D149" s="164"/>
      <c r="E149" s="164"/>
      <c r="F149" s="165"/>
      <c r="G149" s="165"/>
      <c r="H149" s="166"/>
      <c r="I149" s="167">
        <v>0</v>
      </c>
      <c r="J149" s="168">
        <v>0</v>
      </c>
      <c r="K149" s="167">
        <f t="shared" si="4"/>
        <v>0</v>
      </c>
    </row>
    <row r="150" spans="2:11" x14ac:dyDescent="0.25">
      <c r="B150" s="162"/>
      <c r="C150" s="163"/>
      <c r="D150" s="164"/>
      <c r="E150" s="164"/>
      <c r="F150" s="165"/>
      <c r="G150" s="165"/>
      <c r="H150" s="166"/>
      <c r="I150" s="167">
        <v>0</v>
      </c>
      <c r="J150" s="168">
        <v>0</v>
      </c>
      <c r="K150" s="167">
        <f t="shared" si="4"/>
        <v>0</v>
      </c>
    </row>
    <row r="151" spans="2:11" x14ac:dyDescent="0.25">
      <c r="B151" s="162"/>
      <c r="C151" s="163"/>
      <c r="D151" s="164"/>
      <c r="E151" s="164"/>
      <c r="F151" s="165"/>
      <c r="G151" s="165"/>
      <c r="H151" s="166"/>
      <c r="I151" s="167">
        <v>0</v>
      </c>
      <c r="J151" s="168">
        <v>0</v>
      </c>
      <c r="K151" s="167">
        <f t="shared" si="4"/>
        <v>0</v>
      </c>
    </row>
    <row r="152" spans="2:11" x14ac:dyDescent="0.25">
      <c r="B152" s="162"/>
      <c r="C152" s="163"/>
      <c r="D152" s="164"/>
      <c r="E152" s="164"/>
      <c r="F152" s="165"/>
      <c r="G152" s="165"/>
      <c r="H152" s="166"/>
      <c r="I152" s="167">
        <v>0</v>
      </c>
      <c r="J152" s="168">
        <v>0</v>
      </c>
      <c r="K152" s="167">
        <f t="shared" si="4"/>
        <v>0</v>
      </c>
    </row>
    <row r="153" spans="2:11" x14ac:dyDescent="0.25">
      <c r="B153" s="162"/>
      <c r="C153" s="163"/>
      <c r="D153" s="164"/>
      <c r="E153" s="169"/>
      <c r="F153" s="165"/>
      <c r="G153" s="165"/>
      <c r="H153" s="166"/>
      <c r="I153" s="167">
        <v>0</v>
      </c>
      <c r="J153" s="168">
        <v>0</v>
      </c>
      <c r="K153" s="167">
        <f t="shared" ref="K153:K196" si="5">K152+I153-J153</f>
        <v>0</v>
      </c>
    </row>
    <row r="154" spans="2:11" x14ac:dyDescent="0.25">
      <c r="B154" s="162"/>
      <c r="C154" s="163"/>
      <c r="D154" s="164"/>
      <c r="E154" s="169"/>
      <c r="F154" s="165"/>
      <c r="G154" s="165"/>
      <c r="H154" s="166"/>
      <c r="I154" s="167">
        <v>0</v>
      </c>
      <c r="J154" s="168">
        <v>0</v>
      </c>
      <c r="K154" s="167">
        <f t="shared" si="5"/>
        <v>0</v>
      </c>
    </row>
    <row r="155" spans="2:11" x14ac:dyDescent="0.25">
      <c r="B155" s="162"/>
      <c r="C155" s="163"/>
      <c r="D155" s="164"/>
      <c r="E155" s="169"/>
      <c r="F155" s="165"/>
      <c r="G155" s="165"/>
      <c r="H155" s="166"/>
      <c r="I155" s="167">
        <v>0</v>
      </c>
      <c r="J155" s="168">
        <v>0</v>
      </c>
      <c r="K155" s="167">
        <f t="shared" si="5"/>
        <v>0</v>
      </c>
    </row>
    <row r="156" spans="2:11" x14ac:dyDescent="0.25">
      <c r="B156" s="162"/>
      <c r="C156" s="163"/>
      <c r="D156" s="164"/>
      <c r="E156" s="169"/>
      <c r="F156" s="165"/>
      <c r="G156" s="165"/>
      <c r="H156" s="166"/>
      <c r="I156" s="167">
        <v>0</v>
      </c>
      <c r="J156" s="168">
        <v>0</v>
      </c>
      <c r="K156" s="167">
        <f t="shared" si="5"/>
        <v>0</v>
      </c>
    </row>
    <row r="157" spans="2:11" x14ac:dyDescent="0.25">
      <c r="B157" s="162"/>
      <c r="C157" s="163"/>
      <c r="D157" s="164"/>
      <c r="E157" s="164"/>
      <c r="F157" s="165"/>
      <c r="G157" s="165"/>
      <c r="H157" s="166"/>
      <c r="I157" s="167">
        <v>0</v>
      </c>
      <c r="J157" s="168">
        <v>0</v>
      </c>
      <c r="K157" s="167">
        <f t="shared" si="5"/>
        <v>0</v>
      </c>
    </row>
    <row r="158" spans="2:11" x14ac:dyDescent="0.25">
      <c r="B158" s="162"/>
      <c r="C158" s="163"/>
      <c r="D158" s="164"/>
      <c r="E158" s="169"/>
      <c r="F158" s="165"/>
      <c r="G158" s="165"/>
      <c r="H158" s="166"/>
      <c r="I158" s="167">
        <v>0</v>
      </c>
      <c r="J158" s="168">
        <v>0</v>
      </c>
      <c r="K158" s="167">
        <f t="shared" si="5"/>
        <v>0</v>
      </c>
    </row>
    <row r="159" spans="2:11" x14ac:dyDescent="0.25">
      <c r="B159" s="162"/>
      <c r="C159" s="163"/>
      <c r="D159" s="164"/>
      <c r="E159" s="169"/>
      <c r="F159" s="165"/>
      <c r="G159" s="165"/>
      <c r="H159" s="166"/>
      <c r="I159" s="167">
        <v>0</v>
      </c>
      <c r="J159" s="168">
        <v>0</v>
      </c>
      <c r="K159" s="167">
        <f t="shared" si="5"/>
        <v>0</v>
      </c>
    </row>
    <row r="160" spans="2:11" x14ac:dyDescent="0.25">
      <c r="B160" s="162"/>
      <c r="C160" s="163"/>
      <c r="D160" s="164"/>
      <c r="E160" s="169"/>
      <c r="F160" s="165"/>
      <c r="G160" s="165"/>
      <c r="H160" s="166"/>
      <c r="I160" s="167">
        <v>0</v>
      </c>
      <c r="J160" s="168">
        <v>0</v>
      </c>
      <c r="K160" s="167">
        <f t="shared" si="5"/>
        <v>0</v>
      </c>
    </row>
    <row r="161" spans="2:11" x14ac:dyDescent="0.25">
      <c r="B161" s="162"/>
      <c r="C161" s="163"/>
      <c r="D161" s="164"/>
      <c r="E161" s="164"/>
      <c r="F161" s="165"/>
      <c r="G161" s="165"/>
      <c r="H161" s="166"/>
      <c r="I161" s="167">
        <v>0</v>
      </c>
      <c r="J161" s="168">
        <v>0</v>
      </c>
      <c r="K161" s="167">
        <f t="shared" si="5"/>
        <v>0</v>
      </c>
    </row>
    <row r="162" spans="2:11" x14ac:dyDescent="0.25">
      <c r="B162" s="162"/>
      <c r="C162" s="163"/>
      <c r="D162" s="164"/>
      <c r="E162" s="164"/>
      <c r="F162" s="165"/>
      <c r="G162" s="165"/>
      <c r="H162" s="166"/>
      <c r="I162" s="167">
        <v>0</v>
      </c>
      <c r="J162" s="168">
        <v>0</v>
      </c>
      <c r="K162" s="167">
        <f t="shared" si="5"/>
        <v>0</v>
      </c>
    </row>
    <row r="163" spans="2:11" x14ac:dyDescent="0.25">
      <c r="B163" s="162"/>
      <c r="C163" s="163"/>
      <c r="D163" s="164"/>
      <c r="E163" s="164"/>
      <c r="F163" s="165"/>
      <c r="G163" s="165"/>
      <c r="H163" s="166"/>
      <c r="I163" s="167">
        <v>0</v>
      </c>
      <c r="J163" s="168">
        <v>0</v>
      </c>
      <c r="K163" s="167">
        <f t="shared" si="5"/>
        <v>0</v>
      </c>
    </row>
    <row r="164" spans="2:11" x14ac:dyDescent="0.25">
      <c r="B164" s="162"/>
      <c r="C164" s="163"/>
      <c r="D164" s="164"/>
      <c r="E164" s="169"/>
      <c r="F164" s="165"/>
      <c r="G164" s="165"/>
      <c r="H164" s="166"/>
      <c r="I164" s="167">
        <v>0</v>
      </c>
      <c r="J164" s="168">
        <v>0</v>
      </c>
      <c r="K164" s="167">
        <f t="shared" si="5"/>
        <v>0</v>
      </c>
    </row>
    <row r="165" spans="2:11" x14ac:dyDescent="0.25">
      <c r="B165" s="162"/>
      <c r="C165" s="163"/>
      <c r="D165" s="164"/>
      <c r="E165" s="169"/>
      <c r="F165" s="165"/>
      <c r="G165" s="165"/>
      <c r="H165" s="166"/>
      <c r="I165" s="167">
        <v>0</v>
      </c>
      <c r="J165" s="168">
        <v>0</v>
      </c>
      <c r="K165" s="167">
        <f t="shared" si="5"/>
        <v>0</v>
      </c>
    </row>
    <row r="166" spans="2:11" x14ac:dyDescent="0.25">
      <c r="B166" s="162"/>
      <c r="C166" s="163"/>
      <c r="D166" s="164"/>
      <c r="E166" s="169"/>
      <c r="F166" s="165"/>
      <c r="G166" s="165"/>
      <c r="H166" s="166"/>
      <c r="I166" s="167">
        <v>0</v>
      </c>
      <c r="J166" s="168">
        <v>0</v>
      </c>
      <c r="K166" s="167">
        <f t="shared" si="5"/>
        <v>0</v>
      </c>
    </row>
    <row r="167" spans="2:11" x14ac:dyDescent="0.25">
      <c r="B167" s="162"/>
      <c r="C167" s="163"/>
      <c r="D167" s="164"/>
      <c r="E167" s="169"/>
      <c r="F167" s="165"/>
      <c r="G167" s="165"/>
      <c r="H167" s="166"/>
      <c r="I167" s="167">
        <v>0</v>
      </c>
      <c r="J167" s="168">
        <v>0</v>
      </c>
      <c r="K167" s="167">
        <f t="shared" si="5"/>
        <v>0</v>
      </c>
    </row>
    <row r="168" spans="2:11" x14ac:dyDescent="0.25">
      <c r="B168" s="162"/>
      <c r="C168" s="163"/>
      <c r="D168" s="164"/>
      <c r="E168" s="164"/>
      <c r="F168" s="165"/>
      <c r="G168" s="165"/>
      <c r="H168" s="166"/>
      <c r="I168" s="167">
        <v>0</v>
      </c>
      <c r="J168" s="168">
        <v>0</v>
      </c>
      <c r="K168" s="167">
        <f t="shared" si="5"/>
        <v>0</v>
      </c>
    </row>
    <row r="169" spans="2:11" x14ac:dyDescent="0.25">
      <c r="B169" s="162"/>
      <c r="C169" s="163"/>
      <c r="D169" s="164"/>
      <c r="E169" s="164"/>
      <c r="F169" s="165"/>
      <c r="G169" s="165"/>
      <c r="H169" s="166"/>
      <c r="I169" s="167">
        <v>0</v>
      </c>
      <c r="J169" s="168">
        <v>0</v>
      </c>
      <c r="K169" s="167">
        <f t="shared" si="5"/>
        <v>0</v>
      </c>
    </row>
    <row r="170" spans="2:11" x14ac:dyDescent="0.25">
      <c r="B170" s="162"/>
      <c r="C170" s="163"/>
      <c r="D170" s="164"/>
      <c r="E170" s="164"/>
      <c r="F170" s="165"/>
      <c r="G170" s="165"/>
      <c r="H170" s="166"/>
      <c r="I170" s="167">
        <v>0</v>
      </c>
      <c r="J170" s="168">
        <v>0</v>
      </c>
      <c r="K170" s="167">
        <f t="shared" si="5"/>
        <v>0</v>
      </c>
    </row>
    <row r="171" spans="2:11" x14ac:dyDescent="0.25">
      <c r="B171" s="162"/>
      <c r="C171" s="163"/>
      <c r="D171" s="164"/>
      <c r="E171" s="164"/>
      <c r="F171" s="165"/>
      <c r="G171" s="165"/>
      <c r="H171" s="166"/>
      <c r="I171" s="167">
        <v>0</v>
      </c>
      <c r="J171" s="168">
        <v>0</v>
      </c>
      <c r="K171" s="167">
        <f t="shared" si="5"/>
        <v>0</v>
      </c>
    </row>
    <row r="172" spans="2:11" x14ac:dyDescent="0.25">
      <c r="B172" s="162"/>
      <c r="C172" s="163"/>
      <c r="D172" s="164"/>
      <c r="E172" s="164"/>
      <c r="F172" s="165"/>
      <c r="G172" s="165"/>
      <c r="H172" s="166"/>
      <c r="I172" s="167">
        <v>0</v>
      </c>
      <c r="J172" s="168">
        <v>0</v>
      </c>
      <c r="K172" s="167">
        <f t="shared" si="5"/>
        <v>0</v>
      </c>
    </row>
    <row r="173" spans="2:11" x14ac:dyDescent="0.25">
      <c r="B173" s="162"/>
      <c r="C173" s="163"/>
      <c r="D173" s="164"/>
      <c r="E173" s="164"/>
      <c r="F173" s="165"/>
      <c r="G173" s="165"/>
      <c r="H173" s="166"/>
      <c r="I173" s="167">
        <v>0</v>
      </c>
      <c r="J173" s="168">
        <v>0</v>
      </c>
      <c r="K173" s="167">
        <f t="shared" si="5"/>
        <v>0</v>
      </c>
    </row>
    <row r="174" spans="2:11" x14ac:dyDescent="0.25">
      <c r="B174" s="162"/>
      <c r="C174" s="163"/>
      <c r="D174" s="164"/>
      <c r="E174" s="164"/>
      <c r="F174" s="165"/>
      <c r="G174" s="165"/>
      <c r="H174" s="166"/>
      <c r="I174" s="167">
        <v>0</v>
      </c>
      <c r="J174" s="168">
        <v>0</v>
      </c>
      <c r="K174" s="167">
        <f t="shared" si="5"/>
        <v>0</v>
      </c>
    </row>
    <row r="175" spans="2:11" x14ac:dyDescent="0.25">
      <c r="B175" s="162"/>
      <c r="C175" s="163"/>
      <c r="D175" s="164"/>
      <c r="E175" s="164"/>
      <c r="F175" s="165"/>
      <c r="G175" s="165"/>
      <c r="H175" s="166"/>
      <c r="I175" s="167">
        <v>0</v>
      </c>
      <c r="J175" s="168">
        <v>0</v>
      </c>
      <c r="K175" s="167">
        <f t="shared" si="5"/>
        <v>0</v>
      </c>
    </row>
    <row r="176" spans="2:11" x14ac:dyDescent="0.25">
      <c r="B176" s="162"/>
      <c r="C176" s="163"/>
      <c r="D176" s="164"/>
      <c r="E176" s="164"/>
      <c r="F176" s="165"/>
      <c r="G176" s="165"/>
      <c r="H176" s="166"/>
      <c r="I176" s="167">
        <v>0</v>
      </c>
      <c r="J176" s="168">
        <v>0</v>
      </c>
      <c r="K176" s="167">
        <f t="shared" si="5"/>
        <v>0</v>
      </c>
    </row>
    <row r="177" spans="2:11" x14ac:dyDescent="0.25">
      <c r="B177" s="162"/>
      <c r="C177" s="163"/>
      <c r="D177" s="164"/>
      <c r="E177" s="164"/>
      <c r="F177" s="165"/>
      <c r="G177" s="165"/>
      <c r="H177" s="166"/>
      <c r="I177" s="167">
        <v>0</v>
      </c>
      <c r="J177" s="168">
        <v>0</v>
      </c>
      <c r="K177" s="167">
        <f t="shared" si="5"/>
        <v>0</v>
      </c>
    </row>
    <row r="178" spans="2:11" x14ac:dyDescent="0.25">
      <c r="B178" s="162"/>
      <c r="C178" s="163"/>
      <c r="D178" s="164"/>
      <c r="E178" s="164"/>
      <c r="F178" s="165"/>
      <c r="G178" s="165"/>
      <c r="H178" s="166"/>
      <c r="I178" s="167">
        <v>0</v>
      </c>
      <c r="J178" s="168">
        <v>0</v>
      </c>
      <c r="K178" s="167">
        <f t="shared" si="5"/>
        <v>0</v>
      </c>
    </row>
    <row r="179" spans="2:11" x14ac:dyDescent="0.25">
      <c r="B179" s="162"/>
      <c r="C179" s="163"/>
      <c r="D179" s="164"/>
      <c r="E179" s="164"/>
      <c r="F179" s="165"/>
      <c r="G179" s="165"/>
      <c r="H179" s="166"/>
      <c r="I179" s="167">
        <v>0</v>
      </c>
      <c r="J179" s="168">
        <v>0</v>
      </c>
      <c r="K179" s="167">
        <f t="shared" si="5"/>
        <v>0</v>
      </c>
    </row>
    <row r="180" spans="2:11" x14ac:dyDescent="0.25">
      <c r="B180" s="162"/>
      <c r="C180" s="163"/>
      <c r="D180" s="164"/>
      <c r="E180" s="164"/>
      <c r="F180" s="165"/>
      <c r="G180" s="165"/>
      <c r="H180" s="166"/>
      <c r="I180" s="167">
        <v>0</v>
      </c>
      <c r="J180" s="168">
        <v>0</v>
      </c>
      <c r="K180" s="167">
        <f t="shared" si="5"/>
        <v>0</v>
      </c>
    </row>
    <row r="181" spans="2:11" x14ac:dyDescent="0.25">
      <c r="B181" s="162"/>
      <c r="C181" s="163"/>
      <c r="D181" s="164"/>
      <c r="E181" s="164"/>
      <c r="F181" s="165"/>
      <c r="G181" s="165"/>
      <c r="H181" s="166"/>
      <c r="I181" s="167">
        <v>0</v>
      </c>
      <c r="J181" s="168">
        <v>0</v>
      </c>
      <c r="K181" s="167">
        <f t="shared" si="5"/>
        <v>0</v>
      </c>
    </row>
    <row r="182" spans="2:11" x14ac:dyDescent="0.25">
      <c r="B182" s="162"/>
      <c r="C182" s="163"/>
      <c r="D182" s="164"/>
      <c r="E182" s="164"/>
      <c r="F182" s="165"/>
      <c r="G182" s="165"/>
      <c r="H182" s="166"/>
      <c r="I182" s="167">
        <v>0</v>
      </c>
      <c r="J182" s="168">
        <v>0</v>
      </c>
      <c r="K182" s="167">
        <f t="shared" si="5"/>
        <v>0</v>
      </c>
    </row>
    <row r="183" spans="2:11" x14ac:dyDescent="0.25">
      <c r="B183" s="162"/>
      <c r="C183" s="163"/>
      <c r="D183" s="164"/>
      <c r="E183" s="164"/>
      <c r="F183" s="165"/>
      <c r="G183" s="165"/>
      <c r="H183" s="166"/>
      <c r="I183" s="167">
        <v>0</v>
      </c>
      <c r="J183" s="168">
        <v>0</v>
      </c>
      <c r="K183" s="167">
        <f t="shared" si="5"/>
        <v>0</v>
      </c>
    </row>
    <row r="184" spans="2:11" x14ac:dyDescent="0.25">
      <c r="B184" s="162"/>
      <c r="C184" s="163"/>
      <c r="D184" s="164"/>
      <c r="E184" s="164"/>
      <c r="F184" s="165"/>
      <c r="G184" s="165"/>
      <c r="H184" s="166"/>
      <c r="I184" s="167">
        <v>0</v>
      </c>
      <c r="J184" s="168">
        <v>0</v>
      </c>
      <c r="K184" s="167">
        <f t="shared" si="5"/>
        <v>0</v>
      </c>
    </row>
    <row r="185" spans="2:11" x14ac:dyDescent="0.25">
      <c r="B185" s="162"/>
      <c r="C185" s="163"/>
      <c r="D185" s="164"/>
      <c r="E185" s="164"/>
      <c r="F185" s="165"/>
      <c r="G185" s="165"/>
      <c r="H185" s="166"/>
      <c r="I185" s="167">
        <v>0</v>
      </c>
      <c r="J185" s="168">
        <v>0</v>
      </c>
      <c r="K185" s="167">
        <f t="shared" si="5"/>
        <v>0</v>
      </c>
    </row>
    <row r="186" spans="2:11" x14ac:dyDescent="0.25">
      <c r="B186" s="162"/>
      <c r="C186" s="163"/>
      <c r="D186" s="164"/>
      <c r="E186" s="164"/>
      <c r="F186" s="165"/>
      <c r="G186" s="165"/>
      <c r="H186" s="166"/>
      <c r="I186" s="167">
        <v>0</v>
      </c>
      <c r="J186" s="168">
        <v>0</v>
      </c>
      <c r="K186" s="167">
        <f t="shared" si="5"/>
        <v>0</v>
      </c>
    </row>
    <row r="187" spans="2:11" x14ac:dyDescent="0.25">
      <c r="B187" s="162"/>
      <c r="C187" s="163"/>
      <c r="D187" s="164"/>
      <c r="E187" s="164"/>
      <c r="F187" s="165"/>
      <c r="G187" s="165"/>
      <c r="H187" s="166"/>
      <c r="I187" s="167">
        <v>0</v>
      </c>
      <c r="J187" s="168">
        <v>0</v>
      </c>
      <c r="K187" s="167">
        <f t="shared" si="5"/>
        <v>0</v>
      </c>
    </row>
    <row r="188" spans="2:11" x14ac:dyDescent="0.25">
      <c r="B188" s="162"/>
      <c r="C188" s="163"/>
      <c r="D188" s="164"/>
      <c r="E188" s="164"/>
      <c r="F188" s="165"/>
      <c r="G188" s="165"/>
      <c r="H188" s="166"/>
      <c r="I188" s="167">
        <v>0</v>
      </c>
      <c r="J188" s="168">
        <v>0</v>
      </c>
      <c r="K188" s="167">
        <f t="shared" si="5"/>
        <v>0</v>
      </c>
    </row>
    <row r="189" spans="2:11" x14ac:dyDescent="0.25">
      <c r="B189" s="162"/>
      <c r="C189" s="163"/>
      <c r="D189" s="164"/>
      <c r="E189" s="164"/>
      <c r="F189" s="165"/>
      <c r="G189" s="165"/>
      <c r="H189" s="166"/>
      <c r="I189" s="167">
        <v>0</v>
      </c>
      <c r="J189" s="168">
        <v>0</v>
      </c>
      <c r="K189" s="167">
        <f t="shared" si="5"/>
        <v>0</v>
      </c>
    </row>
    <row r="190" spans="2:11" x14ac:dyDescent="0.25">
      <c r="B190" s="162"/>
      <c r="C190" s="163"/>
      <c r="D190" s="164"/>
      <c r="E190" s="164"/>
      <c r="F190" s="165"/>
      <c r="G190" s="165"/>
      <c r="H190" s="166"/>
      <c r="I190" s="167">
        <v>0</v>
      </c>
      <c r="J190" s="168">
        <v>0</v>
      </c>
      <c r="K190" s="167">
        <f t="shared" si="5"/>
        <v>0</v>
      </c>
    </row>
    <row r="191" spans="2:11" x14ac:dyDescent="0.25">
      <c r="B191" s="162"/>
      <c r="C191" s="163"/>
      <c r="D191" s="164"/>
      <c r="E191" s="164"/>
      <c r="F191" s="165"/>
      <c r="G191" s="165"/>
      <c r="H191" s="166"/>
      <c r="I191" s="167">
        <v>0</v>
      </c>
      <c r="J191" s="168">
        <v>0</v>
      </c>
      <c r="K191" s="167">
        <f t="shared" si="5"/>
        <v>0</v>
      </c>
    </row>
    <row r="192" spans="2:11" x14ac:dyDescent="0.25">
      <c r="B192" s="162"/>
      <c r="C192" s="163"/>
      <c r="D192" s="164"/>
      <c r="E192" s="164"/>
      <c r="F192" s="165"/>
      <c r="G192" s="165"/>
      <c r="H192" s="166"/>
      <c r="I192" s="167">
        <v>0</v>
      </c>
      <c r="J192" s="168">
        <v>0</v>
      </c>
      <c r="K192" s="167">
        <f t="shared" si="5"/>
        <v>0</v>
      </c>
    </row>
    <row r="193" spans="2:11" x14ac:dyDescent="0.25">
      <c r="B193" s="162"/>
      <c r="C193" s="163"/>
      <c r="D193" s="164"/>
      <c r="E193" s="164"/>
      <c r="F193" s="165"/>
      <c r="G193" s="165"/>
      <c r="H193" s="166"/>
      <c r="I193" s="167">
        <v>0</v>
      </c>
      <c r="J193" s="168">
        <v>0</v>
      </c>
      <c r="K193" s="167">
        <f t="shared" si="5"/>
        <v>0</v>
      </c>
    </row>
    <row r="194" spans="2:11" x14ac:dyDescent="0.25">
      <c r="B194" s="162"/>
      <c r="C194" s="163"/>
      <c r="D194" s="164"/>
      <c r="E194" s="164"/>
      <c r="F194" s="165"/>
      <c r="G194" s="165"/>
      <c r="H194" s="166"/>
      <c r="I194" s="167">
        <v>0</v>
      </c>
      <c r="J194" s="168">
        <v>0</v>
      </c>
      <c r="K194" s="167">
        <f t="shared" si="5"/>
        <v>0</v>
      </c>
    </row>
    <row r="195" spans="2:11" x14ac:dyDescent="0.25">
      <c r="B195" s="162"/>
      <c r="C195" s="163"/>
      <c r="D195" s="164"/>
      <c r="E195" s="164"/>
      <c r="F195" s="165"/>
      <c r="G195" s="165"/>
      <c r="H195" s="166"/>
      <c r="I195" s="167">
        <v>0</v>
      </c>
      <c r="J195" s="168">
        <v>0</v>
      </c>
      <c r="K195" s="167">
        <f t="shared" si="5"/>
        <v>0</v>
      </c>
    </row>
    <row r="196" spans="2:11" x14ac:dyDescent="0.25">
      <c r="B196" s="162"/>
      <c r="C196" s="163"/>
      <c r="D196" s="164"/>
      <c r="E196" s="164"/>
      <c r="F196" s="165"/>
      <c r="G196" s="165"/>
      <c r="H196" s="166"/>
      <c r="I196" s="167">
        <v>0</v>
      </c>
      <c r="J196" s="168">
        <v>0</v>
      </c>
      <c r="K196" s="167">
        <f t="shared" si="5"/>
        <v>0</v>
      </c>
    </row>
    <row r="197" spans="2:11" x14ac:dyDescent="0.25">
      <c r="B197" s="162"/>
      <c r="C197" s="163"/>
      <c r="D197" s="164"/>
      <c r="E197" s="164"/>
      <c r="F197" s="165"/>
      <c r="G197" s="165"/>
      <c r="H197" s="166"/>
      <c r="I197" s="167">
        <v>0</v>
      </c>
      <c r="J197" s="168">
        <v>0</v>
      </c>
      <c r="K197" s="167">
        <f t="shared" ref="K197:K200" si="6">K196+I197-J197</f>
        <v>0</v>
      </c>
    </row>
    <row r="198" spans="2:11" x14ac:dyDescent="0.25">
      <c r="B198" s="162"/>
      <c r="C198" s="163"/>
      <c r="D198" s="164"/>
      <c r="E198" s="164"/>
      <c r="F198" s="165"/>
      <c r="G198" s="165"/>
      <c r="H198" s="166"/>
      <c r="I198" s="167">
        <v>0</v>
      </c>
      <c r="J198" s="168">
        <v>0</v>
      </c>
      <c r="K198" s="167">
        <f t="shared" si="6"/>
        <v>0</v>
      </c>
    </row>
    <row r="199" spans="2:11" x14ac:dyDescent="0.25">
      <c r="B199" s="162"/>
      <c r="C199" s="163"/>
      <c r="D199" s="164"/>
      <c r="E199" s="164"/>
      <c r="F199" s="165"/>
      <c r="G199" s="165"/>
      <c r="H199" s="166"/>
      <c r="I199" s="167">
        <v>0</v>
      </c>
      <c r="J199" s="168">
        <v>0</v>
      </c>
      <c r="K199" s="167">
        <f t="shared" si="6"/>
        <v>0</v>
      </c>
    </row>
    <row r="200" spans="2:11" x14ac:dyDescent="0.25">
      <c r="B200" s="162"/>
      <c r="C200" s="163"/>
      <c r="D200" s="164"/>
      <c r="E200" s="164"/>
      <c r="F200" s="165"/>
      <c r="G200" s="165"/>
      <c r="H200" s="166"/>
      <c r="I200" s="167">
        <v>0</v>
      </c>
      <c r="J200" s="168">
        <v>0</v>
      </c>
      <c r="K200" s="167">
        <f t="shared" si="6"/>
        <v>0</v>
      </c>
    </row>
    <row r="201" spans="2:11" x14ac:dyDescent="0.25">
      <c r="B201" s="162"/>
      <c r="C201" s="163"/>
      <c r="D201" s="164"/>
      <c r="E201" s="164"/>
      <c r="F201" s="165"/>
      <c r="G201" s="165"/>
      <c r="H201" s="166"/>
      <c r="I201" s="167">
        <v>0</v>
      </c>
      <c r="J201" s="168">
        <v>0</v>
      </c>
      <c r="K201" s="167">
        <f t="shared" ref="K201:K267" si="7">K200+I201-J201</f>
        <v>0</v>
      </c>
    </row>
    <row r="202" spans="2:11" x14ac:dyDescent="0.25">
      <c r="B202" s="162"/>
      <c r="C202" s="163"/>
      <c r="D202" s="164"/>
      <c r="E202" s="164"/>
      <c r="F202" s="165"/>
      <c r="G202" s="165"/>
      <c r="H202" s="166"/>
      <c r="I202" s="167">
        <v>0</v>
      </c>
      <c r="J202" s="168">
        <v>0</v>
      </c>
      <c r="K202" s="167">
        <f t="shared" si="7"/>
        <v>0</v>
      </c>
    </row>
    <row r="203" spans="2:11" x14ac:dyDescent="0.25">
      <c r="B203" s="162"/>
      <c r="C203" s="163"/>
      <c r="D203" s="164"/>
      <c r="E203" s="164"/>
      <c r="F203" s="165"/>
      <c r="G203" s="165"/>
      <c r="H203" s="166"/>
      <c r="I203" s="167">
        <v>0</v>
      </c>
      <c r="J203" s="168">
        <v>0</v>
      </c>
      <c r="K203" s="167">
        <f t="shared" si="7"/>
        <v>0</v>
      </c>
    </row>
    <row r="204" spans="2:11" x14ac:dyDescent="0.25">
      <c r="B204" s="162"/>
      <c r="C204" s="163"/>
      <c r="D204" s="164"/>
      <c r="E204" s="164"/>
      <c r="F204" s="165"/>
      <c r="G204" s="165"/>
      <c r="H204" s="166"/>
      <c r="I204" s="167">
        <v>0</v>
      </c>
      <c r="J204" s="168">
        <v>0</v>
      </c>
      <c r="K204" s="167">
        <f t="shared" si="7"/>
        <v>0</v>
      </c>
    </row>
    <row r="205" spans="2:11" x14ac:dyDescent="0.25">
      <c r="B205" s="162"/>
      <c r="C205" s="163"/>
      <c r="D205" s="164"/>
      <c r="E205" s="164"/>
      <c r="F205" s="165"/>
      <c r="G205" s="165"/>
      <c r="H205" s="166"/>
      <c r="I205" s="167">
        <v>0</v>
      </c>
      <c r="J205" s="168">
        <v>0</v>
      </c>
      <c r="K205" s="167">
        <f t="shared" si="7"/>
        <v>0</v>
      </c>
    </row>
    <row r="206" spans="2:11" x14ac:dyDescent="0.25">
      <c r="B206" s="162"/>
      <c r="C206" s="163"/>
      <c r="D206" s="164"/>
      <c r="E206" s="164"/>
      <c r="F206" s="165"/>
      <c r="G206" s="165"/>
      <c r="H206" s="166"/>
      <c r="I206" s="167">
        <v>0</v>
      </c>
      <c r="J206" s="168">
        <v>0</v>
      </c>
      <c r="K206" s="167">
        <f t="shared" si="7"/>
        <v>0</v>
      </c>
    </row>
    <row r="207" spans="2:11" x14ac:dyDescent="0.25">
      <c r="B207" s="162"/>
      <c r="C207" s="163"/>
      <c r="D207" s="164"/>
      <c r="E207" s="164"/>
      <c r="F207" s="165"/>
      <c r="G207" s="165"/>
      <c r="H207" s="166"/>
      <c r="I207" s="167">
        <v>0</v>
      </c>
      <c r="J207" s="168">
        <v>0</v>
      </c>
      <c r="K207" s="167">
        <f t="shared" si="7"/>
        <v>0</v>
      </c>
    </row>
    <row r="208" spans="2:11" x14ac:dyDescent="0.25">
      <c r="B208" s="162"/>
      <c r="C208" s="163"/>
      <c r="D208" s="164"/>
      <c r="E208" s="164"/>
      <c r="F208" s="165"/>
      <c r="G208" s="165"/>
      <c r="H208" s="166"/>
      <c r="I208" s="167">
        <v>0</v>
      </c>
      <c r="J208" s="168">
        <v>0</v>
      </c>
      <c r="K208" s="167">
        <f t="shared" si="7"/>
        <v>0</v>
      </c>
    </row>
    <row r="209" spans="2:11" x14ac:dyDescent="0.25">
      <c r="B209" s="162"/>
      <c r="C209" s="163"/>
      <c r="D209" s="164"/>
      <c r="E209" s="164"/>
      <c r="F209" s="165"/>
      <c r="G209" s="165"/>
      <c r="H209" s="166"/>
      <c r="I209" s="167">
        <v>0</v>
      </c>
      <c r="J209" s="168">
        <v>0</v>
      </c>
      <c r="K209" s="167">
        <f t="shared" si="7"/>
        <v>0</v>
      </c>
    </row>
    <row r="210" spans="2:11" x14ac:dyDescent="0.25">
      <c r="B210" s="162"/>
      <c r="C210" s="163"/>
      <c r="D210" s="164"/>
      <c r="E210" s="164"/>
      <c r="F210" s="165"/>
      <c r="G210" s="165"/>
      <c r="H210" s="166"/>
      <c r="I210" s="167">
        <v>0</v>
      </c>
      <c r="J210" s="168">
        <v>0</v>
      </c>
      <c r="K210" s="167">
        <f t="shared" si="7"/>
        <v>0</v>
      </c>
    </row>
    <row r="211" spans="2:11" x14ac:dyDescent="0.25">
      <c r="B211" s="162"/>
      <c r="C211" s="163"/>
      <c r="D211" s="164"/>
      <c r="E211" s="164"/>
      <c r="F211" s="165"/>
      <c r="G211" s="165"/>
      <c r="H211" s="166"/>
      <c r="I211" s="167">
        <v>0</v>
      </c>
      <c r="J211" s="168">
        <v>0</v>
      </c>
      <c r="K211" s="167">
        <f t="shared" si="7"/>
        <v>0</v>
      </c>
    </row>
    <row r="212" spans="2:11" x14ac:dyDescent="0.25">
      <c r="B212" s="162"/>
      <c r="C212" s="163"/>
      <c r="D212" s="164"/>
      <c r="E212" s="164"/>
      <c r="F212" s="165"/>
      <c r="G212" s="165"/>
      <c r="H212" s="166"/>
      <c r="I212" s="167">
        <v>0</v>
      </c>
      <c r="J212" s="168">
        <v>0</v>
      </c>
      <c r="K212" s="167">
        <f t="shared" si="7"/>
        <v>0</v>
      </c>
    </row>
    <row r="213" spans="2:11" x14ac:dyDescent="0.25">
      <c r="B213" s="162"/>
      <c r="C213" s="163"/>
      <c r="D213" s="164"/>
      <c r="E213" s="164"/>
      <c r="F213" s="165"/>
      <c r="G213" s="165"/>
      <c r="H213" s="166"/>
      <c r="I213" s="167">
        <v>0</v>
      </c>
      <c r="J213" s="168">
        <v>0</v>
      </c>
      <c r="K213" s="167">
        <f t="shared" si="7"/>
        <v>0</v>
      </c>
    </row>
    <row r="214" spans="2:11" x14ac:dyDescent="0.25">
      <c r="B214" s="162"/>
      <c r="C214" s="163"/>
      <c r="D214" s="164"/>
      <c r="E214" s="164"/>
      <c r="F214" s="165"/>
      <c r="G214" s="165"/>
      <c r="H214" s="166"/>
      <c r="I214" s="167">
        <v>0</v>
      </c>
      <c r="J214" s="168">
        <v>0</v>
      </c>
      <c r="K214" s="167">
        <f t="shared" si="7"/>
        <v>0</v>
      </c>
    </row>
    <row r="215" spans="2:11" x14ac:dyDescent="0.25">
      <c r="B215" s="162"/>
      <c r="C215" s="163"/>
      <c r="D215" s="164"/>
      <c r="E215" s="164"/>
      <c r="F215" s="165"/>
      <c r="G215" s="165"/>
      <c r="H215" s="166"/>
      <c r="I215" s="167">
        <v>0</v>
      </c>
      <c r="J215" s="168">
        <v>0</v>
      </c>
      <c r="K215" s="167">
        <f t="shared" si="7"/>
        <v>0</v>
      </c>
    </row>
    <row r="216" spans="2:11" x14ac:dyDescent="0.25">
      <c r="B216" s="162"/>
      <c r="C216" s="163"/>
      <c r="D216" s="164"/>
      <c r="E216" s="164"/>
      <c r="F216" s="165"/>
      <c r="G216" s="165"/>
      <c r="H216" s="166"/>
      <c r="I216" s="167">
        <v>0</v>
      </c>
      <c r="J216" s="168">
        <v>0</v>
      </c>
      <c r="K216" s="167">
        <f t="shared" si="7"/>
        <v>0</v>
      </c>
    </row>
    <row r="217" spans="2:11" x14ac:dyDescent="0.25">
      <c r="B217" s="162"/>
      <c r="C217" s="163"/>
      <c r="D217" s="164"/>
      <c r="E217" s="164"/>
      <c r="F217" s="165"/>
      <c r="G217" s="165"/>
      <c r="H217" s="166"/>
      <c r="I217" s="167">
        <v>0</v>
      </c>
      <c r="J217" s="168">
        <v>0</v>
      </c>
      <c r="K217" s="167">
        <f t="shared" si="7"/>
        <v>0</v>
      </c>
    </row>
    <row r="218" spans="2:11" x14ac:dyDescent="0.25">
      <c r="B218" s="162"/>
      <c r="C218" s="163"/>
      <c r="D218" s="164"/>
      <c r="E218" s="164"/>
      <c r="F218" s="165"/>
      <c r="G218" s="165"/>
      <c r="H218" s="166"/>
      <c r="I218" s="167">
        <v>0</v>
      </c>
      <c r="J218" s="168">
        <v>0</v>
      </c>
      <c r="K218" s="167">
        <f t="shared" si="7"/>
        <v>0</v>
      </c>
    </row>
    <row r="219" spans="2:11" x14ac:dyDescent="0.25">
      <c r="B219" s="162"/>
      <c r="C219" s="163"/>
      <c r="D219" s="164"/>
      <c r="E219" s="164"/>
      <c r="F219" s="165"/>
      <c r="G219" s="165"/>
      <c r="H219" s="166"/>
      <c r="I219" s="167">
        <v>0</v>
      </c>
      <c r="J219" s="168">
        <v>0</v>
      </c>
      <c r="K219" s="167">
        <f t="shared" si="7"/>
        <v>0</v>
      </c>
    </row>
    <row r="220" spans="2:11" x14ac:dyDescent="0.25">
      <c r="B220" s="162"/>
      <c r="C220" s="163"/>
      <c r="D220" s="164"/>
      <c r="E220" s="164"/>
      <c r="F220" s="165"/>
      <c r="G220" s="165"/>
      <c r="H220" s="166"/>
      <c r="I220" s="167">
        <v>0</v>
      </c>
      <c r="J220" s="168">
        <v>0</v>
      </c>
      <c r="K220" s="167">
        <f t="shared" si="7"/>
        <v>0</v>
      </c>
    </row>
    <row r="221" spans="2:11" x14ac:dyDescent="0.25">
      <c r="B221" s="162"/>
      <c r="C221" s="163"/>
      <c r="D221" s="164"/>
      <c r="E221" s="164"/>
      <c r="F221" s="165"/>
      <c r="G221" s="165"/>
      <c r="H221" s="166"/>
      <c r="I221" s="167">
        <v>0</v>
      </c>
      <c r="J221" s="168">
        <v>0</v>
      </c>
      <c r="K221" s="167">
        <f t="shared" si="7"/>
        <v>0</v>
      </c>
    </row>
    <row r="222" spans="2:11" x14ac:dyDescent="0.25">
      <c r="B222" s="162"/>
      <c r="C222" s="163"/>
      <c r="D222" s="164"/>
      <c r="E222" s="164"/>
      <c r="F222" s="165"/>
      <c r="G222" s="165"/>
      <c r="H222" s="166"/>
      <c r="I222" s="167">
        <v>0</v>
      </c>
      <c r="J222" s="168">
        <v>0</v>
      </c>
      <c r="K222" s="167">
        <f t="shared" si="7"/>
        <v>0</v>
      </c>
    </row>
    <row r="223" spans="2:11" x14ac:dyDescent="0.25">
      <c r="B223" s="162"/>
      <c r="C223" s="163"/>
      <c r="D223" s="164"/>
      <c r="E223" s="164"/>
      <c r="F223" s="165"/>
      <c r="G223" s="165"/>
      <c r="H223" s="166"/>
      <c r="I223" s="167">
        <v>0</v>
      </c>
      <c r="J223" s="168">
        <v>0</v>
      </c>
      <c r="K223" s="167">
        <f t="shared" si="7"/>
        <v>0</v>
      </c>
    </row>
    <row r="224" spans="2:11" x14ac:dyDescent="0.25">
      <c r="B224" s="162"/>
      <c r="C224" s="163"/>
      <c r="D224" s="164"/>
      <c r="E224" s="164"/>
      <c r="F224" s="165"/>
      <c r="G224" s="165"/>
      <c r="H224" s="166"/>
      <c r="I224" s="167">
        <v>0</v>
      </c>
      <c r="J224" s="168">
        <v>0</v>
      </c>
      <c r="K224" s="167">
        <f t="shared" si="7"/>
        <v>0</v>
      </c>
    </row>
    <row r="225" spans="2:11" x14ac:dyDescent="0.25">
      <c r="B225" s="162"/>
      <c r="C225" s="163"/>
      <c r="D225" s="164"/>
      <c r="E225" s="164"/>
      <c r="F225" s="165"/>
      <c r="G225" s="165"/>
      <c r="H225" s="166"/>
      <c r="I225" s="167">
        <v>0</v>
      </c>
      <c r="J225" s="168">
        <v>0</v>
      </c>
      <c r="K225" s="167">
        <f t="shared" si="7"/>
        <v>0</v>
      </c>
    </row>
    <row r="226" spans="2:11" x14ac:dyDescent="0.25">
      <c r="B226" s="162"/>
      <c r="C226" s="163"/>
      <c r="D226" s="164"/>
      <c r="E226" s="164"/>
      <c r="F226" s="165"/>
      <c r="G226" s="165"/>
      <c r="H226" s="166"/>
      <c r="I226" s="167">
        <v>0</v>
      </c>
      <c r="J226" s="168">
        <v>0</v>
      </c>
      <c r="K226" s="167">
        <f t="shared" si="7"/>
        <v>0</v>
      </c>
    </row>
    <row r="227" spans="2:11" x14ac:dyDescent="0.25">
      <c r="B227" s="162"/>
      <c r="C227" s="163"/>
      <c r="D227" s="164"/>
      <c r="E227" s="164"/>
      <c r="F227" s="165"/>
      <c r="G227" s="165"/>
      <c r="H227" s="166"/>
      <c r="I227" s="167">
        <v>0</v>
      </c>
      <c r="J227" s="168">
        <v>0</v>
      </c>
      <c r="K227" s="167">
        <f t="shared" si="7"/>
        <v>0</v>
      </c>
    </row>
    <row r="228" spans="2:11" x14ac:dyDescent="0.25">
      <c r="B228" s="162"/>
      <c r="C228" s="163"/>
      <c r="D228" s="164"/>
      <c r="E228" s="164"/>
      <c r="F228" s="165"/>
      <c r="G228" s="165"/>
      <c r="H228" s="166"/>
      <c r="I228" s="167">
        <v>0</v>
      </c>
      <c r="J228" s="168">
        <v>0</v>
      </c>
      <c r="K228" s="167">
        <f t="shared" si="7"/>
        <v>0</v>
      </c>
    </row>
    <row r="229" spans="2:11" x14ac:dyDescent="0.25">
      <c r="B229" s="162"/>
      <c r="C229" s="163"/>
      <c r="D229" s="164"/>
      <c r="E229" s="164"/>
      <c r="F229" s="165"/>
      <c r="G229" s="165"/>
      <c r="H229" s="166"/>
      <c r="I229" s="167">
        <v>0</v>
      </c>
      <c r="J229" s="168">
        <v>0</v>
      </c>
      <c r="K229" s="167">
        <f t="shared" si="7"/>
        <v>0</v>
      </c>
    </row>
    <row r="230" spans="2:11" x14ac:dyDescent="0.25">
      <c r="B230" s="162"/>
      <c r="C230" s="163"/>
      <c r="D230" s="164"/>
      <c r="E230" s="164"/>
      <c r="F230" s="165"/>
      <c r="G230" s="165"/>
      <c r="H230" s="166"/>
      <c r="I230" s="167">
        <v>0</v>
      </c>
      <c r="J230" s="168">
        <v>0</v>
      </c>
      <c r="K230" s="167">
        <f t="shared" si="7"/>
        <v>0</v>
      </c>
    </row>
    <row r="231" spans="2:11" x14ac:dyDescent="0.25">
      <c r="B231" s="162"/>
      <c r="C231" s="163"/>
      <c r="D231" s="164"/>
      <c r="E231" s="164"/>
      <c r="F231" s="165"/>
      <c r="G231" s="165"/>
      <c r="H231" s="166"/>
      <c r="I231" s="167">
        <v>0</v>
      </c>
      <c r="J231" s="168">
        <v>0</v>
      </c>
      <c r="K231" s="167">
        <f t="shared" si="7"/>
        <v>0</v>
      </c>
    </row>
    <row r="232" spans="2:11" x14ac:dyDescent="0.25">
      <c r="B232" s="162"/>
      <c r="C232" s="163"/>
      <c r="D232" s="164"/>
      <c r="E232" s="164"/>
      <c r="F232" s="165"/>
      <c r="G232" s="165"/>
      <c r="H232" s="166"/>
      <c r="I232" s="167">
        <v>0</v>
      </c>
      <c r="J232" s="168">
        <v>0</v>
      </c>
      <c r="K232" s="167">
        <f t="shared" si="7"/>
        <v>0</v>
      </c>
    </row>
    <row r="233" spans="2:11" x14ac:dyDescent="0.25">
      <c r="B233" s="162"/>
      <c r="C233" s="163"/>
      <c r="D233" s="164"/>
      <c r="E233" s="164"/>
      <c r="F233" s="165"/>
      <c r="G233" s="165"/>
      <c r="H233" s="166"/>
      <c r="I233" s="167">
        <v>0</v>
      </c>
      <c r="J233" s="168">
        <v>0</v>
      </c>
      <c r="K233" s="167">
        <f t="shared" si="7"/>
        <v>0</v>
      </c>
    </row>
    <row r="234" spans="2:11" x14ac:dyDescent="0.25">
      <c r="B234" s="162"/>
      <c r="C234" s="163"/>
      <c r="D234" s="164"/>
      <c r="E234" s="164"/>
      <c r="F234" s="165"/>
      <c r="G234" s="165"/>
      <c r="H234" s="166"/>
      <c r="I234" s="167">
        <v>0</v>
      </c>
      <c r="J234" s="168">
        <v>0</v>
      </c>
      <c r="K234" s="167">
        <f t="shared" si="7"/>
        <v>0</v>
      </c>
    </row>
    <row r="235" spans="2:11" x14ac:dyDescent="0.25">
      <c r="B235" s="162"/>
      <c r="C235" s="163"/>
      <c r="D235" s="164"/>
      <c r="E235" s="164"/>
      <c r="F235" s="165"/>
      <c r="G235" s="165"/>
      <c r="H235" s="166"/>
      <c r="I235" s="167">
        <v>0</v>
      </c>
      <c r="J235" s="168">
        <v>0</v>
      </c>
      <c r="K235" s="167">
        <f t="shared" si="7"/>
        <v>0</v>
      </c>
    </row>
    <row r="236" spans="2:11" x14ac:dyDescent="0.25">
      <c r="B236" s="162"/>
      <c r="C236" s="163"/>
      <c r="D236" s="164"/>
      <c r="E236" s="164"/>
      <c r="F236" s="165"/>
      <c r="G236" s="165"/>
      <c r="H236" s="166"/>
      <c r="I236" s="167">
        <v>0</v>
      </c>
      <c r="J236" s="168">
        <v>0</v>
      </c>
      <c r="K236" s="167">
        <f t="shared" si="7"/>
        <v>0</v>
      </c>
    </row>
    <row r="237" spans="2:11" x14ac:dyDescent="0.25">
      <c r="B237" s="162"/>
      <c r="C237" s="163"/>
      <c r="D237" s="164"/>
      <c r="E237" s="164"/>
      <c r="F237" s="165"/>
      <c r="G237" s="165"/>
      <c r="H237" s="166"/>
      <c r="I237" s="167">
        <v>0</v>
      </c>
      <c r="J237" s="168">
        <v>0</v>
      </c>
      <c r="K237" s="167">
        <f t="shared" si="7"/>
        <v>0</v>
      </c>
    </row>
    <row r="238" spans="2:11" x14ac:dyDescent="0.25">
      <c r="B238" s="162"/>
      <c r="C238" s="163"/>
      <c r="D238" s="164"/>
      <c r="E238" s="164"/>
      <c r="F238" s="165"/>
      <c r="G238" s="165"/>
      <c r="H238" s="166"/>
      <c r="I238" s="167">
        <v>0</v>
      </c>
      <c r="J238" s="168">
        <v>0</v>
      </c>
      <c r="K238" s="167">
        <f t="shared" si="7"/>
        <v>0</v>
      </c>
    </row>
    <row r="239" spans="2:11" x14ac:dyDescent="0.25">
      <c r="B239" s="162"/>
      <c r="C239" s="163"/>
      <c r="D239" s="164"/>
      <c r="E239" s="169"/>
      <c r="F239" s="165"/>
      <c r="G239" s="165"/>
      <c r="H239" s="166"/>
      <c r="I239" s="167">
        <v>0</v>
      </c>
      <c r="J239" s="168">
        <v>0</v>
      </c>
      <c r="K239" s="167">
        <f t="shared" si="7"/>
        <v>0</v>
      </c>
    </row>
    <row r="240" spans="2:11" x14ac:dyDescent="0.25">
      <c r="B240" s="162"/>
      <c r="C240" s="163"/>
      <c r="D240" s="164"/>
      <c r="E240" s="169"/>
      <c r="F240" s="165"/>
      <c r="G240" s="165"/>
      <c r="H240" s="166"/>
      <c r="I240" s="167">
        <v>0</v>
      </c>
      <c r="J240" s="168">
        <v>0</v>
      </c>
      <c r="K240" s="167">
        <f t="shared" si="7"/>
        <v>0</v>
      </c>
    </row>
    <row r="241" spans="2:11" x14ac:dyDescent="0.25">
      <c r="B241" s="162"/>
      <c r="C241" s="163"/>
      <c r="D241" s="164"/>
      <c r="E241" s="169"/>
      <c r="F241" s="165"/>
      <c r="G241" s="165"/>
      <c r="H241" s="166"/>
      <c r="I241" s="167">
        <v>0</v>
      </c>
      <c r="J241" s="168">
        <v>0</v>
      </c>
      <c r="K241" s="167">
        <f t="shared" si="7"/>
        <v>0</v>
      </c>
    </row>
    <row r="242" spans="2:11" x14ac:dyDescent="0.25">
      <c r="B242" s="162"/>
      <c r="C242" s="163"/>
      <c r="D242" s="164"/>
      <c r="E242" s="169"/>
      <c r="F242" s="165"/>
      <c r="G242" s="165"/>
      <c r="H242" s="166"/>
      <c r="I242" s="167">
        <v>0</v>
      </c>
      <c r="J242" s="168">
        <v>0</v>
      </c>
      <c r="K242" s="167">
        <f t="shared" si="7"/>
        <v>0</v>
      </c>
    </row>
    <row r="243" spans="2:11" x14ac:dyDescent="0.25">
      <c r="B243" s="162"/>
      <c r="C243" s="163"/>
      <c r="D243" s="164"/>
      <c r="E243" s="171"/>
      <c r="F243" s="165"/>
      <c r="G243" s="165"/>
      <c r="H243" s="166"/>
      <c r="I243" s="167">
        <v>0</v>
      </c>
      <c r="J243" s="168">
        <v>0</v>
      </c>
      <c r="K243" s="167">
        <f t="shared" si="7"/>
        <v>0</v>
      </c>
    </row>
    <row r="244" spans="2:11" x14ac:dyDescent="0.25">
      <c r="B244" s="162"/>
      <c r="C244" s="163"/>
      <c r="D244" s="164"/>
      <c r="E244" s="169"/>
      <c r="F244" s="165"/>
      <c r="G244" s="165"/>
      <c r="H244" s="166"/>
      <c r="I244" s="167">
        <v>0</v>
      </c>
      <c r="J244" s="168">
        <v>0</v>
      </c>
      <c r="K244" s="167">
        <f t="shared" si="7"/>
        <v>0</v>
      </c>
    </row>
    <row r="245" spans="2:11" x14ac:dyDescent="0.25">
      <c r="B245" s="162"/>
      <c r="C245" s="163"/>
      <c r="D245" s="164"/>
      <c r="E245" s="164"/>
      <c r="F245" s="165"/>
      <c r="G245" s="165"/>
      <c r="H245" s="166"/>
      <c r="I245" s="167">
        <v>0</v>
      </c>
      <c r="J245" s="168">
        <v>0</v>
      </c>
      <c r="K245" s="167">
        <f t="shared" si="7"/>
        <v>0</v>
      </c>
    </row>
    <row r="246" spans="2:11" x14ac:dyDescent="0.25">
      <c r="B246" s="162"/>
      <c r="C246" s="163"/>
      <c r="D246" s="164"/>
      <c r="E246" s="169"/>
      <c r="F246" s="165"/>
      <c r="G246" s="165"/>
      <c r="H246" s="166"/>
      <c r="I246" s="167">
        <v>0</v>
      </c>
      <c r="J246" s="168">
        <v>0</v>
      </c>
      <c r="K246" s="167">
        <f t="shared" si="7"/>
        <v>0</v>
      </c>
    </row>
    <row r="247" spans="2:11" x14ac:dyDescent="0.25">
      <c r="B247" s="162"/>
      <c r="C247" s="163"/>
      <c r="D247" s="164"/>
      <c r="E247" s="169"/>
      <c r="F247" s="165"/>
      <c r="G247" s="165"/>
      <c r="H247" s="166"/>
      <c r="I247" s="167">
        <v>0</v>
      </c>
      <c r="J247" s="168">
        <v>0</v>
      </c>
      <c r="K247" s="167">
        <f t="shared" si="7"/>
        <v>0</v>
      </c>
    </row>
    <row r="248" spans="2:11" x14ac:dyDescent="0.25">
      <c r="B248" s="162"/>
      <c r="C248" s="163"/>
      <c r="D248" s="164"/>
      <c r="E248" s="169"/>
      <c r="F248" s="165"/>
      <c r="G248" s="165"/>
      <c r="H248" s="166"/>
      <c r="I248" s="167">
        <v>0</v>
      </c>
      <c r="J248" s="168">
        <v>0</v>
      </c>
      <c r="K248" s="167">
        <f t="shared" si="7"/>
        <v>0</v>
      </c>
    </row>
    <row r="249" spans="2:11" x14ac:dyDescent="0.25">
      <c r="B249" s="162"/>
      <c r="C249" s="163"/>
      <c r="D249" s="164"/>
      <c r="E249" s="171"/>
      <c r="F249" s="165"/>
      <c r="G249" s="165"/>
      <c r="H249" s="166"/>
      <c r="I249" s="167">
        <v>0</v>
      </c>
      <c r="J249" s="168">
        <v>0</v>
      </c>
      <c r="K249" s="167">
        <f t="shared" si="7"/>
        <v>0</v>
      </c>
    </row>
    <row r="250" spans="2:11" x14ac:dyDescent="0.25">
      <c r="B250" s="162"/>
      <c r="C250" s="163"/>
      <c r="D250" s="164"/>
      <c r="E250" s="169"/>
      <c r="F250" s="165"/>
      <c r="G250" s="165"/>
      <c r="H250" s="166"/>
      <c r="I250" s="167">
        <v>0</v>
      </c>
      <c r="J250" s="168">
        <v>0</v>
      </c>
      <c r="K250" s="167">
        <f t="shared" si="7"/>
        <v>0</v>
      </c>
    </row>
    <row r="251" spans="2:11" x14ac:dyDescent="0.25">
      <c r="B251" s="162"/>
      <c r="C251" s="163"/>
      <c r="D251" s="164"/>
      <c r="E251" s="164"/>
      <c r="F251" s="165"/>
      <c r="G251" s="165"/>
      <c r="H251" s="166"/>
      <c r="I251" s="167">
        <v>0</v>
      </c>
      <c r="J251" s="168">
        <v>0</v>
      </c>
      <c r="K251" s="167">
        <f t="shared" si="7"/>
        <v>0</v>
      </c>
    </row>
    <row r="252" spans="2:11" x14ac:dyDescent="0.25">
      <c r="B252" s="162"/>
      <c r="C252" s="163"/>
      <c r="D252" s="164"/>
      <c r="E252" s="164"/>
      <c r="F252" s="165"/>
      <c r="G252" s="165"/>
      <c r="H252" s="166"/>
      <c r="I252" s="167">
        <v>0</v>
      </c>
      <c r="J252" s="168">
        <v>0</v>
      </c>
      <c r="K252" s="167">
        <f t="shared" si="7"/>
        <v>0</v>
      </c>
    </row>
    <row r="253" spans="2:11" x14ac:dyDescent="0.25">
      <c r="B253" s="162"/>
      <c r="C253" s="163"/>
      <c r="D253" s="164"/>
      <c r="E253" s="164"/>
      <c r="F253" s="165"/>
      <c r="G253" s="165"/>
      <c r="H253" s="166"/>
      <c r="I253" s="167">
        <v>0</v>
      </c>
      <c r="J253" s="168">
        <v>0</v>
      </c>
      <c r="K253" s="167">
        <f t="shared" si="7"/>
        <v>0</v>
      </c>
    </row>
    <row r="254" spans="2:11" x14ac:dyDescent="0.25">
      <c r="B254" s="162"/>
      <c r="C254" s="163"/>
      <c r="D254" s="164"/>
      <c r="E254" s="164"/>
      <c r="F254" s="165"/>
      <c r="G254" s="165"/>
      <c r="H254" s="166"/>
      <c r="I254" s="167">
        <v>0</v>
      </c>
      <c r="J254" s="168">
        <v>0</v>
      </c>
      <c r="K254" s="167">
        <f t="shared" si="7"/>
        <v>0</v>
      </c>
    </row>
    <row r="255" spans="2:11" x14ac:dyDescent="0.25">
      <c r="B255" s="162"/>
      <c r="C255" s="163"/>
      <c r="D255" s="164"/>
      <c r="E255" s="164"/>
      <c r="F255" s="165"/>
      <c r="G255" s="165"/>
      <c r="H255" s="166"/>
      <c r="I255" s="167">
        <v>0</v>
      </c>
      <c r="J255" s="168">
        <v>0</v>
      </c>
      <c r="K255" s="167">
        <f t="shared" si="7"/>
        <v>0</v>
      </c>
    </row>
    <row r="256" spans="2:11" x14ac:dyDescent="0.25">
      <c r="B256" s="162"/>
      <c r="C256" s="163"/>
      <c r="D256" s="164"/>
      <c r="E256" s="164"/>
      <c r="F256" s="165"/>
      <c r="G256" s="165"/>
      <c r="H256" s="166"/>
      <c r="I256" s="167">
        <v>0</v>
      </c>
      <c r="J256" s="168">
        <v>0</v>
      </c>
      <c r="K256" s="167">
        <f t="shared" si="7"/>
        <v>0</v>
      </c>
    </row>
    <row r="257" spans="2:11" x14ac:dyDescent="0.25">
      <c r="B257" s="162"/>
      <c r="C257" s="163"/>
      <c r="D257" s="164"/>
      <c r="E257" s="164"/>
      <c r="F257" s="165"/>
      <c r="G257" s="165"/>
      <c r="H257" s="166"/>
      <c r="I257" s="167">
        <v>0</v>
      </c>
      <c r="J257" s="168">
        <v>0</v>
      </c>
      <c r="K257" s="167">
        <f t="shared" si="7"/>
        <v>0</v>
      </c>
    </row>
    <row r="258" spans="2:11" x14ac:dyDescent="0.25">
      <c r="B258" s="162"/>
      <c r="C258" s="163"/>
      <c r="D258" s="164"/>
      <c r="E258" s="164"/>
      <c r="F258" s="165"/>
      <c r="G258" s="165"/>
      <c r="H258" s="166"/>
      <c r="I258" s="167">
        <v>0</v>
      </c>
      <c r="J258" s="168">
        <v>0</v>
      </c>
      <c r="K258" s="167">
        <f t="shared" si="7"/>
        <v>0</v>
      </c>
    </row>
    <row r="259" spans="2:11" x14ac:dyDescent="0.25">
      <c r="B259" s="162"/>
      <c r="C259" s="163"/>
      <c r="D259" s="164"/>
      <c r="E259" s="164"/>
      <c r="F259" s="165"/>
      <c r="G259" s="165"/>
      <c r="H259" s="166"/>
      <c r="I259" s="167">
        <v>0</v>
      </c>
      <c r="J259" s="168">
        <v>0</v>
      </c>
      <c r="K259" s="167">
        <f t="shared" si="7"/>
        <v>0</v>
      </c>
    </row>
    <row r="260" spans="2:11" x14ac:dyDescent="0.25">
      <c r="B260" s="162"/>
      <c r="C260" s="163"/>
      <c r="D260" s="164"/>
      <c r="E260" s="164"/>
      <c r="F260" s="165"/>
      <c r="G260" s="165"/>
      <c r="H260" s="166"/>
      <c r="I260" s="167">
        <v>0</v>
      </c>
      <c r="J260" s="168">
        <v>0</v>
      </c>
      <c r="K260" s="167">
        <f t="shared" si="7"/>
        <v>0</v>
      </c>
    </row>
    <row r="261" spans="2:11" x14ac:dyDescent="0.25">
      <c r="B261" s="162"/>
      <c r="C261" s="163"/>
      <c r="D261" s="164"/>
      <c r="E261" s="164"/>
      <c r="F261" s="165"/>
      <c r="G261" s="165"/>
      <c r="H261" s="166"/>
      <c r="I261" s="167">
        <v>0</v>
      </c>
      <c r="J261" s="168">
        <v>0</v>
      </c>
      <c r="K261" s="167">
        <f t="shared" si="7"/>
        <v>0</v>
      </c>
    </row>
    <row r="262" spans="2:11" x14ac:dyDescent="0.25">
      <c r="B262" s="162"/>
      <c r="C262" s="163"/>
      <c r="D262" s="164"/>
      <c r="E262" s="164"/>
      <c r="F262" s="165"/>
      <c r="G262" s="165"/>
      <c r="H262" s="166"/>
      <c r="I262" s="167">
        <v>0</v>
      </c>
      <c r="J262" s="168">
        <v>0</v>
      </c>
      <c r="K262" s="167">
        <f t="shared" si="7"/>
        <v>0</v>
      </c>
    </row>
    <row r="263" spans="2:11" x14ac:dyDescent="0.25">
      <c r="B263" s="162"/>
      <c r="C263" s="163"/>
      <c r="D263" s="164"/>
      <c r="E263" s="164"/>
      <c r="F263" s="165"/>
      <c r="G263" s="165"/>
      <c r="H263" s="166"/>
      <c r="I263" s="167">
        <v>0</v>
      </c>
      <c r="J263" s="168">
        <v>0</v>
      </c>
      <c r="K263" s="167">
        <f t="shared" si="7"/>
        <v>0</v>
      </c>
    </row>
    <row r="264" spans="2:11" x14ac:dyDescent="0.25">
      <c r="B264" s="162"/>
      <c r="C264" s="163"/>
      <c r="D264" s="164"/>
      <c r="E264" s="164"/>
      <c r="F264" s="165"/>
      <c r="G264" s="165"/>
      <c r="H264" s="166"/>
      <c r="I264" s="167">
        <v>0</v>
      </c>
      <c r="J264" s="168">
        <v>0</v>
      </c>
      <c r="K264" s="167">
        <f t="shared" si="7"/>
        <v>0</v>
      </c>
    </row>
    <row r="265" spans="2:11" x14ac:dyDescent="0.25">
      <c r="B265" s="162"/>
      <c r="C265" s="163"/>
      <c r="D265" s="164"/>
      <c r="E265" s="164"/>
      <c r="F265" s="165"/>
      <c r="G265" s="165"/>
      <c r="H265" s="166"/>
      <c r="I265" s="167">
        <v>0</v>
      </c>
      <c r="J265" s="168">
        <v>0</v>
      </c>
      <c r="K265" s="167">
        <f t="shared" si="7"/>
        <v>0</v>
      </c>
    </row>
    <row r="266" spans="2:11" x14ac:dyDescent="0.25">
      <c r="B266" s="162"/>
      <c r="C266" s="163"/>
      <c r="D266" s="164"/>
      <c r="E266" s="164"/>
      <c r="F266" s="165"/>
      <c r="G266" s="165"/>
      <c r="H266" s="166"/>
      <c r="I266" s="167">
        <v>0</v>
      </c>
      <c r="J266" s="168">
        <v>0</v>
      </c>
      <c r="K266" s="167">
        <f t="shared" si="7"/>
        <v>0</v>
      </c>
    </row>
    <row r="267" spans="2:11" x14ac:dyDescent="0.25">
      <c r="B267" s="162"/>
      <c r="C267" s="163"/>
      <c r="D267" s="164"/>
      <c r="E267" s="164"/>
      <c r="F267" s="165"/>
      <c r="G267" s="165"/>
      <c r="H267" s="166"/>
      <c r="I267" s="167">
        <v>0</v>
      </c>
      <c r="J267" s="168">
        <v>0</v>
      </c>
      <c r="K267" s="167">
        <f t="shared" si="7"/>
        <v>0</v>
      </c>
    </row>
    <row r="268" spans="2:11" x14ac:dyDescent="0.25">
      <c r="B268" s="162"/>
      <c r="C268" s="163"/>
      <c r="D268" s="164"/>
      <c r="E268" s="164"/>
      <c r="F268" s="165"/>
      <c r="G268" s="165"/>
      <c r="H268" s="166"/>
      <c r="I268" s="167">
        <v>0</v>
      </c>
      <c r="J268" s="168">
        <v>0</v>
      </c>
      <c r="K268" s="167">
        <f t="shared" ref="K268:K331" si="8">K267+I268-J268</f>
        <v>0</v>
      </c>
    </row>
    <row r="269" spans="2:11" x14ac:dyDescent="0.25">
      <c r="B269" s="162"/>
      <c r="C269" s="163"/>
      <c r="D269" s="164"/>
      <c r="E269" s="164"/>
      <c r="F269" s="165"/>
      <c r="G269" s="165"/>
      <c r="H269" s="166"/>
      <c r="I269" s="167">
        <v>0</v>
      </c>
      <c r="J269" s="168">
        <v>0</v>
      </c>
      <c r="K269" s="167">
        <f t="shared" si="8"/>
        <v>0</v>
      </c>
    </row>
    <row r="270" spans="2:11" x14ac:dyDescent="0.25">
      <c r="B270" s="162"/>
      <c r="C270" s="163"/>
      <c r="D270" s="164"/>
      <c r="E270" s="164"/>
      <c r="F270" s="165"/>
      <c r="G270" s="165"/>
      <c r="H270" s="166"/>
      <c r="I270" s="167">
        <v>0</v>
      </c>
      <c r="J270" s="168">
        <v>0</v>
      </c>
      <c r="K270" s="167">
        <f t="shared" si="8"/>
        <v>0</v>
      </c>
    </row>
    <row r="271" spans="2:11" x14ac:dyDescent="0.25">
      <c r="B271" s="162"/>
      <c r="C271" s="163"/>
      <c r="D271" s="164"/>
      <c r="E271" s="164"/>
      <c r="F271" s="165"/>
      <c r="G271" s="165"/>
      <c r="H271" s="166"/>
      <c r="I271" s="167">
        <v>0</v>
      </c>
      <c r="J271" s="168">
        <v>0</v>
      </c>
      <c r="K271" s="167">
        <f t="shared" si="8"/>
        <v>0</v>
      </c>
    </row>
    <row r="272" spans="2:11" x14ac:dyDescent="0.25">
      <c r="B272" s="162"/>
      <c r="C272" s="163"/>
      <c r="D272" s="164"/>
      <c r="E272" s="164"/>
      <c r="F272" s="165"/>
      <c r="G272" s="165"/>
      <c r="H272" s="166"/>
      <c r="I272" s="167">
        <v>0</v>
      </c>
      <c r="J272" s="168">
        <v>0</v>
      </c>
      <c r="K272" s="167">
        <f t="shared" si="8"/>
        <v>0</v>
      </c>
    </row>
    <row r="273" spans="2:11" x14ac:dyDescent="0.25">
      <c r="B273" s="162"/>
      <c r="C273" s="163"/>
      <c r="D273" s="164"/>
      <c r="E273" s="164"/>
      <c r="F273" s="165"/>
      <c r="G273" s="165"/>
      <c r="H273" s="166"/>
      <c r="I273" s="167">
        <v>0</v>
      </c>
      <c r="J273" s="168">
        <v>0</v>
      </c>
      <c r="K273" s="167">
        <f t="shared" si="8"/>
        <v>0</v>
      </c>
    </row>
    <row r="274" spans="2:11" x14ac:dyDescent="0.25">
      <c r="B274" s="162"/>
      <c r="C274" s="163"/>
      <c r="D274" s="164"/>
      <c r="E274" s="164"/>
      <c r="F274" s="165"/>
      <c r="G274" s="165"/>
      <c r="H274" s="166"/>
      <c r="I274" s="167">
        <v>0</v>
      </c>
      <c r="J274" s="168">
        <v>0</v>
      </c>
      <c r="K274" s="167">
        <f t="shared" si="8"/>
        <v>0</v>
      </c>
    </row>
    <row r="275" spans="2:11" x14ac:dyDescent="0.25">
      <c r="B275" s="162"/>
      <c r="C275" s="163"/>
      <c r="D275" s="164"/>
      <c r="E275" s="164"/>
      <c r="F275" s="165"/>
      <c r="G275" s="165"/>
      <c r="H275" s="166"/>
      <c r="I275" s="167">
        <v>0</v>
      </c>
      <c r="J275" s="168">
        <v>0</v>
      </c>
      <c r="K275" s="167">
        <f t="shared" si="8"/>
        <v>0</v>
      </c>
    </row>
    <row r="276" spans="2:11" x14ac:dyDescent="0.25">
      <c r="B276" s="162"/>
      <c r="C276" s="163"/>
      <c r="D276" s="164"/>
      <c r="E276" s="164"/>
      <c r="F276" s="165"/>
      <c r="G276" s="165"/>
      <c r="H276" s="166"/>
      <c r="I276" s="167">
        <v>0</v>
      </c>
      <c r="J276" s="168">
        <v>0</v>
      </c>
      <c r="K276" s="167">
        <f t="shared" si="8"/>
        <v>0</v>
      </c>
    </row>
    <row r="277" spans="2:11" x14ac:dyDescent="0.25">
      <c r="B277" s="162"/>
      <c r="C277" s="163"/>
      <c r="D277" s="164"/>
      <c r="E277" s="164"/>
      <c r="F277" s="165"/>
      <c r="G277" s="165"/>
      <c r="H277" s="166"/>
      <c r="I277" s="167">
        <v>0</v>
      </c>
      <c r="J277" s="168">
        <v>0</v>
      </c>
      <c r="K277" s="167">
        <f t="shared" si="8"/>
        <v>0</v>
      </c>
    </row>
    <row r="278" spans="2:11" x14ac:dyDescent="0.25">
      <c r="B278" s="162"/>
      <c r="C278" s="163"/>
      <c r="D278" s="164"/>
      <c r="E278" s="164"/>
      <c r="F278" s="165"/>
      <c r="G278" s="165"/>
      <c r="H278" s="166"/>
      <c r="I278" s="167">
        <v>0</v>
      </c>
      <c r="J278" s="168">
        <v>0</v>
      </c>
      <c r="K278" s="167">
        <f t="shared" si="8"/>
        <v>0</v>
      </c>
    </row>
    <row r="279" spans="2:11" x14ac:dyDescent="0.25">
      <c r="B279" s="162"/>
      <c r="C279" s="163"/>
      <c r="D279" s="164"/>
      <c r="E279" s="164"/>
      <c r="F279" s="165"/>
      <c r="G279" s="165"/>
      <c r="H279" s="166"/>
      <c r="I279" s="167">
        <v>0</v>
      </c>
      <c r="J279" s="168">
        <v>0</v>
      </c>
      <c r="K279" s="167">
        <f t="shared" si="8"/>
        <v>0</v>
      </c>
    </row>
    <row r="280" spans="2:11" x14ac:dyDescent="0.25">
      <c r="B280" s="162"/>
      <c r="C280" s="163"/>
      <c r="D280" s="164"/>
      <c r="E280" s="164"/>
      <c r="F280" s="165"/>
      <c r="G280" s="165"/>
      <c r="H280" s="166"/>
      <c r="I280" s="167">
        <v>0</v>
      </c>
      <c r="J280" s="168">
        <v>0</v>
      </c>
      <c r="K280" s="167">
        <f t="shared" si="8"/>
        <v>0</v>
      </c>
    </row>
    <row r="281" spans="2:11" x14ac:dyDescent="0.25">
      <c r="B281" s="162"/>
      <c r="C281" s="163"/>
      <c r="D281" s="164"/>
      <c r="E281" s="164"/>
      <c r="F281" s="165"/>
      <c r="G281" s="165"/>
      <c r="H281" s="166"/>
      <c r="I281" s="167">
        <v>0</v>
      </c>
      <c r="J281" s="168">
        <v>0</v>
      </c>
      <c r="K281" s="167">
        <f t="shared" si="8"/>
        <v>0</v>
      </c>
    </row>
    <row r="282" spans="2:11" x14ac:dyDescent="0.25">
      <c r="B282" s="162"/>
      <c r="C282" s="163"/>
      <c r="D282" s="164"/>
      <c r="E282" s="164"/>
      <c r="F282" s="165"/>
      <c r="G282" s="165"/>
      <c r="H282" s="166"/>
      <c r="I282" s="167">
        <v>0</v>
      </c>
      <c r="J282" s="168">
        <v>0</v>
      </c>
      <c r="K282" s="167">
        <f t="shared" si="8"/>
        <v>0</v>
      </c>
    </row>
    <row r="283" spans="2:11" x14ac:dyDescent="0.25">
      <c r="B283" s="162"/>
      <c r="C283" s="163"/>
      <c r="D283" s="164"/>
      <c r="E283" s="164"/>
      <c r="F283" s="165"/>
      <c r="G283" s="165"/>
      <c r="H283" s="166"/>
      <c r="I283" s="167">
        <v>0</v>
      </c>
      <c r="J283" s="168">
        <v>0</v>
      </c>
      <c r="K283" s="167">
        <f t="shared" si="8"/>
        <v>0</v>
      </c>
    </row>
    <row r="284" spans="2:11" x14ac:dyDescent="0.25">
      <c r="B284" s="162"/>
      <c r="C284" s="163"/>
      <c r="D284" s="164"/>
      <c r="E284" s="164"/>
      <c r="F284" s="165"/>
      <c r="G284" s="165"/>
      <c r="H284" s="166"/>
      <c r="I284" s="167">
        <v>0</v>
      </c>
      <c r="J284" s="168">
        <v>0</v>
      </c>
      <c r="K284" s="167">
        <f t="shared" si="8"/>
        <v>0</v>
      </c>
    </row>
    <row r="285" spans="2:11" x14ac:dyDescent="0.25">
      <c r="B285" s="162"/>
      <c r="C285" s="163"/>
      <c r="D285" s="164"/>
      <c r="E285" s="164"/>
      <c r="F285" s="165"/>
      <c r="G285" s="165"/>
      <c r="H285" s="166"/>
      <c r="I285" s="167">
        <v>0</v>
      </c>
      <c r="J285" s="168">
        <v>0</v>
      </c>
      <c r="K285" s="167">
        <f t="shared" si="8"/>
        <v>0</v>
      </c>
    </row>
    <row r="286" spans="2:11" x14ac:dyDescent="0.25">
      <c r="B286" s="162"/>
      <c r="C286" s="163"/>
      <c r="D286" s="164"/>
      <c r="E286" s="164"/>
      <c r="F286" s="165"/>
      <c r="G286" s="165"/>
      <c r="H286" s="166"/>
      <c r="I286" s="167">
        <v>0</v>
      </c>
      <c r="J286" s="168">
        <v>0</v>
      </c>
      <c r="K286" s="167">
        <f t="shared" si="8"/>
        <v>0</v>
      </c>
    </row>
    <row r="287" spans="2:11" x14ac:dyDescent="0.25">
      <c r="B287" s="162"/>
      <c r="C287" s="163"/>
      <c r="D287" s="164"/>
      <c r="E287" s="164"/>
      <c r="F287" s="165"/>
      <c r="G287" s="165"/>
      <c r="H287" s="166"/>
      <c r="I287" s="167">
        <v>0</v>
      </c>
      <c r="J287" s="168">
        <v>0</v>
      </c>
      <c r="K287" s="167">
        <f t="shared" si="8"/>
        <v>0</v>
      </c>
    </row>
    <row r="288" spans="2:11" x14ac:dyDescent="0.25">
      <c r="B288" s="162"/>
      <c r="C288" s="163"/>
      <c r="D288" s="164"/>
      <c r="E288" s="164"/>
      <c r="F288" s="165"/>
      <c r="G288" s="165"/>
      <c r="H288" s="166"/>
      <c r="I288" s="167">
        <v>0</v>
      </c>
      <c r="J288" s="168">
        <v>0</v>
      </c>
      <c r="K288" s="167">
        <f t="shared" si="8"/>
        <v>0</v>
      </c>
    </row>
    <row r="289" spans="2:11" x14ac:dyDescent="0.25">
      <c r="B289" s="162"/>
      <c r="C289" s="163"/>
      <c r="D289" s="164"/>
      <c r="E289" s="164"/>
      <c r="F289" s="165"/>
      <c r="G289" s="165"/>
      <c r="H289" s="166"/>
      <c r="I289" s="167">
        <v>0</v>
      </c>
      <c r="J289" s="168">
        <v>0</v>
      </c>
      <c r="K289" s="167">
        <f t="shared" si="8"/>
        <v>0</v>
      </c>
    </row>
    <row r="290" spans="2:11" x14ac:dyDescent="0.25">
      <c r="B290" s="162"/>
      <c r="C290" s="163"/>
      <c r="D290" s="164"/>
      <c r="E290" s="164"/>
      <c r="F290" s="165"/>
      <c r="G290" s="165"/>
      <c r="H290" s="166"/>
      <c r="I290" s="167">
        <v>0</v>
      </c>
      <c r="J290" s="168">
        <v>0</v>
      </c>
      <c r="K290" s="167">
        <f t="shared" si="8"/>
        <v>0</v>
      </c>
    </row>
    <row r="291" spans="2:11" x14ac:dyDescent="0.25">
      <c r="B291" s="162"/>
      <c r="C291" s="163"/>
      <c r="D291" s="164"/>
      <c r="E291" s="164"/>
      <c r="F291" s="165"/>
      <c r="G291" s="165"/>
      <c r="H291" s="166"/>
      <c r="I291" s="167">
        <v>0</v>
      </c>
      <c r="J291" s="168">
        <v>0</v>
      </c>
      <c r="K291" s="167">
        <f t="shared" si="8"/>
        <v>0</v>
      </c>
    </row>
    <row r="292" spans="2:11" x14ac:dyDescent="0.25">
      <c r="B292" s="162"/>
      <c r="C292" s="163"/>
      <c r="D292" s="164"/>
      <c r="E292" s="164"/>
      <c r="F292" s="165"/>
      <c r="G292" s="165"/>
      <c r="H292" s="166"/>
      <c r="I292" s="167">
        <v>0</v>
      </c>
      <c r="J292" s="168">
        <v>0</v>
      </c>
      <c r="K292" s="167">
        <f t="shared" si="8"/>
        <v>0</v>
      </c>
    </row>
    <row r="293" spans="2:11" x14ac:dyDescent="0.25">
      <c r="B293" s="162"/>
      <c r="C293" s="163"/>
      <c r="D293" s="164"/>
      <c r="E293" s="164"/>
      <c r="F293" s="165"/>
      <c r="G293" s="165"/>
      <c r="H293" s="166"/>
      <c r="I293" s="167">
        <v>0</v>
      </c>
      <c r="J293" s="168">
        <v>0</v>
      </c>
      <c r="K293" s="167">
        <f t="shared" si="8"/>
        <v>0</v>
      </c>
    </row>
    <row r="294" spans="2:11" x14ac:dyDescent="0.25">
      <c r="B294" s="162"/>
      <c r="C294" s="163"/>
      <c r="D294" s="164"/>
      <c r="E294" s="164"/>
      <c r="F294" s="165"/>
      <c r="G294" s="165"/>
      <c r="H294" s="166"/>
      <c r="I294" s="167">
        <v>0</v>
      </c>
      <c r="J294" s="168">
        <v>0</v>
      </c>
      <c r="K294" s="167">
        <f t="shared" si="8"/>
        <v>0</v>
      </c>
    </row>
    <row r="295" spans="2:11" x14ac:dyDescent="0.25">
      <c r="B295" s="162"/>
      <c r="C295" s="163"/>
      <c r="D295" s="164"/>
      <c r="E295" s="164"/>
      <c r="F295" s="165"/>
      <c r="G295" s="165"/>
      <c r="H295" s="166"/>
      <c r="I295" s="167">
        <v>0</v>
      </c>
      <c r="J295" s="168">
        <v>0</v>
      </c>
      <c r="K295" s="167">
        <f t="shared" si="8"/>
        <v>0</v>
      </c>
    </row>
    <row r="296" spans="2:11" x14ac:dyDescent="0.25">
      <c r="B296" s="162"/>
      <c r="C296" s="163"/>
      <c r="D296" s="164"/>
      <c r="E296" s="164"/>
      <c r="F296" s="165"/>
      <c r="G296" s="165"/>
      <c r="H296" s="166"/>
      <c r="I296" s="167">
        <v>0</v>
      </c>
      <c r="J296" s="168">
        <v>0</v>
      </c>
      <c r="K296" s="167">
        <f t="shared" si="8"/>
        <v>0</v>
      </c>
    </row>
    <row r="297" spans="2:11" x14ac:dyDescent="0.25">
      <c r="B297" s="162"/>
      <c r="C297" s="163"/>
      <c r="D297" s="164"/>
      <c r="E297" s="164"/>
      <c r="F297" s="165"/>
      <c r="G297" s="165"/>
      <c r="H297" s="166"/>
      <c r="I297" s="167">
        <v>0</v>
      </c>
      <c r="J297" s="168">
        <v>0</v>
      </c>
      <c r="K297" s="167">
        <f t="shared" si="8"/>
        <v>0</v>
      </c>
    </row>
    <row r="298" spans="2:11" x14ac:dyDescent="0.25">
      <c r="B298" s="162"/>
      <c r="C298" s="163"/>
      <c r="D298" s="164"/>
      <c r="E298" s="164"/>
      <c r="F298" s="165"/>
      <c r="G298" s="165"/>
      <c r="H298" s="166"/>
      <c r="I298" s="167">
        <v>0</v>
      </c>
      <c r="J298" s="168">
        <v>0</v>
      </c>
      <c r="K298" s="167">
        <f t="shared" si="8"/>
        <v>0</v>
      </c>
    </row>
    <row r="299" spans="2:11" x14ac:dyDescent="0.25">
      <c r="B299" s="162"/>
      <c r="C299" s="163"/>
      <c r="D299" s="164"/>
      <c r="E299" s="164"/>
      <c r="F299" s="165"/>
      <c r="G299" s="165"/>
      <c r="H299" s="166"/>
      <c r="I299" s="167">
        <v>0</v>
      </c>
      <c r="J299" s="168">
        <v>0</v>
      </c>
      <c r="K299" s="167">
        <f t="shared" si="8"/>
        <v>0</v>
      </c>
    </row>
    <row r="300" spans="2:11" x14ac:dyDescent="0.25">
      <c r="B300" s="162"/>
      <c r="C300" s="163"/>
      <c r="D300" s="164"/>
      <c r="E300" s="164"/>
      <c r="F300" s="165"/>
      <c r="G300" s="165"/>
      <c r="H300" s="166"/>
      <c r="I300" s="167">
        <v>0</v>
      </c>
      <c r="J300" s="168">
        <v>0</v>
      </c>
      <c r="K300" s="167">
        <f t="shared" si="8"/>
        <v>0</v>
      </c>
    </row>
    <row r="301" spans="2:11" x14ac:dyDescent="0.25">
      <c r="B301" s="162"/>
      <c r="C301" s="163"/>
      <c r="D301" s="164"/>
      <c r="E301" s="164"/>
      <c r="F301" s="165"/>
      <c r="G301" s="165"/>
      <c r="H301" s="166"/>
      <c r="I301" s="167">
        <v>0</v>
      </c>
      <c r="J301" s="168">
        <v>0</v>
      </c>
      <c r="K301" s="167">
        <f t="shared" si="8"/>
        <v>0</v>
      </c>
    </row>
    <row r="302" spans="2:11" x14ac:dyDescent="0.25">
      <c r="B302" s="162"/>
      <c r="C302" s="163"/>
      <c r="D302" s="164"/>
      <c r="E302" s="164"/>
      <c r="F302" s="165"/>
      <c r="G302" s="165"/>
      <c r="H302" s="166"/>
      <c r="I302" s="167">
        <v>0</v>
      </c>
      <c r="J302" s="168">
        <v>0</v>
      </c>
      <c r="K302" s="167">
        <f t="shared" si="8"/>
        <v>0</v>
      </c>
    </row>
    <row r="303" spans="2:11" x14ac:dyDescent="0.25">
      <c r="B303" s="162"/>
      <c r="C303" s="163"/>
      <c r="D303" s="164"/>
      <c r="E303" s="164"/>
      <c r="F303" s="165"/>
      <c r="G303" s="165"/>
      <c r="H303" s="166"/>
      <c r="I303" s="167">
        <v>0</v>
      </c>
      <c r="J303" s="168">
        <v>0</v>
      </c>
      <c r="K303" s="167">
        <f t="shared" si="8"/>
        <v>0</v>
      </c>
    </row>
    <row r="304" spans="2:11" x14ac:dyDescent="0.25">
      <c r="B304" s="162"/>
      <c r="C304" s="163"/>
      <c r="D304" s="164"/>
      <c r="E304" s="164"/>
      <c r="F304" s="165"/>
      <c r="G304" s="165"/>
      <c r="H304" s="166"/>
      <c r="I304" s="167">
        <v>0</v>
      </c>
      <c r="J304" s="168">
        <v>0</v>
      </c>
      <c r="K304" s="167">
        <f t="shared" si="8"/>
        <v>0</v>
      </c>
    </row>
    <row r="305" spans="2:11" x14ac:dyDescent="0.25">
      <c r="B305" s="162"/>
      <c r="C305" s="163"/>
      <c r="D305" s="164"/>
      <c r="E305" s="164"/>
      <c r="F305" s="165"/>
      <c r="G305" s="165"/>
      <c r="H305" s="166"/>
      <c r="I305" s="167">
        <v>0</v>
      </c>
      <c r="J305" s="168">
        <v>0</v>
      </c>
      <c r="K305" s="167">
        <f t="shared" si="8"/>
        <v>0</v>
      </c>
    </row>
    <row r="306" spans="2:11" x14ac:dyDescent="0.25">
      <c r="B306" s="162"/>
      <c r="C306" s="163"/>
      <c r="D306" s="164"/>
      <c r="E306" s="164"/>
      <c r="F306" s="165"/>
      <c r="G306" s="165"/>
      <c r="H306" s="166"/>
      <c r="I306" s="167">
        <v>0</v>
      </c>
      <c r="J306" s="168">
        <v>0</v>
      </c>
      <c r="K306" s="167">
        <f t="shared" si="8"/>
        <v>0</v>
      </c>
    </row>
    <row r="307" spans="2:11" x14ac:dyDescent="0.25">
      <c r="B307" s="162"/>
      <c r="C307" s="163"/>
      <c r="D307" s="164"/>
      <c r="E307" s="164"/>
      <c r="F307" s="165"/>
      <c r="G307" s="165"/>
      <c r="H307" s="166"/>
      <c r="I307" s="167">
        <v>0</v>
      </c>
      <c r="J307" s="168">
        <v>0</v>
      </c>
      <c r="K307" s="167">
        <f t="shared" si="8"/>
        <v>0</v>
      </c>
    </row>
    <row r="308" spans="2:11" x14ac:dyDescent="0.25">
      <c r="B308" s="162"/>
      <c r="C308" s="163"/>
      <c r="D308" s="164"/>
      <c r="E308" s="164"/>
      <c r="F308" s="165"/>
      <c r="G308" s="165"/>
      <c r="H308" s="166"/>
      <c r="I308" s="167">
        <v>0</v>
      </c>
      <c r="J308" s="168">
        <v>0</v>
      </c>
      <c r="K308" s="167">
        <f t="shared" si="8"/>
        <v>0</v>
      </c>
    </row>
    <row r="309" spans="2:11" x14ac:dyDescent="0.25">
      <c r="B309" s="162"/>
      <c r="C309" s="163"/>
      <c r="D309" s="164"/>
      <c r="E309" s="164"/>
      <c r="F309" s="165"/>
      <c r="G309" s="165"/>
      <c r="H309" s="166"/>
      <c r="I309" s="167">
        <v>0</v>
      </c>
      <c r="J309" s="168">
        <v>0</v>
      </c>
      <c r="K309" s="167">
        <f t="shared" si="8"/>
        <v>0</v>
      </c>
    </row>
    <row r="310" spans="2:11" x14ac:dyDescent="0.25">
      <c r="B310" s="162"/>
      <c r="C310" s="163"/>
      <c r="D310" s="164"/>
      <c r="E310" s="164"/>
      <c r="F310" s="165"/>
      <c r="G310" s="165"/>
      <c r="H310" s="166"/>
      <c r="I310" s="167">
        <v>0</v>
      </c>
      <c r="J310" s="168">
        <v>0</v>
      </c>
      <c r="K310" s="167">
        <f t="shared" si="8"/>
        <v>0</v>
      </c>
    </row>
    <row r="311" spans="2:11" x14ac:dyDescent="0.25">
      <c r="B311" s="162"/>
      <c r="C311" s="163"/>
      <c r="D311" s="164"/>
      <c r="E311" s="164"/>
      <c r="F311" s="165"/>
      <c r="G311" s="165"/>
      <c r="H311" s="166"/>
      <c r="I311" s="167">
        <v>0</v>
      </c>
      <c r="J311" s="168">
        <v>0</v>
      </c>
      <c r="K311" s="167">
        <f t="shared" si="8"/>
        <v>0</v>
      </c>
    </row>
    <row r="312" spans="2:11" x14ac:dyDescent="0.25">
      <c r="B312" s="162"/>
      <c r="C312" s="163"/>
      <c r="D312" s="164"/>
      <c r="E312" s="164"/>
      <c r="F312" s="165"/>
      <c r="G312" s="165"/>
      <c r="H312" s="166"/>
      <c r="I312" s="167">
        <v>0</v>
      </c>
      <c r="J312" s="168">
        <v>0</v>
      </c>
      <c r="K312" s="167">
        <f t="shared" si="8"/>
        <v>0</v>
      </c>
    </row>
    <row r="313" spans="2:11" x14ac:dyDescent="0.25">
      <c r="B313" s="162"/>
      <c r="C313" s="163"/>
      <c r="D313" s="164"/>
      <c r="E313" s="164"/>
      <c r="F313" s="165"/>
      <c r="G313" s="165"/>
      <c r="H313" s="166"/>
      <c r="I313" s="167">
        <v>0</v>
      </c>
      <c r="J313" s="168">
        <v>0</v>
      </c>
      <c r="K313" s="167">
        <f t="shared" si="8"/>
        <v>0</v>
      </c>
    </row>
    <row r="314" spans="2:11" x14ac:dyDescent="0.25">
      <c r="B314" s="162"/>
      <c r="C314" s="163"/>
      <c r="D314" s="164"/>
      <c r="E314" s="164"/>
      <c r="F314" s="165"/>
      <c r="G314" s="165"/>
      <c r="H314" s="166"/>
      <c r="I314" s="167">
        <v>0</v>
      </c>
      <c r="J314" s="168">
        <v>0</v>
      </c>
      <c r="K314" s="167">
        <f t="shared" si="8"/>
        <v>0</v>
      </c>
    </row>
    <row r="315" spans="2:11" x14ac:dyDescent="0.25">
      <c r="B315" s="162"/>
      <c r="C315" s="163"/>
      <c r="D315" s="164"/>
      <c r="E315" s="164"/>
      <c r="F315" s="165"/>
      <c r="G315" s="165"/>
      <c r="H315" s="166"/>
      <c r="I315" s="167">
        <v>0</v>
      </c>
      <c r="J315" s="168">
        <v>0</v>
      </c>
      <c r="K315" s="167">
        <f t="shared" si="8"/>
        <v>0</v>
      </c>
    </row>
    <row r="316" spans="2:11" x14ac:dyDescent="0.25">
      <c r="B316" s="162"/>
      <c r="C316" s="163"/>
      <c r="D316" s="164"/>
      <c r="E316" s="164"/>
      <c r="F316" s="165"/>
      <c r="G316" s="165"/>
      <c r="H316" s="166"/>
      <c r="I316" s="167">
        <v>0</v>
      </c>
      <c r="J316" s="168">
        <v>0</v>
      </c>
      <c r="K316" s="167">
        <f t="shared" si="8"/>
        <v>0</v>
      </c>
    </row>
    <row r="317" spans="2:11" x14ac:dyDescent="0.25">
      <c r="B317" s="162"/>
      <c r="C317" s="163"/>
      <c r="D317" s="164"/>
      <c r="E317" s="164"/>
      <c r="F317" s="165"/>
      <c r="G317" s="165"/>
      <c r="H317" s="166"/>
      <c r="I317" s="167">
        <v>0</v>
      </c>
      <c r="J317" s="168">
        <v>0</v>
      </c>
      <c r="K317" s="167">
        <f t="shared" si="8"/>
        <v>0</v>
      </c>
    </row>
    <row r="318" spans="2:11" x14ac:dyDescent="0.25">
      <c r="B318" s="162"/>
      <c r="C318" s="163"/>
      <c r="D318" s="164"/>
      <c r="E318" s="164"/>
      <c r="F318" s="165"/>
      <c r="G318" s="165"/>
      <c r="H318" s="166"/>
      <c r="I318" s="167">
        <v>0</v>
      </c>
      <c r="J318" s="168">
        <v>0</v>
      </c>
      <c r="K318" s="167">
        <f t="shared" si="8"/>
        <v>0</v>
      </c>
    </row>
    <row r="319" spans="2:11" x14ac:dyDescent="0.25">
      <c r="B319" s="162"/>
      <c r="C319" s="163"/>
      <c r="D319" s="164"/>
      <c r="E319" s="164"/>
      <c r="F319" s="165"/>
      <c r="G319" s="165"/>
      <c r="H319" s="166"/>
      <c r="I319" s="167">
        <v>0</v>
      </c>
      <c r="J319" s="168">
        <v>0</v>
      </c>
      <c r="K319" s="167">
        <f t="shared" si="8"/>
        <v>0</v>
      </c>
    </row>
    <row r="320" spans="2:11" x14ac:dyDescent="0.25">
      <c r="B320" s="162"/>
      <c r="C320" s="163"/>
      <c r="D320" s="164"/>
      <c r="E320" s="164"/>
      <c r="F320" s="165"/>
      <c r="G320" s="165"/>
      <c r="H320" s="166"/>
      <c r="I320" s="167">
        <v>0</v>
      </c>
      <c r="J320" s="168">
        <v>0</v>
      </c>
      <c r="K320" s="167">
        <f t="shared" si="8"/>
        <v>0</v>
      </c>
    </row>
    <row r="321" spans="2:11" x14ac:dyDescent="0.25">
      <c r="B321" s="162"/>
      <c r="C321" s="163"/>
      <c r="D321" s="164"/>
      <c r="E321" s="164"/>
      <c r="F321" s="165"/>
      <c r="G321" s="165"/>
      <c r="H321" s="166"/>
      <c r="I321" s="167">
        <v>0</v>
      </c>
      <c r="J321" s="168">
        <v>0</v>
      </c>
      <c r="K321" s="167">
        <f t="shared" si="8"/>
        <v>0</v>
      </c>
    </row>
    <row r="322" spans="2:11" x14ac:dyDescent="0.25">
      <c r="B322" s="162"/>
      <c r="C322" s="163"/>
      <c r="D322" s="164"/>
      <c r="E322" s="164"/>
      <c r="F322" s="165"/>
      <c r="G322" s="165"/>
      <c r="H322" s="166"/>
      <c r="I322" s="167">
        <v>0</v>
      </c>
      <c r="J322" s="168">
        <v>0</v>
      </c>
      <c r="K322" s="167">
        <f t="shared" si="8"/>
        <v>0</v>
      </c>
    </row>
    <row r="323" spans="2:11" x14ac:dyDescent="0.25">
      <c r="B323" s="162"/>
      <c r="C323" s="163"/>
      <c r="D323" s="164"/>
      <c r="E323" s="164"/>
      <c r="F323" s="165"/>
      <c r="G323" s="165"/>
      <c r="H323" s="166"/>
      <c r="I323" s="167">
        <v>0</v>
      </c>
      <c r="J323" s="168">
        <v>0</v>
      </c>
      <c r="K323" s="167">
        <f t="shared" si="8"/>
        <v>0</v>
      </c>
    </row>
    <row r="324" spans="2:11" x14ac:dyDescent="0.25">
      <c r="B324" s="162"/>
      <c r="C324" s="163"/>
      <c r="D324" s="164"/>
      <c r="E324" s="164"/>
      <c r="F324" s="165"/>
      <c r="G324" s="165"/>
      <c r="H324" s="166"/>
      <c r="I324" s="167">
        <v>0</v>
      </c>
      <c r="J324" s="168">
        <v>0</v>
      </c>
      <c r="K324" s="167">
        <f t="shared" si="8"/>
        <v>0</v>
      </c>
    </row>
    <row r="325" spans="2:11" x14ac:dyDescent="0.25">
      <c r="B325" s="162"/>
      <c r="C325" s="163"/>
      <c r="D325" s="164"/>
      <c r="E325" s="164"/>
      <c r="F325" s="165"/>
      <c r="G325" s="165"/>
      <c r="H325" s="166"/>
      <c r="I325" s="167">
        <v>0</v>
      </c>
      <c r="J325" s="168">
        <v>0</v>
      </c>
      <c r="K325" s="167">
        <f t="shared" si="8"/>
        <v>0</v>
      </c>
    </row>
    <row r="326" spans="2:11" x14ac:dyDescent="0.25">
      <c r="B326" s="162"/>
      <c r="C326" s="163"/>
      <c r="D326" s="164"/>
      <c r="E326" s="164"/>
      <c r="F326" s="165"/>
      <c r="G326" s="165"/>
      <c r="H326" s="166"/>
      <c r="I326" s="167">
        <v>0</v>
      </c>
      <c r="J326" s="168">
        <v>0</v>
      </c>
      <c r="K326" s="167">
        <f t="shared" si="8"/>
        <v>0</v>
      </c>
    </row>
    <row r="327" spans="2:11" x14ac:dyDescent="0.25">
      <c r="B327" s="162"/>
      <c r="C327" s="163"/>
      <c r="D327" s="164"/>
      <c r="E327" s="164"/>
      <c r="F327" s="165"/>
      <c r="G327" s="165"/>
      <c r="H327" s="166"/>
      <c r="I327" s="167">
        <v>0</v>
      </c>
      <c r="J327" s="168">
        <v>0</v>
      </c>
      <c r="K327" s="167">
        <f t="shared" si="8"/>
        <v>0</v>
      </c>
    </row>
    <row r="328" spans="2:11" x14ac:dyDescent="0.25">
      <c r="B328" s="162"/>
      <c r="C328" s="163"/>
      <c r="D328" s="164"/>
      <c r="E328" s="164"/>
      <c r="F328" s="165"/>
      <c r="G328" s="165"/>
      <c r="H328" s="166"/>
      <c r="I328" s="167">
        <v>0</v>
      </c>
      <c r="J328" s="168">
        <v>0</v>
      </c>
      <c r="K328" s="167">
        <f t="shared" si="8"/>
        <v>0</v>
      </c>
    </row>
    <row r="329" spans="2:11" x14ac:dyDescent="0.25">
      <c r="B329" s="162"/>
      <c r="C329" s="163"/>
      <c r="D329" s="164"/>
      <c r="E329" s="164"/>
      <c r="F329" s="165"/>
      <c r="G329" s="165"/>
      <c r="H329" s="166"/>
      <c r="I329" s="167">
        <v>0</v>
      </c>
      <c r="J329" s="168">
        <v>0</v>
      </c>
      <c r="K329" s="167">
        <f t="shared" si="8"/>
        <v>0</v>
      </c>
    </row>
    <row r="330" spans="2:11" x14ac:dyDescent="0.25">
      <c r="B330" s="162"/>
      <c r="C330" s="163"/>
      <c r="D330" s="164"/>
      <c r="E330" s="164"/>
      <c r="F330" s="165"/>
      <c r="G330" s="165"/>
      <c r="H330" s="166"/>
      <c r="I330" s="167">
        <v>0</v>
      </c>
      <c r="J330" s="168">
        <v>0</v>
      </c>
      <c r="K330" s="167">
        <f t="shared" si="8"/>
        <v>0</v>
      </c>
    </row>
    <row r="331" spans="2:11" x14ac:dyDescent="0.25">
      <c r="B331" s="162"/>
      <c r="C331" s="163"/>
      <c r="D331" s="164"/>
      <c r="E331" s="164"/>
      <c r="F331" s="165"/>
      <c r="G331" s="165"/>
      <c r="H331" s="166"/>
      <c r="I331" s="167">
        <v>0</v>
      </c>
      <c r="J331" s="168">
        <v>0</v>
      </c>
      <c r="K331" s="167">
        <f t="shared" si="8"/>
        <v>0</v>
      </c>
    </row>
    <row r="332" spans="2:11" x14ac:dyDescent="0.25">
      <c r="B332" s="162"/>
      <c r="C332" s="163"/>
      <c r="D332" s="164"/>
      <c r="E332" s="164"/>
      <c r="F332" s="165"/>
      <c r="G332" s="165"/>
      <c r="H332" s="166"/>
      <c r="I332" s="167">
        <v>0</v>
      </c>
      <c r="J332" s="168">
        <v>0</v>
      </c>
      <c r="K332" s="167">
        <f t="shared" ref="K332:K786" si="9">K331+I332-J332</f>
        <v>0</v>
      </c>
    </row>
    <row r="333" spans="2:11" x14ac:dyDescent="0.25">
      <c r="B333" s="162"/>
      <c r="C333" s="163"/>
      <c r="D333" s="164"/>
      <c r="E333" s="164"/>
      <c r="F333" s="165"/>
      <c r="G333" s="165"/>
      <c r="H333" s="166"/>
      <c r="I333" s="167">
        <v>0</v>
      </c>
      <c r="J333" s="168">
        <v>0</v>
      </c>
      <c r="K333" s="167">
        <f t="shared" si="9"/>
        <v>0</v>
      </c>
    </row>
    <row r="334" spans="2:11" x14ac:dyDescent="0.25">
      <c r="B334" s="162"/>
      <c r="C334" s="163"/>
      <c r="D334" s="164"/>
      <c r="E334" s="164"/>
      <c r="F334" s="165"/>
      <c r="G334" s="165"/>
      <c r="H334" s="166"/>
      <c r="I334" s="167">
        <v>0</v>
      </c>
      <c r="J334" s="168">
        <v>0</v>
      </c>
      <c r="K334" s="167">
        <f t="shared" si="9"/>
        <v>0</v>
      </c>
    </row>
    <row r="335" spans="2:11" x14ac:dyDescent="0.25">
      <c r="B335" s="162"/>
      <c r="C335" s="163"/>
      <c r="D335" s="164"/>
      <c r="E335" s="164"/>
      <c r="F335" s="165"/>
      <c r="G335" s="165"/>
      <c r="H335" s="166"/>
      <c r="I335" s="167">
        <v>0</v>
      </c>
      <c r="J335" s="168">
        <v>0</v>
      </c>
      <c r="K335" s="167">
        <f t="shared" si="9"/>
        <v>0</v>
      </c>
    </row>
    <row r="336" spans="2:11" x14ac:dyDescent="0.25">
      <c r="B336" s="162"/>
      <c r="C336" s="163"/>
      <c r="D336" s="164"/>
      <c r="E336" s="164"/>
      <c r="F336" s="165"/>
      <c r="G336" s="165"/>
      <c r="H336" s="166"/>
      <c r="I336" s="167">
        <v>0</v>
      </c>
      <c r="J336" s="168">
        <v>0</v>
      </c>
      <c r="K336" s="167">
        <f t="shared" si="9"/>
        <v>0</v>
      </c>
    </row>
    <row r="337" spans="2:11" x14ac:dyDescent="0.25">
      <c r="B337" s="162"/>
      <c r="C337" s="163"/>
      <c r="D337" s="164"/>
      <c r="E337" s="164"/>
      <c r="F337" s="165"/>
      <c r="G337" s="165"/>
      <c r="H337" s="166"/>
      <c r="I337" s="167">
        <v>0</v>
      </c>
      <c r="J337" s="168">
        <v>0</v>
      </c>
      <c r="K337" s="167">
        <f t="shared" si="9"/>
        <v>0</v>
      </c>
    </row>
    <row r="338" spans="2:11" x14ac:dyDescent="0.25">
      <c r="B338" s="162"/>
      <c r="C338" s="163"/>
      <c r="D338" s="164"/>
      <c r="E338" s="164"/>
      <c r="F338" s="165"/>
      <c r="G338" s="165"/>
      <c r="H338" s="166"/>
      <c r="I338" s="167">
        <v>0</v>
      </c>
      <c r="J338" s="168">
        <v>0</v>
      </c>
      <c r="K338" s="167">
        <f t="shared" si="9"/>
        <v>0</v>
      </c>
    </row>
    <row r="339" spans="2:11" x14ac:dyDescent="0.25">
      <c r="B339" s="162"/>
      <c r="C339" s="163"/>
      <c r="D339" s="164"/>
      <c r="E339" s="164"/>
      <c r="F339" s="165"/>
      <c r="G339" s="165"/>
      <c r="H339" s="166"/>
      <c r="I339" s="167">
        <v>0</v>
      </c>
      <c r="J339" s="168">
        <v>0</v>
      </c>
      <c r="K339" s="167">
        <f t="shared" si="9"/>
        <v>0</v>
      </c>
    </row>
    <row r="340" spans="2:11" x14ac:dyDescent="0.25">
      <c r="B340" s="162"/>
      <c r="C340" s="163"/>
      <c r="D340" s="164"/>
      <c r="E340" s="164"/>
      <c r="F340" s="165"/>
      <c r="G340" s="165"/>
      <c r="H340" s="166"/>
      <c r="I340" s="167">
        <v>0</v>
      </c>
      <c r="J340" s="168">
        <v>0</v>
      </c>
      <c r="K340" s="167">
        <f t="shared" si="9"/>
        <v>0</v>
      </c>
    </row>
    <row r="341" spans="2:11" x14ac:dyDescent="0.25">
      <c r="B341" s="162"/>
      <c r="C341" s="163"/>
      <c r="D341" s="164"/>
      <c r="E341" s="164"/>
      <c r="F341" s="165"/>
      <c r="G341" s="165"/>
      <c r="H341" s="166"/>
      <c r="I341" s="167">
        <v>0</v>
      </c>
      <c r="J341" s="168">
        <v>0</v>
      </c>
      <c r="K341" s="167">
        <f t="shared" si="9"/>
        <v>0</v>
      </c>
    </row>
    <row r="342" spans="2:11" x14ac:dyDescent="0.25">
      <c r="B342" s="162"/>
      <c r="C342" s="163"/>
      <c r="D342" s="164"/>
      <c r="E342" s="164"/>
      <c r="F342" s="165"/>
      <c r="G342" s="165"/>
      <c r="H342" s="166"/>
      <c r="I342" s="167">
        <v>0</v>
      </c>
      <c r="J342" s="168">
        <v>0</v>
      </c>
      <c r="K342" s="167">
        <f t="shared" si="9"/>
        <v>0</v>
      </c>
    </row>
    <row r="343" spans="2:11" x14ac:dyDescent="0.25">
      <c r="B343" s="162"/>
      <c r="C343" s="163"/>
      <c r="D343" s="164"/>
      <c r="E343" s="164"/>
      <c r="F343" s="165"/>
      <c r="G343" s="165"/>
      <c r="H343" s="166"/>
      <c r="I343" s="167">
        <v>0</v>
      </c>
      <c r="J343" s="168">
        <v>0</v>
      </c>
      <c r="K343" s="167">
        <f t="shared" si="9"/>
        <v>0</v>
      </c>
    </row>
    <row r="344" spans="2:11" x14ac:dyDescent="0.25">
      <c r="B344" s="162"/>
      <c r="C344" s="163"/>
      <c r="D344" s="164"/>
      <c r="E344" s="164"/>
      <c r="F344" s="165"/>
      <c r="G344" s="165"/>
      <c r="H344" s="166"/>
      <c r="I344" s="167">
        <v>0</v>
      </c>
      <c r="J344" s="168">
        <v>0</v>
      </c>
      <c r="K344" s="167">
        <f t="shared" si="9"/>
        <v>0</v>
      </c>
    </row>
    <row r="345" spans="2:11" x14ac:dyDescent="0.25">
      <c r="B345" s="162"/>
      <c r="C345" s="163"/>
      <c r="D345" s="164"/>
      <c r="E345" s="164"/>
      <c r="F345" s="165"/>
      <c r="G345" s="165"/>
      <c r="H345" s="166"/>
      <c r="I345" s="167">
        <v>0</v>
      </c>
      <c r="J345" s="168">
        <v>0</v>
      </c>
      <c r="K345" s="167">
        <f t="shared" si="9"/>
        <v>0</v>
      </c>
    </row>
    <row r="346" spans="2:11" x14ac:dyDescent="0.25">
      <c r="B346" s="162"/>
      <c r="C346" s="163"/>
      <c r="D346" s="164"/>
      <c r="E346" s="164"/>
      <c r="F346" s="165"/>
      <c r="G346" s="165"/>
      <c r="H346" s="166"/>
      <c r="I346" s="167">
        <v>0</v>
      </c>
      <c r="J346" s="168">
        <v>0</v>
      </c>
      <c r="K346" s="167">
        <f t="shared" si="9"/>
        <v>0</v>
      </c>
    </row>
    <row r="347" spans="2:11" x14ac:dyDescent="0.25">
      <c r="B347" s="162"/>
      <c r="C347" s="163"/>
      <c r="D347" s="164"/>
      <c r="E347" s="164"/>
      <c r="F347" s="165"/>
      <c r="G347" s="165"/>
      <c r="H347" s="166"/>
      <c r="I347" s="167">
        <v>0</v>
      </c>
      <c r="J347" s="168">
        <v>0</v>
      </c>
      <c r="K347" s="167">
        <f t="shared" si="9"/>
        <v>0</v>
      </c>
    </row>
    <row r="348" spans="2:11" x14ac:dyDescent="0.25">
      <c r="B348" s="162"/>
      <c r="C348" s="163"/>
      <c r="D348" s="164"/>
      <c r="E348" s="164"/>
      <c r="F348" s="165"/>
      <c r="G348" s="165"/>
      <c r="H348" s="166"/>
      <c r="I348" s="167">
        <v>0</v>
      </c>
      <c r="J348" s="168">
        <v>0</v>
      </c>
      <c r="K348" s="167">
        <f t="shared" si="9"/>
        <v>0</v>
      </c>
    </row>
    <row r="349" spans="2:11" x14ac:dyDescent="0.25">
      <c r="B349" s="162"/>
      <c r="C349" s="163"/>
      <c r="D349" s="164"/>
      <c r="E349" s="164"/>
      <c r="F349" s="165"/>
      <c r="G349" s="165"/>
      <c r="H349" s="166"/>
      <c r="I349" s="167">
        <v>0</v>
      </c>
      <c r="J349" s="168">
        <v>0</v>
      </c>
      <c r="K349" s="167">
        <f t="shared" si="9"/>
        <v>0</v>
      </c>
    </row>
    <row r="350" spans="2:11" x14ac:dyDescent="0.25">
      <c r="B350" s="162"/>
      <c r="C350" s="163"/>
      <c r="D350" s="164"/>
      <c r="E350" s="164"/>
      <c r="F350" s="165"/>
      <c r="G350" s="165"/>
      <c r="H350" s="166"/>
      <c r="I350" s="167">
        <v>0</v>
      </c>
      <c r="J350" s="168">
        <v>0</v>
      </c>
      <c r="K350" s="167">
        <f t="shared" si="9"/>
        <v>0</v>
      </c>
    </row>
    <row r="351" spans="2:11" x14ac:dyDescent="0.25">
      <c r="B351" s="162"/>
      <c r="C351" s="163"/>
      <c r="D351" s="164"/>
      <c r="E351" s="164"/>
      <c r="F351" s="165"/>
      <c r="G351" s="165"/>
      <c r="H351" s="166"/>
      <c r="I351" s="167">
        <v>0</v>
      </c>
      <c r="J351" s="168">
        <v>0</v>
      </c>
      <c r="K351" s="167">
        <f t="shared" si="9"/>
        <v>0</v>
      </c>
    </row>
    <row r="352" spans="2:11" x14ac:dyDescent="0.25">
      <c r="B352" s="162"/>
      <c r="C352" s="163"/>
      <c r="D352" s="164"/>
      <c r="E352" s="164"/>
      <c r="F352" s="165"/>
      <c r="G352" s="165"/>
      <c r="H352" s="166"/>
      <c r="I352" s="167">
        <v>0</v>
      </c>
      <c r="J352" s="168">
        <v>0</v>
      </c>
      <c r="K352" s="167">
        <f t="shared" si="9"/>
        <v>0</v>
      </c>
    </row>
    <row r="353" spans="2:11" x14ac:dyDescent="0.25">
      <c r="B353" s="162"/>
      <c r="C353" s="163"/>
      <c r="D353" s="164"/>
      <c r="E353" s="164"/>
      <c r="F353" s="165"/>
      <c r="G353" s="165"/>
      <c r="H353" s="166"/>
      <c r="I353" s="167">
        <v>0</v>
      </c>
      <c r="J353" s="168">
        <v>0</v>
      </c>
      <c r="K353" s="167">
        <f t="shared" si="9"/>
        <v>0</v>
      </c>
    </row>
    <row r="354" spans="2:11" x14ac:dyDescent="0.25">
      <c r="B354" s="162"/>
      <c r="C354" s="163"/>
      <c r="D354" s="164"/>
      <c r="E354" s="164"/>
      <c r="F354" s="165"/>
      <c r="G354" s="165"/>
      <c r="H354" s="166"/>
      <c r="I354" s="167">
        <v>0</v>
      </c>
      <c r="J354" s="168">
        <v>0</v>
      </c>
      <c r="K354" s="167">
        <f t="shared" si="9"/>
        <v>0</v>
      </c>
    </row>
    <row r="355" spans="2:11" x14ac:dyDescent="0.25">
      <c r="B355" s="162"/>
      <c r="C355" s="163"/>
      <c r="D355" s="164"/>
      <c r="E355" s="164"/>
      <c r="F355" s="165"/>
      <c r="G355" s="165"/>
      <c r="H355" s="166"/>
      <c r="I355" s="167">
        <v>0</v>
      </c>
      <c r="J355" s="168">
        <v>0</v>
      </c>
      <c r="K355" s="167">
        <f t="shared" si="9"/>
        <v>0</v>
      </c>
    </row>
    <row r="356" spans="2:11" x14ac:dyDescent="0.25">
      <c r="B356" s="162"/>
      <c r="C356" s="163"/>
      <c r="D356" s="164"/>
      <c r="E356" s="164"/>
      <c r="F356" s="165"/>
      <c r="G356" s="165"/>
      <c r="H356" s="166"/>
      <c r="I356" s="167">
        <v>0</v>
      </c>
      <c r="J356" s="168">
        <v>0</v>
      </c>
      <c r="K356" s="167">
        <f t="shared" si="9"/>
        <v>0</v>
      </c>
    </row>
    <row r="357" spans="2:11" x14ac:dyDescent="0.25">
      <c r="B357" s="162"/>
      <c r="C357" s="163"/>
      <c r="D357" s="164"/>
      <c r="E357" s="164"/>
      <c r="F357" s="165"/>
      <c r="G357" s="165"/>
      <c r="H357" s="166"/>
      <c r="I357" s="167">
        <v>0</v>
      </c>
      <c r="J357" s="168">
        <v>0</v>
      </c>
      <c r="K357" s="167">
        <f t="shared" si="9"/>
        <v>0</v>
      </c>
    </row>
    <row r="358" spans="2:11" x14ac:dyDescent="0.25">
      <c r="B358" s="162"/>
      <c r="C358" s="163"/>
      <c r="D358" s="164"/>
      <c r="E358" s="164"/>
      <c r="F358" s="165"/>
      <c r="G358" s="165"/>
      <c r="H358" s="166"/>
      <c r="I358" s="167">
        <v>0</v>
      </c>
      <c r="J358" s="168">
        <v>0</v>
      </c>
      <c r="K358" s="167">
        <f t="shared" si="9"/>
        <v>0</v>
      </c>
    </row>
    <row r="359" spans="2:11" x14ac:dyDescent="0.25">
      <c r="B359" s="162"/>
      <c r="C359" s="163"/>
      <c r="D359" s="164"/>
      <c r="E359" s="164"/>
      <c r="F359" s="165"/>
      <c r="G359" s="165"/>
      <c r="H359" s="166"/>
      <c r="I359" s="167">
        <v>0</v>
      </c>
      <c r="J359" s="168">
        <v>0</v>
      </c>
      <c r="K359" s="167">
        <f t="shared" si="9"/>
        <v>0</v>
      </c>
    </row>
    <row r="360" spans="2:11" x14ac:dyDescent="0.25">
      <c r="B360" s="162"/>
      <c r="C360" s="163"/>
      <c r="D360" s="164"/>
      <c r="E360" s="164"/>
      <c r="F360" s="165"/>
      <c r="G360" s="165"/>
      <c r="H360" s="166"/>
      <c r="I360" s="167">
        <v>0</v>
      </c>
      <c r="J360" s="168">
        <v>0</v>
      </c>
      <c r="K360" s="167">
        <f t="shared" si="9"/>
        <v>0</v>
      </c>
    </row>
    <row r="361" spans="2:11" x14ac:dyDescent="0.25">
      <c r="B361" s="162"/>
      <c r="C361" s="163"/>
      <c r="D361" s="164"/>
      <c r="E361" s="164"/>
      <c r="F361" s="165"/>
      <c r="G361" s="165"/>
      <c r="H361" s="166"/>
      <c r="I361" s="167">
        <v>0</v>
      </c>
      <c r="J361" s="168">
        <v>0</v>
      </c>
      <c r="K361" s="167">
        <f t="shared" si="9"/>
        <v>0</v>
      </c>
    </row>
    <row r="362" spans="2:11" x14ac:dyDescent="0.25">
      <c r="B362" s="162"/>
      <c r="C362" s="163"/>
      <c r="D362" s="164"/>
      <c r="E362" s="164"/>
      <c r="F362" s="165"/>
      <c r="G362" s="165"/>
      <c r="H362" s="166"/>
      <c r="I362" s="167">
        <v>0</v>
      </c>
      <c r="J362" s="168">
        <v>0</v>
      </c>
      <c r="K362" s="167">
        <f t="shared" si="9"/>
        <v>0</v>
      </c>
    </row>
    <row r="363" spans="2:11" x14ac:dyDescent="0.25">
      <c r="B363" s="162"/>
      <c r="C363" s="163"/>
      <c r="D363" s="164"/>
      <c r="E363" s="164"/>
      <c r="F363" s="165"/>
      <c r="G363" s="165"/>
      <c r="H363" s="166"/>
      <c r="I363" s="167">
        <v>0</v>
      </c>
      <c r="J363" s="168">
        <v>0</v>
      </c>
      <c r="K363" s="167">
        <f t="shared" si="9"/>
        <v>0</v>
      </c>
    </row>
    <row r="364" spans="2:11" x14ac:dyDescent="0.25">
      <c r="B364" s="162"/>
      <c r="C364" s="163"/>
      <c r="D364" s="164"/>
      <c r="E364" s="164"/>
      <c r="F364" s="165"/>
      <c r="G364" s="165"/>
      <c r="H364" s="166"/>
      <c r="I364" s="167">
        <v>0</v>
      </c>
      <c r="J364" s="168">
        <v>0</v>
      </c>
      <c r="K364" s="167">
        <f t="shared" si="9"/>
        <v>0</v>
      </c>
    </row>
    <row r="365" spans="2:11" x14ac:dyDescent="0.25">
      <c r="B365" s="162"/>
      <c r="C365" s="163"/>
      <c r="D365" s="164"/>
      <c r="E365" s="164"/>
      <c r="F365" s="165"/>
      <c r="G365" s="165"/>
      <c r="H365" s="166"/>
      <c r="I365" s="167">
        <v>0</v>
      </c>
      <c r="J365" s="168">
        <v>0</v>
      </c>
      <c r="K365" s="167">
        <f t="shared" si="9"/>
        <v>0</v>
      </c>
    </row>
    <row r="366" spans="2:11" x14ac:dyDescent="0.25">
      <c r="B366" s="162"/>
      <c r="C366" s="163"/>
      <c r="D366" s="164"/>
      <c r="E366" s="164"/>
      <c r="F366" s="165"/>
      <c r="G366" s="165"/>
      <c r="H366" s="166"/>
      <c r="I366" s="167">
        <v>0</v>
      </c>
      <c r="J366" s="168">
        <v>0</v>
      </c>
      <c r="K366" s="167">
        <f t="shared" si="9"/>
        <v>0</v>
      </c>
    </row>
    <row r="367" spans="2:11" x14ac:dyDescent="0.25">
      <c r="B367" s="162"/>
      <c r="C367" s="163"/>
      <c r="D367" s="164"/>
      <c r="E367" s="164"/>
      <c r="F367" s="165"/>
      <c r="G367" s="165"/>
      <c r="H367" s="166"/>
      <c r="I367" s="167">
        <v>0</v>
      </c>
      <c r="J367" s="168">
        <v>0</v>
      </c>
      <c r="K367" s="167">
        <f t="shared" si="9"/>
        <v>0</v>
      </c>
    </row>
    <row r="368" spans="2:11" x14ac:dyDescent="0.25">
      <c r="B368" s="162"/>
      <c r="C368" s="163"/>
      <c r="D368" s="164"/>
      <c r="E368" s="164"/>
      <c r="F368" s="165"/>
      <c r="G368" s="165"/>
      <c r="H368" s="166"/>
      <c r="I368" s="167">
        <v>0</v>
      </c>
      <c r="J368" s="168">
        <v>0</v>
      </c>
      <c r="K368" s="167">
        <f t="shared" si="9"/>
        <v>0</v>
      </c>
    </row>
    <row r="369" spans="2:11" x14ac:dyDescent="0.25">
      <c r="B369" s="162"/>
      <c r="C369" s="163"/>
      <c r="D369" s="164"/>
      <c r="E369" s="164"/>
      <c r="F369" s="165"/>
      <c r="G369" s="165"/>
      <c r="H369" s="166"/>
      <c r="I369" s="167">
        <v>0</v>
      </c>
      <c r="J369" s="168">
        <v>0</v>
      </c>
      <c r="K369" s="167">
        <f t="shared" si="9"/>
        <v>0</v>
      </c>
    </row>
    <row r="370" spans="2:11" x14ac:dyDescent="0.25">
      <c r="B370" s="162"/>
      <c r="C370" s="163"/>
      <c r="D370" s="164"/>
      <c r="E370" s="164"/>
      <c r="F370" s="165"/>
      <c r="G370" s="165"/>
      <c r="H370" s="166"/>
      <c r="I370" s="167">
        <v>0</v>
      </c>
      <c r="J370" s="168">
        <v>0</v>
      </c>
      <c r="K370" s="167">
        <f t="shared" si="9"/>
        <v>0</v>
      </c>
    </row>
    <row r="371" spans="2:11" x14ac:dyDescent="0.25">
      <c r="B371" s="162"/>
      <c r="C371" s="163"/>
      <c r="D371" s="164"/>
      <c r="E371" s="164"/>
      <c r="F371" s="165"/>
      <c r="G371" s="165"/>
      <c r="H371" s="166"/>
      <c r="I371" s="167">
        <v>0</v>
      </c>
      <c r="J371" s="168">
        <v>0</v>
      </c>
      <c r="K371" s="167">
        <f t="shared" ref="K371:K434" si="10">K370+I371-J371</f>
        <v>0</v>
      </c>
    </row>
    <row r="372" spans="2:11" x14ac:dyDescent="0.25">
      <c r="B372" s="162"/>
      <c r="C372" s="163"/>
      <c r="D372" s="164"/>
      <c r="E372" s="164"/>
      <c r="F372" s="165"/>
      <c r="G372" s="165"/>
      <c r="H372" s="166"/>
      <c r="I372" s="167">
        <v>0</v>
      </c>
      <c r="J372" s="168">
        <v>0</v>
      </c>
      <c r="K372" s="167">
        <f t="shared" si="10"/>
        <v>0</v>
      </c>
    </row>
    <row r="373" spans="2:11" x14ac:dyDescent="0.25">
      <c r="B373" s="162"/>
      <c r="C373" s="163"/>
      <c r="D373" s="164"/>
      <c r="E373" s="164"/>
      <c r="F373" s="165"/>
      <c r="G373" s="165"/>
      <c r="H373" s="166"/>
      <c r="I373" s="167">
        <v>0</v>
      </c>
      <c r="J373" s="168">
        <v>0</v>
      </c>
      <c r="K373" s="167">
        <f t="shared" si="10"/>
        <v>0</v>
      </c>
    </row>
    <row r="374" spans="2:11" x14ac:dyDescent="0.25">
      <c r="B374" s="162"/>
      <c r="C374" s="163"/>
      <c r="D374" s="164"/>
      <c r="E374" s="164"/>
      <c r="F374" s="165"/>
      <c r="G374" s="165"/>
      <c r="H374" s="166"/>
      <c r="I374" s="167">
        <v>0</v>
      </c>
      <c r="J374" s="168">
        <v>0</v>
      </c>
      <c r="K374" s="167">
        <f t="shared" si="10"/>
        <v>0</v>
      </c>
    </row>
    <row r="375" spans="2:11" x14ac:dyDescent="0.25">
      <c r="B375" s="162"/>
      <c r="C375" s="163"/>
      <c r="D375" s="164"/>
      <c r="E375" s="164"/>
      <c r="F375" s="165"/>
      <c r="G375" s="165"/>
      <c r="H375" s="166"/>
      <c r="I375" s="167">
        <v>0</v>
      </c>
      <c r="J375" s="168">
        <v>0</v>
      </c>
      <c r="K375" s="167">
        <f t="shared" si="10"/>
        <v>0</v>
      </c>
    </row>
    <row r="376" spans="2:11" x14ac:dyDescent="0.25">
      <c r="B376" s="162"/>
      <c r="C376" s="163"/>
      <c r="D376" s="164"/>
      <c r="E376" s="164"/>
      <c r="F376" s="165"/>
      <c r="G376" s="165"/>
      <c r="H376" s="166"/>
      <c r="I376" s="167">
        <v>0</v>
      </c>
      <c r="J376" s="168">
        <v>0</v>
      </c>
      <c r="K376" s="167">
        <f t="shared" si="10"/>
        <v>0</v>
      </c>
    </row>
    <row r="377" spans="2:11" x14ac:dyDescent="0.25">
      <c r="B377" s="162"/>
      <c r="C377" s="163"/>
      <c r="D377" s="164"/>
      <c r="E377" s="164"/>
      <c r="F377" s="165"/>
      <c r="G377" s="165"/>
      <c r="H377" s="166"/>
      <c r="I377" s="167">
        <v>0</v>
      </c>
      <c r="J377" s="168">
        <v>0</v>
      </c>
      <c r="K377" s="167">
        <f t="shared" si="10"/>
        <v>0</v>
      </c>
    </row>
    <row r="378" spans="2:11" x14ac:dyDescent="0.25">
      <c r="B378" s="162"/>
      <c r="C378" s="163"/>
      <c r="D378" s="164"/>
      <c r="E378" s="164"/>
      <c r="F378" s="165"/>
      <c r="G378" s="165"/>
      <c r="H378" s="166"/>
      <c r="I378" s="167">
        <v>0</v>
      </c>
      <c r="J378" s="168">
        <v>0</v>
      </c>
      <c r="K378" s="167">
        <f t="shared" si="10"/>
        <v>0</v>
      </c>
    </row>
    <row r="379" spans="2:11" x14ac:dyDescent="0.25">
      <c r="B379" s="162"/>
      <c r="C379" s="163"/>
      <c r="D379" s="164"/>
      <c r="E379" s="164"/>
      <c r="F379" s="165"/>
      <c r="G379" s="165"/>
      <c r="H379" s="166"/>
      <c r="I379" s="167">
        <v>0</v>
      </c>
      <c r="J379" s="168">
        <v>0</v>
      </c>
      <c r="K379" s="167">
        <f t="shared" si="10"/>
        <v>0</v>
      </c>
    </row>
    <row r="380" spans="2:11" x14ac:dyDescent="0.25">
      <c r="B380" s="162"/>
      <c r="C380" s="163"/>
      <c r="D380" s="164"/>
      <c r="E380" s="164"/>
      <c r="F380" s="165"/>
      <c r="G380" s="165"/>
      <c r="H380" s="166"/>
      <c r="I380" s="167">
        <v>0</v>
      </c>
      <c r="J380" s="168">
        <v>0</v>
      </c>
      <c r="K380" s="167">
        <f t="shared" si="10"/>
        <v>0</v>
      </c>
    </row>
    <row r="381" spans="2:11" x14ac:dyDescent="0.25">
      <c r="B381" s="162"/>
      <c r="C381" s="163"/>
      <c r="D381" s="164"/>
      <c r="E381" s="164"/>
      <c r="F381" s="165"/>
      <c r="G381" s="165"/>
      <c r="H381" s="166"/>
      <c r="I381" s="167">
        <v>0</v>
      </c>
      <c r="J381" s="168">
        <v>0</v>
      </c>
      <c r="K381" s="167">
        <f t="shared" si="10"/>
        <v>0</v>
      </c>
    </row>
    <row r="382" spans="2:11" x14ac:dyDescent="0.25">
      <c r="B382" s="162"/>
      <c r="C382" s="163"/>
      <c r="D382" s="164"/>
      <c r="E382" s="164"/>
      <c r="F382" s="165"/>
      <c r="G382" s="165"/>
      <c r="H382" s="166"/>
      <c r="I382" s="167">
        <v>0</v>
      </c>
      <c r="J382" s="168">
        <v>0</v>
      </c>
      <c r="K382" s="167">
        <f t="shared" si="10"/>
        <v>0</v>
      </c>
    </row>
    <row r="383" spans="2:11" x14ac:dyDescent="0.25">
      <c r="B383" s="162"/>
      <c r="C383" s="163"/>
      <c r="D383" s="164"/>
      <c r="E383" s="164"/>
      <c r="F383" s="165"/>
      <c r="G383" s="165"/>
      <c r="H383" s="166"/>
      <c r="I383" s="167">
        <v>0</v>
      </c>
      <c r="J383" s="168">
        <v>0</v>
      </c>
      <c r="K383" s="167">
        <f t="shared" si="10"/>
        <v>0</v>
      </c>
    </row>
    <row r="384" spans="2:11" x14ac:dyDescent="0.25">
      <c r="B384" s="162"/>
      <c r="C384" s="163"/>
      <c r="D384" s="164"/>
      <c r="E384" s="164"/>
      <c r="F384" s="165"/>
      <c r="G384" s="165"/>
      <c r="H384" s="166"/>
      <c r="I384" s="167">
        <v>0</v>
      </c>
      <c r="J384" s="168">
        <v>0</v>
      </c>
      <c r="K384" s="167">
        <f t="shared" si="10"/>
        <v>0</v>
      </c>
    </row>
    <row r="385" spans="2:11" x14ac:dyDescent="0.25">
      <c r="B385" s="162"/>
      <c r="C385" s="163"/>
      <c r="D385" s="164"/>
      <c r="E385" s="164"/>
      <c r="F385" s="165"/>
      <c r="G385" s="165"/>
      <c r="H385" s="166"/>
      <c r="I385" s="167">
        <v>0</v>
      </c>
      <c r="J385" s="168">
        <v>0</v>
      </c>
      <c r="K385" s="167">
        <f t="shared" si="10"/>
        <v>0</v>
      </c>
    </row>
    <row r="386" spans="2:11" x14ac:dyDescent="0.25">
      <c r="B386" s="162"/>
      <c r="C386" s="163"/>
      <c r="D386" s="164"/>
      <c r="E386" s="164"/>
      <c r="F386" s="165"/>
      <c r="G386" s="165"/>
      <c r="H386" s="166"/>
      <c r="I386" s="167">
        <v>0</v>
      </c>
      <c r="J386" s="168">
        <v>0</v>
      </c>
      <c r="K386" s="167">
        <f t="shared" si="10"/>
        <v>0</v>
      </c>
    </row>
    <row r="387" spans="2:11" x14ac:dyDescent="0.25">
      <c r="B387" s="162"/>
      <c r="C387" s="163"/>
      <c r="D387" s="164"/>
      <c r="E387" s="164"/>
      <c r="F387" s="165"/>
      <c r="G387" s="165"/>
      <c r="H387" s="166"/>
      <c r="I387" s="167">
        <v>0</v>
      </c>
      <c r="J387" s="168">
        <v>0</v>
      </c>
      <c r="K387" s="167">
        <f t="shared" si="10"/>
        <v>0</v>
      </c>
    </row>
    <row r="388" spans="2:11" x14ac:dyDescent="0.25">
      <c r="B388" s="162"/>
      <c r="C388" s="163"/>
      <c r="D388" s="164"/>
      <c r="E388" s="164"/>
      <c r="F388" s="165"/>
      <c r="G388" s="165"/>
      <c r="H388" s="166"/>
      <c r="I388" s="167">
        <v>0</v>
      </c>
      <c r="J388" s="168">
        <v>0</v>
      </c>
      <c r="K388" s="167">
        <f t="shared" si="10"/>
        <v>0</v>
      </c>
    </row>
    <row r="389" spans="2:11" x14ac:dyDescent="0.25">
      <c r="B389" s="162"/>
      <c r="C389" s="163"/>
      <c r="D389" s="164"/>
      <c r="E389" s="164"/>
      <c r="F389" s="165"/>
      <c r="G389" s="165"/>
      <c r="H389" s="166"/>
      <c r="I389" s="167">
        <v>0</v>
      </c>
      <c r="J389" s="168">
        <v>0</v>
      </c>
      <c r="K389" s="167">
        <f t="shared" si="10"/>
        <v>0</v>
      </c>
    </row>
    <row r="390" spans="2:11" x14ac:dyDescent="0.25">
      <c r="B390" s="162"/>
      <c r="C390" s="163"/>
      <c r="D390" s="164"/>
      <c r="E390" s="164"/>
      <c r="F390" s="165"/>
      <c r="G390" s="165"/>
      <c r="H390" s="166"/>
      <c r="I390" s="167">
        <v>0</v>
      </c>
      <c r="J390" s="168">
        <v>0</v>
      </c>
      <c r="K390" s="167">
        <f t="shared" si="10"/>
        <v>0</v>
      </c>
    </row>
    <row r="391" spans="2:11" x14ac:dyDescent="0.25">
      <c r="B391" s="162"/>
      <c r="C391" s="163"/>
      <c r="D391" s="164"/>
      <c r="E391" s="164"/>
      <c r="F391" s="165"/>
      <c r="G391" s="165"/>
      <c r="H391" s="166"/>
      <c r="I391" s="167">
        <v>0</v>
      </c>
      <c r="J391" s="168">
        <v>0</v>
      </c>
      <c r="K391" s="167">
        <f t="shared" si="10"/>
        <v>0</v>
      </c>
    </row>
    <row r="392" spans="2:11" x14ac:dyDescent="0.25">
      <c r="B392" s="162"/>
      <c r="C392" s="163"/>
      <c r="D392" s="164"/>
      <c r="E392" s="164"/>
      <c r="F392" s="165"/>
      <c r="G392" s="165"/>
      <c r="H392" s="166"/>
      <c r="I392" s="167">
        <v>0</v>
      </c>
      <c r="J392" s="168">
        <v>0</v>
      </c>
      <c r="K392" s="167">
        <f t="shared" si="10"/>
        <v>0</v>
      </c>
    </row>
    <row r="393" spans="2:11" x14ac:dyDescent="0.25">
      <c r="B393" s="162"/>
      <c r="C393" s="163"/>
      <c r="D393" s="164"/>
      <c r="E393" s="164"/>
      <c r="F393" s="165"/>
      <c r="G393" s="165"/>
      <c r="H393" s="166"/>
      <c r="I393" s="167">
        <v>0</v>
      </c>
      <c r="J393" s="168">
        <v>0</v>
      </c>
      <c r="K393" s="167">
        <f t="shared" si="10"/>
        <v>0</v>
      </c>
    </row>
    <row r="394" spans="2:11" x14ac:dyDescent="0.25">
      <c r="B394" s="162"/>
      <c r="C394" s="163"/>
      <c r="D394" s="164"/>
      <c r="E394" s="164"/>
      <c r="F394" s="165"/>
      <c r="G394" s="165"/>
      <c r="H394" s="166"/>
      <c r="I394" s="167">
        <v>0</v>
      </c>
      <c r="J394" s="168">
        <v>0</v>
      </c>
      <c r="K394" s="167">
        <f t="shared" si="10"/>
        <v>0</v>
      </c>
    </row>
    <row r="395" spans="2:11" x14ac:dyDescent="0.25">
      <c r="B395" s="162"/>
      <c r="C395" s="163"/>
      <c r="D395" s="164"/>
      <c r="E395" s="164"/>
      <c r="F395" s="165"/>
      <c r="G395" s="165"/>
      <c r="H395" s="166"/>
      <c r="I395" s="167">
        <v>0</v>
      </c>
      <c r="J395" s="168">
        <v>0</v>
      </c>
      <c r="K395" s="167">
        <f t="shared" si="10"/>
        <v>0</v>
      </c>
    </row>
    <row r="396" spans="2:11" x14ac:dyDescent="0.25">
      <c r="B396" s="162"/>
      <c r="C396" s="163"/>
      <c r="D396" s="164"/>
      <c r="E396" s="164"/>
      <c r="F396" s="165"/>
      <c r="G396" s="165"/>
      <c r="H396" s="166"/>
      <c r="I396" s="167">
        <v>0</v>
      </c>
      <c r="J396" s="168">
        <v>0</v>
      </c>
      <c r="K396" s="167">
        <f t="shared" si="10"/>
        <v>0</v>
      </c>
    </row>
    <row r="397" spans="2:11" x14ac:dyDescent="0.25">
      <c r="B397" s="162"/>
      <c r="C397" s="163"/>
      <c r="D397" s="164"/>
      <c r="E397" s="164"/>
      <c r="F397" s="165"/>
      <c r="G397" s="165"/>
      <c r="H397" s="166"/>
      <c r="I397" s="167">
        <v>0</v>
      </c>
      <c r="J397" s="168">
        <v>0</v>
      </c>
      <c r="K397" s="167">
        <f t="shared" si="10"/>
        <v>0</v>
      </c>
    </row>
    <row r="398" spans="2:11" x14ac:dyDescent="0.25">
      <c r="B398" s="162"/>
      <c r="C398" s="163"/>
      <c r="D398" s="164"/>
      <c r="E398" s="164"/>
      <c r="F398" s="165"/>
      <c r="G398" s="165"/>
      <c r="H398" s="166"/>
      <c r="I398" s="167">
        <v>0</v>
      </c>
      <c r="J398" s="168">
        <v>0</v>
      </c>
      <c r="K398" s="167">
        <f t="shared" si="10"/>
        <v>0</v>
      </c>
    </row>
    <row r="399" spans="2:11" x14ac:dyDescent="0.25">
      <c r="B399" s="162"/>
      <c r="C399" s="163"/>
      <c r="D399" s="164"/>
      <c r="E399" s="164"/>
      <c r="F399" s="165"/>
      <c r="G399" s="165"/>
      <c r="H399" s="166"/>
      <c r="I399" s="167">
        <v>0</v>
      </c>
      <c r="J399" s="168">
        <v>0</v>
      </c>
      <c r="K399" s="167">
        <f t="shared" si="10"/>
        <v>0</v>
      </c>
    </row>
    <row r="400" spans="2:11" x14ac:dyDescent="0.25">
      <c r="B400" s="162"/>
      <c r="C400" s="163"/>
      <c r="D400" s="164"/>
      <c r="E400" s="164"/>
      <c r="F400" s="165"/>
      <c r="G400" s="165"/>
      <c r="H400" s="166"/>
      <c r="I400" s="167">
        <v>0</v>
      </c>
      <c r="J400" s="168">
        <v>0</v>
      </c>
      <c r="K400" s="167">
        <f t="shared" si="10"/>
        <v>0</v>
      </c>
    </row>
    <row r="401" spans="2:11" x14ac:dyDescent="0.25">
      <c r="B401" s="162"/>
      <c r="C401" s="163"/>
      <c r="D401" s="164"/>
      <c r="E401" s="164"/>
      <c r="F401" s="165"/>
      <c r="G401" s="165"/>
      <c r="H401" s="166"/>
      <c r="I401" s="167">
        <v>0</v>
      </c>
      <c r="J401" s="168">
        <v>0</v>
      </c>
      <c r="K401" s="167">
        <f t="shared" si="10"/>
        <v>0</v>
      </c>
    </row>
    <row r="402" spans="2:11" x14ac:dyDescent="0.25">
      <c r="B402" s="162"/>
      <c r="C402" s="163"/>
      <c r="D402" s="164"/>
      <c r="E402" s="164"/>
      <c r="F402" s="165"/>
      <c r="G402" s="165"/>
      <c r="H402" s="166"/>
      <c r="I402" s="167">
        <v>0</v>
      </c>
      <c r="J402" s="168">
        <v>0</v>
      </c>
      <c r="K402" s="167">
        <f t="shared" si="10"/>
        <v>0</v>
      </c>
    </row>
    <row r="403" spans="2:11" x14ac:dyDescent="0.25">
      <c r="B403" s="162"/>
      <c r="C403" s="163"/>
      <c r="D403" s="164"/>
      <c r="E403" s="164"/>
      <c r="F403" s="165"/>
      <c r="G403" s="165"/>
      <c r="H403" s="166"/>
      <c r="I403" s="167">
        <v>0</v>
      </c>
      <c r="J403" s="168">
        <v>0</v>
      </c>
      <c r="K403" s="167">
        <f t="shared" si="10"/>
        <v>0</v>
      </c>
    </row>
    <row r="404" spans="2:11" x14ac:dyDescent="0.25">
      <c r="B404" s="162"/>
      <c r="C404" s="163"/>
      <c r="D404" s="164"/>
      <c r="E404" s="164"/>
      <c r="F404" s="165"/>
      <c r="G404" s="165"/>
      <c r="H404" s="166"/>
      <c r="I404" s="167">
        <v>0</v>
      </c>
      <c r="J404" s="168">
        <v>0</v>
      </c>
      <c r="K404" s="167">
        <f t="shared" si="10"/>
        <v>0</v>
      </c>
    </row>
    <row r="405" spans="2:11" x14ac:dyDescent="0.25">
      <c r="B405" s="162"/>
      <c r="C405" s="163"/>
      <c r="D405" s="164"/>
      <c r="E405" s="164"/>
      <c r="F405" s="165"/>
      <c r="G405" s="165"/>
      <c r="H405" s="166"/>
      <c r="I405" s="167">
        <v>0</v>
      </c>
      <c r="J405" s="168">
        <v>0</v>
      </c>
      <c r="K405" s="167">
        <f t="shared" si="10"/>
        <v>0</v>
      </c>
    </row>
    <row r="406" spans="2:11" x14ac:dyDescent="0.25">
      <c r="B406" s="162"/>
      <c r="C406" s="163"/>
      <c r="D406" s="164"/>
      <c r="E406" s="164"/>
      <c r="F406" s="165"/>
      <c r="G406" s="165"/>
      <c r="H406" s="166"/>
      <c r="I406" s="167">
        <v>0</v>
      </c>
      <c r="J406" s="168">
        <v>0</v>
      </c>
      <c r="K406" s="167">
        <f t="shared" si="10"/>
        <v>0</v>
      </c>
    </row>
    <row r="407" spans="2:11" x14ac:dyDescent="0.25">
      <c r="B407" s="162"/>
      <c r="C407" s="163"/>
      <c r="D407" s="164"/>
      <c r="E407" s="164"/>
      <c r="F407" s="165"/>
      <c r="G407" s="165"/>
      <c r="H407" s="166"/>
      <c r="I407" s="167">
        <v>0</v>
      </c>
      <c r="J407" s="168">
        <v>0</v>
      </c>
      <c r="K407" s="167">
        <f t="shared" si="10"/>
        <v>0</v>
      </c>
    </row>
    <row r="408" spans="2:11" x14ac:dyDescent="0.25">
      <c r="B408" s="162"/>
      <c r="C408" s="163"/>
      <c r="D408" s="164"/>
      <c r="E408" s="164"/>
      <c r="F408" s="165"/>
      <c r="G408" s="165"/>
      <c r="H408" s="166"/>
      <c r="I408" s="167">
        <v>0</v>
      </c>
      <c r="J408" s="168">
        <v>0</v>
      </c>
      <c r="K408" s="167">
        <f t="shared" si="10"/>
        <v>0</v>
      </c>
    </row>
    <row r="409" spans="2:11" x14ac:dyDescent="0.25">
      <c r="B409" s="162"/>
      <c r="C409" s="163"/>
      <c r="D409" s="164"/>
      <c r="E409" s="164"/>
      <c r="F409" s="165"/>
      <c r="G409" s="165"/>
      <c r="H409" s="166"/>
      <c r="I409" s="167">
        <v>0</v>
      </c>
      <c r="J409" s="168">
        <v>0</v>
      </c>
      <c r="K409" s="167">
        <f t="shared" si="10"/>
        <v>0</v>
      </c>
    </row>
    <row r="410" spans="2:11" x14ac:dyDescent="0.25">
      <c r="B410" s="162"/>
      <c r="C410" s="163"/>
      <c r="D410" s="164"/>
      <c r="E410" s="164"/>
      <c r="F410" s="165"/>
      <c r="G410" s="165"/>
      <c r="H410" s="166"/>
      <c r="I410" s="167">
        <v>0</v>
      </c>
      <c r="J410" s="168">
        <v>0</v>
      </c>
      <c r="K410" s="167">
        <f t="shared" si="10"/>
        <v>0</v>
      </c>
    </row>
    <row r="411" spans="2:11" x14ac:dyDescent="0.25">
      <c r="B411" s="162"/>
      <c r="C411" s="163"/>
      <c r="D411" s="164"/>
      <c r="E411" s="164"/>
      <c r="F411" s="165"/>
      <c r="G411" s="165"/>
      <c r="H411" s="166"/>
      <c r="I411" s="167">
        <v>0</v>
      </c>
      <c r="J411" s="168">
        <v>0</v>
      </c>
      <c r="K411" s="167">
        <f t="shared" si="10"/>
        <v>0</v>
      </c>
    </row>
    <row r="412" spans="2:11" x14ac:dyDescent="0.25">
      <c r="B412" s="162"/>
      <c r="C412" s="163"/>
      <c r="D412" s="164"/>
      <c r="E412" s="164"/>
      <c r="F412" s="165"/>
      <c r="G412" s="165"/>
      <c r="H412" s="166"/>
      <c r="I412" s="167">
        <v>0</v>
      </c>
      <c r="J412" s="168">
        <v>0</v>
      </c>
      <c r="K412" s="167">
        <f t="shared" si="10"/>
        <v>0</v>
      </c>
    </row>
    <row r="413" spans="2:11" x14ac:dyDescent="0.25">
      <c r="B413" s="162"/>
      <c r="C413" s="163"/>
      <c r="D413" s="164"/>
      <c r="E413" s="164"/>
      <c r="F413" s="165"/>
      <c r="G413" s="165"/>
      <c r="H413" s="166"/>
      <c r="I413" s="167">
        <v>0</v>
      </c>
      <c r="J413" s="168">
        <v>0</v>
      </c>
      <c r="K413" s="167">
        <f t="shared" si="10"/>
        <v>0</v>
      </c>
    </row>
    <row r="414" spans="2:11" x14ac:dyDescent="0.25">
      <c r="B414" s="162"/>
      <c r="C414" s="163"/>
      <c r="D414" s="164"/>
      <c r="E414" s="164"/>
      <c r="F414" s="165"/>
      <c r="G414" s="165"/>
      <c r="H414" s="166"/>
      <c r="I414" s="167">
        <v>0</v>
      </c>
      <c r="J414" s="168">
        <v>0</v>
      </c>
      <c r="K414" s="167">
        <f t="shared" si="10"/>
        <v>0</v>
      </c>
    </row>
    <row r="415" spans="2:11" x14ac:dyDescent="0.25">
      <c r="B415" s="162"/>
      <c r="C415" s="163"/>
      <c r="D415" s="164"/>
      <c r="E415" s="164"/>
      <c r="F415" s="165"/>
      <c r="G415" s="165"/>
      <c r="H415" s="166"/>
      <c r="I415" s="167">
        <v>0</v>
      </c>
      <c r="J415" s="168">
        <v>0</v>
      </c>
      <c r="K415" s="167">
        <f t="shared" si="10"/>
        <v>0</v>
      </c>
    </row>
    <row r="416" spans="2:11" x14ac:dyDescent="0.25">
      <c r="B416" s="162"/>
      <c r="C416" s="163"/>
      <c r="D416" s="164"/>
      <c r="E416" s="164"/>
      <c r="F416" s="165"/>
      <c r="G416" s="165"/>
      <c r="H416" s="166"/>
      <c r="I416" s="167">
        <v>0</v>
      </c>
      <c r="J416" s="168">
        <v>0</v>
      </c>
      <c r="K416" s="167">
        <f t="shared" si="10"/>
        <v>0</v>
      </c>
    </row>
    <row r="417" spans="2:11" x14ac:dyDescent="0.25">
      <c r="B417" s="162"/>
      <c r="C417" s="163"/>
      <c r="D417" s="164"/>
      <c r="E417" s="164"/>
      <c r="F417" s="165"/>
      <c r="G417" s="165"/>
      <c r="H417" s="166"/>
      <c r="I417" s="167">
        <v>0</v>
      </c>
      <c r="J417" s="168">
        <v>0</v>
      </c>
      <c r="K417" s="167">
        <f t="shared" si="10"/>
        <v>0</v>
      </c>
    </row>
    <row r="418" spans="2:11" x14ac:dyDescent="0.25">
      <c r="B418" s="162"/>
      <c r="C418" s="163"/>
      <c r="D418" s="164"/>
      <c r="E418" s="164"/>
      <c r="F418" s="165"/>
      <c r="G418" s="165"/>
      <c r="H418" s="166"/>
      <c r="I418" s="167">
        <v>0</v>
      </c>
      <c r="J418" s="168">
        <v>0</v>
      </c>
      <c r="K418" s="167">
        <f t="shared" si="10"/>
        <v>0</v>
      </c>
    </row>
    <row r="419" spans="2:11" x14ac:dyDescent="0.25">
      <c r="B419" s="162"/>
      <c r="C419" s="163"/>
      <c r="D419" s="164"/>
      <c r="E419" s="164"/>
      <c r="F419" s="165"/>
      <c r="G419" s="165"/>
      <c r="H419" s="166"/>
      <c r="I419" s="167">
        <v>0</v>
      </c>
      <c r="J419" s="168">
        <v>0</v>
      </c>
      <c r="K419" s="167">
        <f t="shared" si="10"/>
        <v>0</v>
      </c>
    </row>
    <row r="420" spans="2:11" x14ac:dyDescent="0.25">
      <c r="B420" s="162"/>
      <c r="C420" s="163"/>
      <c r="D420" s="164"/>
      <c r="E420" s="164"/>
      <c r="F420" s="165"/>
      <c r="G420" s="165"/>
      <c r="H420" s="166"/>
      <c r="I420" s="167">
        <v>0</v>
      </c>
      <c r="J420" s="168">
        <v>0</v>
      </c>
      <c r="K420" s="167">
        <f t="shared" si="10"/>
        <v>0</v>
      </c>
    </row>
    <row r="421" spans="2:11" x14ac:dyDescent="0.25">
      <c r="B421" s="162"/>
      <c r="C421" s="163"/>
      <c r="D421" s="164"/>
      <c r="E421" s="164"/>
      <c r="F421" s="165"/>
      <c r="G421" s="165"/>
      <c r="H421" s="166"/>
      <c r="I421" s="167">
        <v>0</v>
      </c>
      <c r="J421" s="168">
        <v>0</v>
      </c>
      <c r="K421" s="167">
        <f t="shared" si="10"/>
        <v>0</v>
      </c>
    </row>
    <row r="422" spans="2:11" x14ac:dyDescent="0.25">
      <c r="B422" s="162"/>
      <c r="C422" s="163"/>
      <c r="D422" s="164"/>
      <c r="E422" s="164"/>
      <c r="F422" s="165"/>
      <c r="G422" s="165"/>
      <c r="H422" s="166"/>
      <c r="I422" s="167">
        <v>0</v>
      </c>
      <c r="J422" s="168">
        <v>0</v>
      </c>
      <c r="K422" s="167">
        <f t="shared" si="10"/>
        <v>0</v>
      </c>
    </row>
    <row r="423" spans="2:11" x14ac:dyDescent="0.25">
      <c r="B423" s="162"/>
      <c r="C423" s="163"/>
      <c r="D423" s="164"/>
      <c r="E423" s="164"/>
      <c r="F423" s="165"/>
      <c r="G423" s="165"/>
      <c r="H423" s="166"/>
      <c r="I423" s="167">
        <v>0</v>
      </c>
      <c r="J423" s="168">
        <v>0</v>
      </c>
      <c r="K423" s="167">
        <f t="shared" si="10"/>
        <v>0</v>
      </c>
    </row>
    <row r="424" spans="2:11" x14ac:dyDescent="0.25">
      <c r="B424" s="162"/>
      <c r="C424" s="163"/>
      <c r="D424" s="164"/>
      <c r="E424" s="164"/>
      <c r="F424" s="165"/>
      <c r="G424" s="165"/>
      <c r="H424" s="166"/>
      <c r="I424" s="167">
        <v>0</v>
      </c>
      <c r="J424" s="168">
        <v>0</v>
      </c>
      <c r="K424" s="167">
        <f t="shared" si="10"/>
        <v>0</v>
      </c>
    </row>
    <row r="425" spans="2:11" x14ac:dyDescent="0.25">
      <c r="B425" s="162"/>
      <c r="C425" s="163"/>
      <c r="D425" s="164"/>
      <c r="E425" s="164"/>
      <c r="F425" s="165"/>
      <c r="G425" s="165"/>
      <c r="H425" s="166"/>
      <c r="I425" s="167">
        <v>0</v>
      </c>
      <c r="J425" s="168">
        <v>0</v>
      </c>
      <c r="K425" s="167">
        <f t="shared" si="10"/>
        <v>0</v>
      </c>
    </row>
    <row r="426" spans="2:11" x14ac:dyDescent="0.25">
      <c r="B426" s="162"/>
      <c r="C426" s="163"/>
      <c r="D426" s="164"/>
      <c r="E426" s="164"/>
      <c r="F426" s="165"/>
      <c r="G426" s="165"/>
      <c r="H426" s="166"/>
      <c r="I426" s="167">
        <v>0</v>
      </c>
      <c r="J426" s="168">
        <v>0</v>
      </c>
      <c r="K426" s="167">
        <f t="shared" si="10"/>
        <v>0</v>
      </c>
    </row>
    <row r="427" spans="2:11" x14ac:dyDescent="0.25">
      <c r="B427" s="162"/>
      <c r="C427" s="163"/>
      <c r="D427" s="164"/>
      <c r="E427" s="164"/>
      <c r="F427" s="165"/>
      <c r="G427" s="165"/>
      <c r="H427" s="166"/>
      <c r="I427" s="167">
        <v>0</v>
      </c>
      <c r="J427" s="168">
        <v>0</v>
      </c>
      <c r="K427" s="167">
        <f t="shared" si="10"/>
        <v>0</v>
      </c>
    </row>
    <row r="428" spans="2:11" x14ac:dyDescent="0.25">
      <c r="B428" s="162"/>
      <c r="C428" s="163"/>
      <c r="D428" s="164"/>
      <c r="E428" s="164"/>
      <c r="F428" s="165"/>
      <c r="G428" s="165"/>
      <c r="H428" s="166"/>
      <c r="I428" s="167">
        <v>0</v>
      </c>
      <c r="J428" s="168">
        <v>0</v>
      </c>
      <c r="K428" s="167">
        <f t="shared" si="10"/>
        <v>0</v>
      </c>
    </row>
    <row r="429" spans="2:11" x14ac:dyDescent="0.25">
      <c r="B429" s="162"/>
      <c r="C429" s="163"/>
      <c r="D429" s="164"/>
      <c r="E429" s="164"/>
      <c r="F429" s="165"/>
      <c r="G429" s="165"/>
      <c r="H429" s="166"/>
      <c r="I429" s="167">
        <v>0</v>
      </c>
      <c r="J429" s="168">
        <v>0</v>
      </c>
      <c r="K429" s="167">
        <f t="shared" si="10"/>
        <v>0</v>
      </c>
    </row>
    <row r="430" spans="2:11" x14ac:dyDescent="0.25">
      <c r="B430" s="162"/>
      <c r="C430" s="163"/>
      <c r="D430" s="164"/>
      <c r="E430" s="164"/>
      <c r="F430" s="165"/>
      <c r="G430" s="165"/>
      <c r="H430" s="166"/>
      <c r="I430" s="167">
        <v>0</v>
      </c>
      <c r="J430" s="168">
        <v>0</v>
      </c>
      <c r="K430" s="167">
        <f t="shared" si="10"/>
        <v>0</v>
      </c>
    </row>
    <row r="431" spans="2:11" x14ac:dyDescent="0.25">
      <c r="B431" s="162"/>
      <c r="C431" s="163"/>
      <c r="D431" s="164"/>
      <c r="E431" s="164"/>
      <c r="F431" s="165"/>
      <c r="G431" s="165"/>
      <c r="H431" s="166"/>
      <c r="I431" s="167">
        <v>0</v>
      </c>
      <c r="J431" s="168">
        <v>0</v>
      </c>
      <c r="K431" s="167">
        <f t="shared" si="10"/>
        <v>0</v>
      </c>
    </row>
    <row r="432" spans="2:11" x14ac:dyDescent="0.25">
      <c r="B432" s="162"/>
      <c r="C432" s="163"/>
      <c r="D432" s="164"/>
      <c r="E432" s="164"/>
      <c r="F432" s="165"/>
      <c r="G432" s="165"/>
      <c r="H432" s="166"/>
      <c r="I432" s="167">
        <v>0</v>
      </c>
      <c r="J432" s="168">
        <v>0</v>
      </c>
      <c r="K432" s="167">
        <f t="shared" si="10"/>
        <v>0</v>
      </c>
    </row>
    <row r="433" spans="2:11" x14ac:dyDescent="0.25">
      <c r="B433" s="162"/>
      <c r="C433" s="163"/>
      <c r="D433" s="164"/>
      <c r="E433" s="164"/>
      <c r="F433" s="165"/>
      <c r="G433" s="165"/>
      <c r="H433" s="166"/>
      <c r="I433" s="167">
        <v>0</v>
      </c>
      <c r="J433" s="168">
        <v>0</v>
      </c>
      <c r="K433" s="167">
        <f t="shared" si="10"/>
        <v>0</v>
      </c>
    </row>
    <row r="434" spans="2:11" x14ac:dyDescent="0.25">
      <c r="B434" s="162"/>
      <c r="C434" s="163"/>
      <c r="D434" s="164"/>
      <c r="E434" s="164"/>
      <c r="F434" s="165"/>
      <c r="G434" s="165"/>
      <c r="H434" s="166"/>
      <c r="I434" s="167">
        <v>0</v>
      </c>
      <c r="J434" s="168">
        <v>0</v>
      </c>
      <c r="K434" s="167">
        <f t="shared" si="10"/>
        <v>0</v>
      </c>
    </row>
    <row r="435" spans="2:11" x14ac:dyDescent="0.25">
      <c r="B435" s="162"/>
      <c r="C435" s="163"/>
      <c r="D435" s="164"/>
      <c r="E435" s="164"/>
      <c r="F435" s="165"/>
      <c r="G435" s="165"/>
      <c r="H435" s="166"/>
      <c r="I435" s="167">
        <v>0</v>
      </c>
      <c r="J435" s="168">
        <v>0</v>
      </c>
      <c r="K435" s="167">
        <f t="shared" ref="K435:K465" si="11">K434+I435-J435</f>
        <v>0</v>
      </c>
    </row>
    <row r="436" spans="2:11" x14ac:dyDescent="0.25">
      <c r="B436" s="162"/>
      <c r="C436" s="163"/>
      <c r="D436" s="164"/>
      <c r="E436" s="164"/>
      <c r="F436" s="165"/>
      <c r="G436" s="165"/>
      <c r="H436" s="166"/>
      <c r="I436" s="167">
        <v>0</v>
      </c>
      <c r="J436" s="168">
        <v>0</v>
      </c>
      <c r="K436" s="167">
        <f t="shared" si="11"/>
        <v>0</v>
      </c>
    </row>
    <row r="437" spans="2:11" x14ac:dyDescent="0.25">
      <c r="B437" s="162"/>
      <c r="C437" s="163"/>
      <c r="D437" s="164"/>
      <c r="E437" s="164"/>
      <c r="F437" s="165"/>
      <c r="G437" s="165"/>
      <c r="H437" s="166"/>
      <c r="I437" s="167">
        <v>0</v>
      </c>
      <c r="J437" s="168">
        <v>0</v>
      </c>
      <c r="K437" s="167">
        <f t="shared" si="11"/>
        <v>0</v>
      </c>
    </row>
    <row r="438" spans="2:11" x14ac:dyDescent="0.25">
      <c r="B438" s="162"/>
      <c r="C438" s="163"/>
      <c r="D438" s="164"/>
      <c r="E438" s="164"/>
      <c r="F438" s="165"/>
      <c r="G438" s="165"/>
      <c r="H438" s="166"/>
      <c r="I438" s="167">
        <v>0</v>
      </c>
      <c r="J438" s="168">
        <v>0</v>
      </c>
      <c r="K438" s="167">
        <f t="shared" si="11"/>
        <v>0</v>
      </c>
    </row>
    <row r="439" spans="2:11" x14ac:dyDescent="0.25">
      <c r="B439" s="162"/>
      <c r="C439" s="163"/>
      <c r="D439" s="164"/>
      <c r="E439" s="164"/>
      <c r="F439" s="165"/>
      <c r="G439" s="165"/>
      <c r="H439" s="166"/>
      <c r="I439" s="167">
        <v>0</v>
      </c>
      <c r="J439" s="168">
        <v>0</v>
      </c>
      <c r="K439" s="167">
        <f t="shared" si="11"/>
        <v>0</v>
      </c>
    </row>
    <row r="440" spans="2:11" x14ac:dyDescent="0.25">
      <c r="B440" s="162"/>
      <c r="C440" s="163"/>
      <c r="D440" s="164"/>
      <c r="E440" s="164"/>
      <c r="F440" s="165"/>
      <c r="G440" s="165"/>
      <c r="H440" s="166"/>
      <c r="I440" s="167">
        <v>0</v>
      </c>
      <c r="J440" s="168">
        <v>0</v>
      </c>
      <c r="K440" s="167">
        <f t="shared" si="11"/>
        <v>0</v>
      </c>
    </row>
    <row r="441" spans="2:11" x14ac:dyDescent="0.25">
      <c r="B441" s="162"/>
      <c r="C441" s="163"/>
      <c r="D441" s="164"/>
      <c r="E441" s="164"/>
      <c r="F441" s="165"/>
      <c r="G441" s="165"/>
      <c r="H441" s="166"/>
      <c r="I441" s="167">
        <v>0</v>
      </c>
      <c r="J441" s="168">
        <v>0</v>
      </c>
      <c r="K441" s="167">
        <f t="shared" si="11"/>
        <v>0</v>
      </c>
    </row>
    <row r="442" spans="2:11" x14ac:dyDescent="0.25">
      <c r="B442" s="162"/>
      <c r="C442" s="163"/>
      <c r="D442" s="164"/>
      <c r="E442" s="164"/>
      <c r="F442" s="165"/>
      <c r="G442" s="165"/>
      <c r="H442" s="166"/>
      <c r="I442" s="167">
        <v>0</v>
      </c>
      <c r="J442" s="168">
        <v>0</v>
      </c>
      <c r="K442" s="167">
        <f t="shared" si="11"/>
        <v>0</v>
      </c>
    </row>
    <row r="443" spans="2:11" x14ac:dyDescent="0.25">
      <c r="B443" s="162"/>
      <c r="C443" s="163"/>
      <c r="D443" s="164"/>
      <c r="E443" s="164"/>
      <c r="F443" s="165"/>
      <c r="G443" s="165"/>
      <c r="H443" s="166"/>
      <c r="I443" s="167">
        <v>0</v>
      </c>
      <c r="J443" s="168">
        <v>0</v>
      </c>
      <c r="K443" s="167">
        <f t="shared" si="11"/>
        <v>0</v>
      </c>
    </row>
    <row r="444" spans="2:11" x14ac:dyDescent="0.25">
      <c r="B444" s="162"/>
      <c r="C444" s="163"/>
      <c r="D444" s="164"/>
      <c r="E444" s="164"/>
      <c r="F444" s="165"/>
      <c r="G444" s="165"/>
      <c r="H444" s="166"/>
      <c r="I444" s="167">
        <v>0</v>
      </c>
      <c r="J444" s="168">
        <v>0</v>
      </c>
      <c r="K444" s="167">
        <f t="shared" si="11"/>
        <v>0</v>
      </c>
    </row>
    <row r="445" spans="2:11" x14ac:dyDescent="0.25">
      <c r="B445" s="162"/>
      <c r="C445" s="163"/>
      <c r="D445" s="164"/>
      <c r="E445" s="164"/>
      <c r="F445" s="165"/>
      <c r="G445" s="165"/>
      <c r="H445" s="166"/>
      <c r="I445" s="167">
        <v>0</v>
      </c>
      <c r="J445" s="168">
        <v>0</v>
      </c>
      <c r="K445" s="167">
        <f t="shared" si="11"/>
        <v>0</v>
      </c>
    </row>
    <row r="446" spans="2:11" x14ac:dyDescent="0.25">
      <c r="B446" s="162"/>
      <c r="C446" s="163"/>
      <c r="D446" s="164"/>
      <c r="E446" s="164"/>
      <c r="F446" s="165"/>
      <c r="G446" s="165"/>
      <c r="H446" s="166"/>
      <c r="I446" s="167">
        <v>0</v>
      </c>
      <c r="J446" s="168">
        <v>0</v>
      </c>
      <c r="K446" s="167">
        <f t="shared" si="11"/>
        <v>0</v>
      </c>
    </row>
    <row r="447" spans="2:11" x14ac:dyDescent="0.25">
      <c r="B447" s="162"/>
      <c r="C447" s="163"/>
      <c r="D447" s="164"/>
      <c r="E447" s="164"/>
      <c r="F447" s="165"/>
      <c r="G447" s="165"/>
      <c r="H447" s="166"/>
      <c r="I447" s="167">
        <v>0</v>
      </c>
      <c r="J447" s="168">
        <v>0</v>
      </c>
      <c r="K447" s="167">
        <f t="shared" si="11"/>
        <v>0</v>
      </c>
    </row>
    <row r="448" spans="2:11" x14ac:dyDescent="0.25">
      <c r="B448" s="162"/>
      <c r="C448" s="163"/>
      <c r="D448" s="164"/>
      <c r="E448" s="164"/>
      <c r="F448" s="165"/>
      <c r="G448" s="165"/>
      <c r="H448" s="166"/>
      <c r="I448" s="167">
        <v>0</v>
      </c>
      <c r="J448" s="168">
        <v>0</v>
      </c>
      <c r="K448" s="167">
        <f t="shared" si="11"/>
        <v>0</v>
      </c>
    </row>
    <row r="449" spans="2:11" x14ac:dyDescent="0.25">
      <c r="B449" s="162"/>
      <c r="C449" s="163"/>
      <c r="D449" s="164"/>
      <c r="E449" s="164"/>
      <c r="F449" s="165"/>
      <c r="G449" s="165"/>
      <c r="H449" s="166"/>
      <c r="I449" s="167">
        <v>0</v>
      </c>
      <c r="J449" s="168">
        <v>0</v>
      </c>
      <c r="K449" s="167">
        <f t="shared" si="11"/>
        <v>0</v>
      </c>
    </row>
    <row r="450" spans="2:11" x14ac:dyDescent="0.25">
      <c r="B450" s="162"/>
      <c r="C450" s="163"/>
      <c r="D450" s="164"/>
      <c r="E450" s="164"/>
      <c r="F450" s="165"/>
      <c r="G450" s="165"/>
      <c r="H450" s="166"/>
      <c r="I450" s="167">
        <v>0</v>
      </c>
      <c r="J450" s="168">
        <v>0</v>
      </c>
      <c r="K450" s="167">
        <f t="shared" si="11"/>
        <v>0</v>
      </c>
    </row>
    <row r="451" spans="2:11" x14ac:dyDescent="0.25">
      <c r="B451" s="162"/>
      <c r="C451" s="163"/>
      <c r="D451" s="164"/>
      <c r="E451" s="164"/>
      <c r="F451" s="165"/>
      <c r="G451" s="165"/>
      <c r="H451" s="166"/>
      <c r="I451" s="167">
        <v>0</v>
      </c>
      <c r="J451" s="168">
        <v>0</v>
      </c>
      <c r="K451" s="167">
        <f t="shared" si="11"/>
        <v>0</v>
      </c>
    </row>
    <row r="452" spans="2:11" x14ac:dyDescent="0.25">
      <c r="B452" s="162"/>
      <c r="C452" s="163"/>
      <c r="D452" s="164"/>
      <c r="E452" s="164"/>
      <c r="F452" s="165"/>
      <c r="G452" s="165"/>
      <c r="H452" s="166"/>
      <c r="I452" s="167">
        <v>0</v>
      </c>
      <c r="J452" s="168">
        <v>0</v>
      </c>
      <c r="K452" s="167">
        <f t="shared" si="11"/>
        <v>0</v>
      </c>
    </row>
    <row r="453" spans="2:11" x14ac:dyDescent="0.25">
      <c r="B453" s="162"/>
      <c r="C453" s="163"/>
      <c r="D453" s="164"/>
      <c r="E453" s="164"/>
      <c r="F453" s="165"/>
      <c r="G453" s="165"/>
      <c r="H453" s="166"/>
      <c r="I453" s="167">
        <v>0</v>
      </c>
      <c r="J453" s="168">
        <v>0</v>
      </c>
      <c r="K453" s="167">
        <f t="shared" si="11"/>
        <v>0</v>
      </c>
    </row>
    <row r="454" spans="2:11" x14ac:dyDescent="0.25">
      <c r="B454" s="162"/>
      <c r="C454" s="163"/>
      <c r="D454" s="164"/>
      <c r="E454" s="164"/>
      <c r="F454" s="165"/>
      <c r="G454" s="165"/>
      <c r="H454" s="166"/>
      <c r="I454" s="167">
        <v>0</v>
      </c>
      <c r="J454" s="168">
        <v>0</v>
      </c>
      <c r="K454" s="167">
        <f t="shared" si="11"/>
        <v>0</v>
      </c>
    </row>
    <row r="455" spans="2:11" x14ac:dyDescent="0.25">
      <c r="B455" s="162"/>
      <c r="C455" s="163"/>
      <c r="D455" s="164"/>
      <c r="E455" s="164"/>
      <c r="F455" s="165"/>
      <c r="G455" s="165"/>
      <c r="H455" s="166"/>
      <c r="I455" s="167">
        <v>0</v>
      </c>
      <c r="J455" s="168">
        <v>0</v>
      </c>
      <c r="K455" s="167">
        <f t="shared" si="11"/>
        <v>0</v>
      </c>
    </row>
    <row r="456" spans="2:11" x14ac:dyDescent="0.25">
      <c r="B456" s="162"/>
      <c r="C456" s="163"/>
      <c r="D456" s="164"/>
      <c r="E456" s="164"/>
      <c r="F456" s="165"/>
      <c r="G456" s="165"/>
      <c r="H456" s="166"/>
      <c r="I456" s="167">
        <v>0</v>
      </c>
      <c r="J456" s="168">
        <v>0</v>
      </c>
      <c r="K456" s="167">
        <f t="shared" si="11"/>
        <v>0</v>
      </c>
    </row>
    <row r="457" spans="2:11" x14ac:dyDescent="0.25">
      <c r="B457" s="162"/>
      <c r="C457" s="163"/>
      <c r="D457" s="164"/>
      <c r="E457" s="164"/>
      <c r="F457" s="165"/>
      <c r="G457" s="165"/>
      <c r="H457" s="166"/>
      <c r="I457" s="167">
        <v>0</v>
      </c>
      <c r="J457" s="168">
        <v>0</v>
      </c>
      <c r="K457" s="167">
        <f t="shared" si="11"/>
        <v>0</v>
      </c>
    </row>
    <row r="458" spans="2:11" x14ac:dyDescent="0.25">
      <c r="B458" s="162"/>
      <c r="C458" s="163"/>
      <c r="D458" s="164"/>
      <c r="E458" s="164"/>
      <c r="F458" s="165"/>
      <c r="G458" s="165"/>
      <c r="H458" s="166"/>
      <c r="I458" s="167">
        <v>0</v>
      </c>
      <c r="J458" s="168">
        <v>0</v>
      </c>
      <c r="K458" s="167">
        <f t="shared" si="11"/>
        <v>0</v>
      </c>
    </row>
    <row r="459" spans="2:11" x14ac:dyDescent="0.25">
      <c r="B459" s="162"/>
      <c r="C459" s="163"/>
      <c r="D459" s="164"/>
      <c r="E459" s="164"/>
      <c r="F459" s="165"/>
      <c r="G459" s="165"/>
      <c r="H459" s="166"/>
      <c r="I459" s="167">
        <v>0</v>
      </c>
      <c r="J459" s="168">
        <v>0</v>
      </c>
      <c r="K459" s="167">
        <f t="shared" si="11"/>
        <v>0</v>
      </c>
    </row>
    <row r="460" spans="2:11" x14ac:dyDescent="0.25">
      <c r="B460" s="162"/>
      <c r="C460" s="163"/>
      <c r="D460" s="164"/>
      <c r="E460" s="164"/>
      <c r="F460" s="165"/>
      <c r="G460" s="165"/>
      <c r="H460" s="166"/>
      <c r="I460" s="167">
        <v>0</v>
      </c>
      <c r="J460" s="168">
        <v>0</v>
      </c>
      <c r="K460" s="167">
        <f t="shared" si="11"/>
        <v>0</v>
      </c>
    </row>
    <row r="461" spans="2:11" x14ac:dyDescent="0.25">
      <c r="B461" s="162"/>
      <c r="C461" s="163"/>
      <c r="D461" s="164"/>
      <c r="E461" s="164"/>
      <c r="F461" s="165"/>
      <c r="G461" s="165"/>
      <c r="H461" s="166"/>
      <c r="I461" s="167">
        <v>0</v>
      </c>
      <c r="J461" s="168">
        <v>0</v>
      </c>
      <c r="K461" s="167">
        <f t="shared" si="11"/>
        <v>0</v>
      </c>
    </row>
    <row r="462" spans="2:11" x14ac:dyDescent="0.25">
      <c r="B462" s="162"/>
      <c r="C462" s="163"/>
      <c r="D462" s="164"/>
      <c r="E462" s="164"/>
      <c r="F462" s="165"/>
      <c r="G462" s="165"/>
      <c r="H462" s="166"/>
      <c r="I462" s="167">
        <v>0</v>
      </c>
      <c r="J462" s="168">
        <v>0</v>
      </c>
      <c r="K462" s="167">
        <f t="shared" si="11"/>
        <v>0</v>
      </c>
    </row>
    <row r="463" spans="2:11" x14ac:dyDescent="0.25">
      <c r="B463" s="162"/>
      <c r="C463" s="163"/>
      <c r="D463" s="164"/>
      <c r="E463" s="164"/>
      <c r="F463" s="165"/>
      <c r="G463" s="165"/>
      <c r="H463" s="166"/>
      <c r="I463" s="167">
        <v>0</v>
      </c>
      <c r="J463" s="168">
        <v>0</v>
      </c>
      <c r="K463" s="167">
        <f t="shared" si="11"/>
        <v>0</v>
      </c>
    </row>
    <row r="464" spans="2:11" x14ac:dyDescent="0.25">
      <c r="B464" s="162"/>
      <c r="C464" s="163"/>
      <c r="D464" s="164"/>
      <c r="E464" s="164"/>
      <c r="F464" s="165"/>
      <c r="G464" s="165"/>
      <c r="H464" s="166"/>
      <c r="I464" s="167">
        <v>0</v>
      </c>
      <c r="J464" s="168">
        <v>0</v>
      </c>
      <c r="K464" s="167">
        <f t="shared" si="11"/>
        <v>0</v>
      </c>
    </row>
    <row r="465" spans="2:11" x14ac:dyDescent="0.25">
      <c r="B465" s="162"/>
      <c r="C465" s="163"/>
      <c r="D465" s="164"/>
      <c r="E465" s="164"/>
      <c r="F465" s="165"/>
      <c r="G465" s="165"/>
      <c r="H465" s="166"/>
      <c r="I465" s="167">
        <v>0</v>
      </c>
      <c r="J465" s="168">
        <v>0</v>
      </c>
      <c r="K465" s="167">
        <f t="shared" si="11"/>
        <v>0</v>
      </c>
    </row>
    <row r="466" spans="2:11" x14ac:dyDescent="0.25">
      <c r="B466" s="162"/>
      <c r="C466" s="163"/>
      <c r="D466" s="164"/>
      <c r="E466" s="164"/>
      <c r="F466" s="165"/>
      <c r="G466" s="165"/>
      <c r="H466" s="166"/>
      <c r="I466" s="167">
        <v>0</v>
      </c>
      <c r="J466" s="168">
        <v>0</v>
      </c>
      <c r="K466" s="167">
        <f t="shared" si="9"/>
        <v>0</v>
      </c>
    </row>
    <row r="467" spans="2:11" x14ac:dyDescent="0.25">
      <c r="B467" s="162"/>
      <c r="C467" s="163"/>
      <c r="D467" s="164"/>
      <c r="E467" s="164"/>
      <c r="F467" s="165"/>
      <c r="G467" s="165"/>
      <c r="H467" s="166"/>
      <c r="I467" s="167">
        <v>0</v>
      </c>
      <c r="J467" s="168">
        <v>0</v>
      </c>
      <c r="K467" s="167">
        <f t="shared" si="9"/>
        <v>0</v>
      </c>
    </row>
    <row r="468" spans="2:11" x14ac:dyDescent="0.25">
      <c r="B468" s="162"/>
      <c r="C468" s="163"/>
      <c r="D468" s="164"/>
      <c r="E468" s="164"/>
      <c r="F468" s="165"/>
      <c r="G468" s="165"/>
      <c r="H468" s="166"/>
      <c r="I468" s="167">
        <v>0</v>
      </c>
      <c r="J468" s="168">
        <v>0</v>
      </c>
      <c r="K468" s="167">
        <f t="shared" si="9"/>
        <v>0</v>
      </c>
    </row>
    <row r="469" spans="2:11" x14ac:dyDescent="0.25">
      <c r="B469" s="162"/>
      <c r="C469" s="163"/>
      <c r="D469" s="164"/>
      <c r="E469" s="164"/>
      <c r="F469" s="165"/>
      <c r="G469" s="165"/>
      <c r="H469" s="166"/>
      <c r="I469" s="167">
        <v>0</v>
      </c>
      <c r="J469" s="168">
        <v>0</v>
      </c>
      <c r="K469" s="167">
        <f t="shared" si="9"/>
        <v>0</v>
      </c>
    </row>
    <row r="470" spans="2:11" x14ac:dyDescent="0.25">
      <c r="B470" s="162"/>
      <c r="C470" s="163"/>
      <c r="D470" s="164"/>
      <c r="E470" s="164"/>
      <c r="F470" s="165"/>
      <c r="G470" s="165"/>
      <c r="H470" s="166"/>
      <c r="I470" s="167">
        <v>0</v>
      </c>
      <c r="J470" s="168">
        <v>0</v>
      </c>
      <c r="K470" s="167">
        <f t="shared" si="9"/>
        <v>0</v>
      </c>
    </row>
    <row r="471" spans="2:11" x14ac:dyDescent="0.25">
      <c r="B471" s="162"/>
      <c r="C471" s="163"/>
      <c r="D471" s="164"/>
      <c r="E471" s="164"/>
      <c r="F471" s="165"/>
      <c r="G471" s="165"/>
      <c r="H471" s="166"/>
      <c r="I471" s="167">
        <v>0</v>
      </c>
      <c r="J471" s="168">
        <v>0</v>
      </c>
      <c r="K471" s="167">
        <f t="shared" si="9"/>
        <v>0</v>
      </c>
    </row>
    <row r="472" spans="2:11" x14ac:dyDescent="0.25">
      <c r="B472" s="162"/>
      <c r="C472" s="163"/>
      <c r="D472" s="164"/>
      <c r="E472" s="164"/>
      <c r="F472" s="165"/>
      <c r="G472" s="165"/>
      <c r="H472" s="166"/>
      <c r="I472" s="167">
        <v>0</v>
      </c>
      <c r="J472" s="168">
        <v>0</v>
      </c>
      <c r="K472" s="167">
        <f t="shared" si="9"/>
        <v>0</v>
      </c>
    </row>
    <row r="473" spans="2:11" ht="16.5" customHeight="1" x14ac:dyDescent="0.25">
      <c r="B473" s="162"/>
      <c r="C473" s="163"/>
      <c r="D473" s="164"/>
      <c r="E473" s="164"/>
      <c r="F473" s="165"/>
      <c r="G473" s="165"/>
      <c r="H473" s="166"/>
      <c r="I473" s="167">
        <v>0</v>
      </c>
      <c r="J473" s="168">
        <v>0</v>
      </c>
      <c r="K473" s="167">
        <f t="shared" si="9"/>
        <v>0</v>
      </c>
    </row>
    <row r="474" spans="2:11" x14ac:dyDescent="0.25">
      <c r="B474" s="162"/>
      <c r="C474" s="163"/>
      <c r="D474" s="164"/>
      <c r="E474" s="164"/>
      <c r="F474" s="165"/>
      <c r="G474" s="165"/>
      <c r="H474" s="166"/>
      <c r="I474" s="167">
        <v>0</v>
      </c>
      <c r="J474" s="168">
        <v>0</v>
      </c>
      <c r="K474" s="167">
        <f t="shared" si="9"/>
        <v>0</v>
      </c>
    </row>
    <row r="475" spans="2:11" x14ac:dyDescent="0.25">
      <c r="B475" s="162"/>
      <c r="C475" s="163"/>
      <c r="D475" s="164"/>
      <c r="E475" s="164"/>
      <c r="F475" s="165"/>
      <c r="G475" s="165"/>
      <c r="H475" s="166"/>
      <c r="I475" s="167">
        <v>0</v>
      </c>
      <c r="J475" s="168">
        <v>0</v>
      </c>
      <c r="K475" s="167">
        <f t="shared" si="9"/>
        <v>0</v>
      </c>
    </row>
    <row r="476" spans="2:11" x14ac:dyDescent="0.25">
      <c r="B476" s="162"/>
      <c r="C476" s="163"/>
      <c r="D476" s="164"/>
      <c r="E476" s="164"/>
      <c r="F476" s="165"/>
      <c r="G476" s="165"/>
      <c r="H476" s="166"/>
      <c r="I476" s="167">
        <v>0</v>
      </c>
      <c r="J476" s="168">
        <v>0</v>
      </c>
      <c r="K476" s="167">
        <f t="shared" si="9"/>
        <v>0</v>
      </c>
    </row>
    <row r="477" spans="2:11" x14ac:dyDescent="0.25">
      <c r="B477" s="162"/>
      <c r="C477" s="163"/>
      <c r="D477" s="164"/>
      <c r="E477" s="164"/>
      <c r="F477" s="165"/>
      <c r="G477" s="165"/>
      <c r="H477" s="166"/>
      <c r="I477" s="167">
        <v>0</v>
      </c>
      <c r="J477" s="168">
        <v>0</v>
      </c>
      <c r="K477" s="167">
        <f t="shared" si="9"/>
        <v>0</v>
      </c>
    </row>
    <row r="478" spans="2:11" x14ac:dyDescent="0.25">
      <c r="B478" s="162"/>
      <c r="C478" s="163"/>
      <c r="D478" s="164"/>
      <c r="E478" s="164"/>
      <c r="F478" s="165"/>
      <c r="G478" s="165"/>
      <c r="H478" s="166"/>
      <c r="I478" s="167">
        <v>0</v>
      </c>
      <c r="J478" s="168">
        <v>0</v>
      </c>
      <c r="K478" s="167">
        <f t="shared" si="9"/>
        <v>0</v>
      </c>
    </row>
    <row r="479" spans="2:11" x14ac:dyDescent="0.25">
      <c r="B479" s="162"/>
      <c r="C479" s="163"/>
      <c r="D479" s="164"/>
      <c r="E479" s="164"/>
      <c r="F479" s="165"/>
      <c r="G479" s="165"/>
      <c r="H479" s="166"/>
      <c r="I479" s="167">
        <v>0</v>
      </c>
      <c r="J479" s="168">
        <v>0</v>
      </c>
      <c r="K479" s="167">
        <f t="shared" si="9"/>
        <v>0</v>
      </c>
    </row>
    <row r="480" spans="2:11" x14ac:dyDescent="0.25">
      <c r="B480" s="162"/>
      <c r="C480" s="163"/>
      <c r="D480" s="164"/>
      <c r="E480" s="164"/>
      <c r="F480" s="165"/>
      <c r="G480" s="165"/>
      <c r="H480" s="166"/>
      <c r="I480" s="167">
        <v>0</v>
      </c>
      <c r="J480" s="168">
        <v>0</v>
      </c>
      <c r="K480" s="167">
        <f t="shared" si="9"/>
        <v>0</v>
      </c>
    </row>
    <row r="481" spans="2:11" x14ac:dyDescent="0.25">
      <c r="B481" s="162"/>
      <c r="C481" s="163"/>
      <c r="D481" s="164"/>
      <c r="E481" s="164"/>
      <c r="F481" s="165"/>
      <c r="G481" s="165"/>
      <c r="H481" s="166"/>
      <c r="I481" s="167">
        <v>0</v>
      </c>
      <c r="J481" s="168">
        <v>0</v>
      </c>
      <c r="K481" s="167">
        <f t="shared" si="9"/>
        <v>0</v>
      </c>
    </row>
    <row r="482" spans="2:11" x14ac:dyDescent="0.25">
      <c r="B482" s="162"/>
      <c r="C482" s="163"/>
      <c r="D482" s="164"/>
      <c r="E482" s="164"/>
      <c r="F482" s="165"/>
      <c r="G482" s="165"/>
      <c r="H482" s="166"/>
      <c r="I482" s="167">
        <v>0</v>
      </c>
      <c r="J482" s="168">
        <v>0</v>
      </c>
      <c r="K482" s="167">
        <f t="shared" si="9"/>
        <v>0</v>
      </c>
    </row>
    <row r="483" spans="2:11" x14ac:dyDescent="0.25">
      <c r="B483" s="162"/>
      <c r="C483" s="163"/>
      <c r="D483" s="164"/>
      <c r="E483" s="164"/>
      <c r="F483" s="165"/>
      <c r="G483" s="165"/>
      <c r="H483" s="166"/>
      <c r="I483" s="167">
        <v>0</v>
      </c>
      <c r="J483" s="168">
        <v>0</v>
      </c>
      <c r="K483" s="167">
        <f t="shared" si="9"/>
        <v>0</v>
      </c>
    </row>
    <row r="484" spans="2:11" x14ac:dyDescent="0.25">
      <c r="B484" s="162"/>
      <c r="C484" s="163"/>
      <c r="D484" s="164"/>
      <c r="E484" s="164"/>
      <c r="F484" s="165"/>
      <c r="G484" s="165"/>
      <c r="H484" s="166"/>
      <c r="I484" s="167">
        <v>0</v>
      </c>
      <c r="J484" s="168">
        <v>0</v>
      </c>
      <c r="K484" s="167">
        <f t="shared" si="9"/>
        <v>0</v>
      </c>
    </row>
    <row r="485" spans="2:11" x14ac:dyDescent="0.25">
      <c r="B485" s="162"/>
      <c r="C485" s="163"/>
      <c r="D485" s="164"/>
      <c r="E485" s="164"/>
      <c r="F485" s="165"/>
      <c r="G485" s="165"/>
      <c r="H485" s="166"/>
      <c r="I485" s="167">
        <v>0</v>
      </c>
      <c r="J485" s="168">
        <v>0</v>
      </c>
      <c r="K485" s="167">
        <f t="shared" si="9"/>
        <v>0</v>
      </c>
    </row>
    <row r="486" spans="2:11" x14ac:dyDescent="0.25">
      <c r="B486" s="162"/>
      <c r="C486" s="163"/>
      <c r="D486" s="164"/>
      <c r="E486" s="164"/>
      <c r="F486" s="165"/>
      <c r="G486" s="165"/>
      <c r="H486" s="166"/>
      <c r="I486" s="167">
        <v>0</v>
      </c>
      <c r="J486" s="168">
        <v>0</v>
      </c>
      <c r="K486" s="167">
        <f t="shared" si="9"/>
        <v>0</v>
      </c>
    </row>
    <row r="487" spans="2:11" x14ac:dyDescent="0.25">
      <c r="B487" s="162"/>
      <c r="C487" s="163"/>
      <c r="D487" s="164"/>
      <c r="E487" s="164"/>
      <c r="F487" s="165"/>
      <c r="G487" s="165"/>
      <c r="H487" s="166"/>
      <c r="I487" s="167">
        <v>0</v>
      </c>
      <c r="J487" s="168">
        <v>0</v>
      </c>
      <c r="K487" s="167">
        <f t="shared" si="9"/>
        <v>0</v>
      </c>
    </row>
    <row r="488" spans="2:11" x14ac:dyDescent="0.25">
      <c r="B488" s="162"/>
      <c r="C488" s="163"/>
      <c r="D488" s="164"/>
      <c r="E488" s="164"/>
      <c r="F488" s="165"/>
      <c r="G488" s="165"/>
      <c r="H488" s="166"/>
      <c r="I488" s="167">
        <v>0</v>
      </c>
      <c r="J488" s="168">
        <v>0</v>
      </c>
      <c r="K488" s="167">
        <f t="shared" si="9"/>
        <v>0</v>
      </c>
    </row>
    <row r="489" spans="2:11" x14ac:dyDescent="0.25">
      <c r="B489" s="162"/>
      <c r="C489" s="163"/>
      <c r="D489" s="164"/>
      <c r="E489" s="164"/>
      <c r="F489" s="165"/>
      <c r="G489" s="165"/>
      <c r="H489" s="166"/>
      <c r="I489" s="167">
        <v>0</v>
      </c>
      <c r="J489" s="168">
        <v>0</v>
      </c>
      <c r="K489" s="167">
        <f t="shared" si="9"/>
        <v>0</v>
      </c>
    </row>
    <row r="490" spans="2:11" x14ac:dyDescent="0.25">
      <c r="B490" s="162"/>
      <c r="C490" s="163"/>
      <c r="D490" s="164"/>
      <c r="E490" s="164"/>
      <c r="F490" s="165"/>
      <c r="G490" s="165"/>
      <c r="H490" s="166"/>
      <c r="I490" s="167">
        <v>0</v>
      </c>
      <c r="J490" s="168">
        <v>0</v>
      </c>
      <c r="K490" s="167">
        <f t="shared" si="9"/>
        <v>0</v>
      </c>
    </row>
    <row r="491" spans="2:11" x14ac:dyDescent="0.25">
      <c r="B491" s="162"/>
      <c r="C491" s="163"/>
      <c r="D491" s="164"/>
      <c r="E491" s="164"/>
      <c r="F491" s="165"/>
      <c r="G491" s="165"/>
      <c r="H491" s="166"/>
      <c r="I491" s="167">
        <v>0</v>
      </c>
      <c r="J491" s="168">
        <v>0</v>
      </c>
      <c r="K491" s="167">
        <f t="shared" si="9"/>
        <v>0</v>
      </c>
    </row>
    <row r="492" spans="2:11" x14ac:dyDescent="0.25">
      <c r="B492" s="162"/>
      <c r="C492" s="163"/>
      <c r="D492" s="164"/>
      <c r="E492" s="164"/>
      <c r="F492" s="165"/>
      <c r="G492" s="165"/>
      <c r="H492" s="166"/>
      <c r="I492" s="167">
        <v>0</v>
      </c>
      <c r="J492" s="168">
        <v>0</v>
      </c>
      <c r="K492" s="167">
        <f t="shared" si="9"/>
        <v>0</v>
      </c>
    </row>
    <row r="493" spans="2:11" x14ac:dyDescent="0.25">
      <c r="B493" s="162"/>
      <c r="C493" s="163"/>
      <c r="D493" s="164"/>
      <c r="E493" s="164"/>
      <c r="F493" s="165"/>
      <c r="G493" s="165"/>
      <c r="H493" s="166"/>
      <c r="I493" s="167">
        <v>0</v>
      </c>
      <c r="J493" s="168">
        <v>0</v>
      </c>
      <c r="K493" s="167">
        <f t="shared" si="9"/>
        <v>0</v>
      </c>
    </row>
    <row r="494" spans="2:11" x14ac:dyDescent="0.25">
      <c r="B494" s="162"/>
      <c r="C494" s="163"/>
      <c r="D494" s="164"/>
      <c r="E494" s="164"/>
      <c r="F494" s="165"/>
      <c r="G494" s="165"/>
      <c r="H494" s="166"/>
      <c r="I494" s="167">
        <v>0</v>
      </c>
      <c r="J494" s="168">
        <v>0</v>
      </c>
      <c r="K494" s="167">
        <f t="shared" si="9"/>
        <v>0</v>
      </c>
    </row>
    <row r="495" spans="2:11" x14ac:dyDescent="0.25">
      <c r="B495" s="162"/>
      <c r="C495" s="163"/>
      <c r="D495" s="164"/>
      <c r="E495" s="164"/>
      <c r="F495" s="165"/>
      <c r="G495" s="165"/>
      <c r="H495" s="166"/>
      <c r="I495" s="167">
        <v>0</v>
      </c>
      <c r="J495" s="168">
        <v>0</v>
      </c>
      <c r="K495" s="167">
        <f t="shared" si="9"/>
        <v>0</v>
      </c>
    </row>
    <row r="496" spans="2:11" x14ac:dyDescent="0.25">
      <c r="B496" s="162"/>
      <c r="C496" s="163"/>
      <c r="D496" s="164"/>
      <c r="E496" s="164"/>
      <c r="F496" s="165"/>
      <c r="G496" s="165"/>
      <c r="H496" s="166"/>
      <c r="I496" s="167">
        <v>0</v>
      </c>
      <c r="J496" s="168">
        <v>0</v>
      </c>
      <c r="K496" s="167">
        <f t="shared" si="9"/>
        <v>0</v>
      </c>
    </row>
    <row r="497" spans="2:11" x14ac:dyDescent="0.25">
      <c r="B497" s="162"/>
      <c r="C497" s="163"/>
      <c r="D497" s="164"/>
      <c r="E497" s="164"/>
      <c r="F497" s="165"/>
      <c r="G497" s="165"/>
      <c r="H497" s="166"/>
      <c r="I497" s="167">
        <v>0</v>
      </c>
      <c r="J497" s="168">
        <v>0</v>
      </c>
      <c r="K497" s="167">
        <f t="shared" si="9"/>
        <v>0</v>
      </c>
    </row>
    <row r="498" spans="2:11" x14ac:dyDescent="0.25">
      <c r="B498" s="162"/>
      <c r="C498" s="163"/>
      <c r="D498" s="164"/>
      <c r="E498" s="164"/>
      <c r="F498" s="165"/>
      <c r="G498" s="165"/>
      <c r="H498" s="166"/>
      <c r="I498" s="167">
        <v>0</v>
      </c>
      <c r="J498" s="168">
        <v>0</v>
      </c>
      <c r="K498" s="167">
        <f t="shared" si="9"/>
        <v>0</v>
      </c>
    </row>
    <row r="499" spans="2:11" x14ac:dyDescent="0.25">
      <c r="B499" s="162"/>
      <c r="C499" s="163"/>
      <c r="D499" s="164"/>
      <c r="E499" s="164"/>
      <c r="F499" s="165"/>
      <c r="G499" s="165"/>
      <c r="H499" s="166"/>
      <c r="I499" s="167">
        <v>0</v>
      </c>
      <c r="J499" s="168">
        <v>0</v>
      </c>
      <c r="K499" s="167">
        <f t="shared" si="9"/>
        <v>0</v>
      </c>
    </row>
    <row r="500" spans="2:11" x14ac:dyDescent="0.25">
      <c r="B500" s="162"/>
      <c r="C500" s="163"/>
      <c r="D500" s="164"/>
      <c r="E500" s="164"/>
      <c r="F500" s="165"/>
      <c r="G500" s="165"/>
      <c r="H500" s="166"/>
      <c r="I500" s="167">
        <v>0</v>
      </c>
      <c r="J500" s="168">
        <v>0</v>
      </c>
      <c r="K500" s="167">
        <f t="shared" si="9"/>
        <v>0</v>
      </c>
    </row>
    <row r="501" spans="2:11" x14ac:dyDescent="0.25">
      <c r="B501" s="162"/>
      <c r="C501" s="163"/>
      <c r="D501" s="164"/>
      <c r="E501" s="164"/>
      <c r="F501" s="165"/>
      <c r="G501" s="165"/>
      <c r="H501" s="166"/>
      <c r="I501" s="167">
        <v>0</v>
      </c>
      <c r="J501" s="168">
        <v>0</v>
      </c>
      <c r="K501" s="167">
        <f t="shared" si="9"/>
        <v>0</v>
      </c>
    </row>
    <row r="502" spans="2:11" x14ac:dyDescent="0.25">
      <c r="B502" s="162"/>
      <c r="C502" s="163"/>
      <c r="D502" s="164"/>
      <c r="E502" s="164"/>
      <c r="F502" s="165"/>
      <c r="G502" s="165"/>
      <c r="H502" s="166"/>
      <c r="I502" s="167">
        <v>0</v>
      </c>
      <c r="J502" s="168">
        <v>0</v>
      </c>
      <c r="K502" s="167">
        <f t="shared" si="9"/>
        <v>0</v>
      </c>
    </row>
    <row r="503" spans="2:11" x14ac:dyDescent="0.25">
      <c r="B503" s="162"/>
      <c r="C503" s="163"/>
      <c r="D503" s="164"/>
      <c r="E503" s="164"/>
      <c r="F503" s="165"/>
      <c r="G503" s="165"/>
      <c r="H503" s="166"/>
      <c r="I503" s="167">
        <v>0</v>
      </c>
      <c r="J503" s="168">
        <v>0</v>
      </c>
      <c r="K503" s="167">
        <f t="shared" si="9"/>
        <v>0</v>
      </c>
    </row>
    <row r="504" spans="2:11" x14ac:dyDescent="0.25">
      <c r="B504" s="162"/>
      <c r="C504" s="163"/>
      <c r="D504" s="164"/>
      <c r="E504" s="164"/>
      <c r="F504" s="165"/>
      <c r="G504" s="165"/>
      <c r="H504" s="166"/>
      <c r="I504" s="167">
        <v>0</v>
      </c>
      <c r="J504" s="168">
        <v>0</v>
      </c>
      <c r="K504" s="167">
        <f t="shared" si="9"/>
        <v>0</v>
      </c>
    </row>
    <row r="505" spans="2:11" x14ac:dyDescent="0.25">
      <c r="B505" s="162"/>
      <c r="C505" s="163"/>
      <c r="D505" s="164"/>
      <c r="E505" s="164"/>
      <c r="F505" s="165"/>
      <c r="G505" s="165"/>
      <c r="H505" s="166"/>
      <c r="I505" s="167">
        <v>0</v>
      </c>
      <c r="J505" s="168">
        <v>0</v>
      </c>
      <c r="K505" s="167">
        <f t="shared" si="9"/>
        <v>0</v>
      </c>
    </row>
    <row r="506" spans="2:11" x14ac:dyDescent="0.25">
      <c r="B506" s="162"/>
      <c r="C506" s="163"/>
      <c r="D506" s="164"/>
      <c r="E506" s="164"/>
      <c r="F506" s="165"/>
      <c r="G506" s="165"/>
      <c r="H506" s="166"/>
      <c r="I506" s="167">
        <v>0</v>
      </c>
      <c r="J506" s="168">
        <v>0</v>
      </c>
      <c r="K506" s="167">
        <f t="shared" si="9"/>
        <v>0</v>
      </c>
    </row>
    <row r="507" spans="2:11" x14ac:dyDescent="0.25">
      <c r="B507" s="162"/>
      <c r="C507" s="163"/>
      <c r="D507" s="164"/>
      <c r="E507" s="164"/>
      <c r="F507" s="165"/>
      <c r="G507" s="165"/>
      <c r="H507" s="166"/>
      <c r="I507" s="167">
        <v>0</v>
      </c>
      <c r="J507" s="168">
        <v>0</v>
      </c>
      <c r="K507" s="167">
        <f t="shared" si="9"/>
        <v>0</v>
      </c>
    </row>
    <row r="508" spans="2:11" x14ac:dyDescent="0.25">
      <c r="B508" s="162"/>
      <c r="C508" s="163"/>
      <c r="D508" s="164"/>
      <c r="E508" s="164"/>
      <c r="F508" s="165"/>
      <c r="G508" s="165"/>
      <c r="H508" s="166"/>
      <c r="I508" s="167">
        <v>0</v>
      </c>
      <c r="J508" s="168">
        <v>0</v>
      </c>
      <c r="K508" s="167">
        <f t="shared" si="9"/>
        <v>0</v>
      </c>
    </row>
    <row r="509" spans="2:11" x14ac:dyDescent="0.25">
      <c r="B509" s="162"/>
      <c r="C509" s="163"/>
      <c r="D509" s="164"/>
      <c r="E509" s="164"/>
      <c r="F509" s="165"/>
      <c r="G509" s="165"/>
      <c r="H509" s="166"/>
      <c r="I509" s="167">
        <v>0</v>
      </c>
      <c r="J509" s="168">
        <v>0</v>
      </c>
      <c r="K509" s="167">
        <f t="shared" si="9"/>
        <v>0</v>
      </c>
    </row>
    <row r="510" spans="2:11" x14ac:dyDescent="0.25">
      <c r="B510" s="162"/>
      <c r="C510" s="163"/>
      <c r="D510" s="164"/>
      <c r="E510" s="164"/>
      <c r="F510" s="165"/>
      <c r="G510" s="165"/>
      <c r="H510" s="166"/>
      <c r="I510" s="167">
        <v>0</v>
      </c>
      <c r="J510" s="168">
        <v>0</v>
      </c>
      <c r="K510" s="167">
        <f t="shared" si="9"/>
        <v>0</v>
      </c>
    </row>
    <row r="511" spans="2:11" x14ac:dyDescent="0.25">
      <c r="B511" s="162"/>
      <c r="C511" s="163"/>
      <c r="D511" s="164"/>
      <c r="E511" s="164"/>
      <c r="F511" s="165"/>
      <c r="G511" s="165"/>
      <c r="H511" s="166"/>
      <c r="I511" s="167">
        <v>0</v>
      </c>
      <c r="J511" s="168">
        <v>0</v>
      </c>
      <c r="K511" s="167">
        <f t="shared" si="9"/>
        <v>0</v>
      </c>
    </row>
    <row r="512" spans="2:11" x14ac:dyDescent="0.25">
      <c r="B512" s="162"/>
      <c r="C512" s="163"/>
      <c r="D512" s="164"/>
      <c r="E512" s="164"/>
      <c r="F512" s="165"/>
      <c r="G512" s="165"/>
      <c r="H512" s="166"/>
      <c r="I512" s="167">
        <v>0</v>
      </c>
      <c r="J512" s="168">
        <v>0</v>
      </c>
      <c r="K512" s="167">
        <f t="shared" si="9"/>
        <v>0</v>
      </c>
    </row>
    <row r="513" spans="2:11" x14ac:dyDescent="0.25">
      <c r="B513" s="162"/>
      <c r="C513" s="163"/>
      <c r="D513" s="164"/>
      <c r="E513" s="164"/>
      <c r="F513" s="165"/>
      <c r="G513" s="165"/>
      <c r="H513" s="166"/>
      <c r="I513" s="167">
        <v>0</v>
      </c>
      <c r="J513" s="168">
        <v>0</v>
      </c>
      <c r="K513" s="167">
        <f t="shared" si="9"/>
        <v>0</v>
      </c>
    </row>
    <row r="514" spans="2:11" x14ac:dyDescent="0.25">
      <c r="B514" s="162"/>
      <c r="C514" s="163"/>
      <c r="D514" s="164"/>
      <c r="E514" s="164"/>
      <c r="F514" s="165"/>
      <c r="G514" s="165"/>
      <c r="H514" s="166"/>
      <c r="I514" s="167">
        <v>0</v>
      </c>
      <c r="J514" s="168">
        <v>0</v>
      </c>
      <c r="K514" s="167">
        <f t="shared" si="9"/>
        <v>0</v>
      </c>
    </row>
    <row r="515" spans="2:11" x14ac:dyDescent="0.25">
      <c r="B515" s="162"/>
      <c r="C515" s="163"/>
      <c r="D515" s="164"/>
      <c r="E515" s="164"/>
      <c r="F515" s="165"/>
      <c r="G515" s="165"/>
      <c r="H515" s="166"/>
      <c r="I515" s="167">
        <v>0</v>
      </c>
      <c r="J515" s="168">
        <v>0</v>
      </c>
      <c r="K515" s="167">
        <f t="shared" si="9"/>
        <v>0</v>
      </c>
    </row>
    <row r="516" spans="2:11" x14ac:dyDescent="0.25">
      <c r="B516" s="162"/>
      <c r="C516" s="163"/>
      <c r="D516" s="164"/>
      <c r="E516" s="164"/>
      <c r="F516" s="165"/>
      <c r="G516" s="165"/>
      <c r="H516" s="166"/>
      <c r="I516" s="167">
        <v>0</v>
      </c>
      <c r="J516" s="168">
        <v>0</v>
      </c>
      <c r="K516" s="167">
        <f t="shared" si="9"/>
        <v>0</v>
      </c>
    </row>
    <row r="517" spans="2:11" x14ac:dyDescent="0.25">
      <c r="B517" s="162"/>
      <c r="C517" s="163"/>
      <c r="D517" s="164"/>
      <c r="E517" s="164"/>
      <c r="F517" s="165"/>
      <c r="G517" s="165"/>
      <c r="H517" s="166"/>
      <c r="I517" s="167">
        <v>0</v>
      </c>
      <c r="J517" s="168">
        <v>0</v>
      </c>
      <c r="K517" s="167">
        <f t="shared" si="9"/>
        <v>0</v>
      </c>
    </row>
    <row r="518" spans="2:11" x14ac:dyDescent="0.25">
      <c r="B518" s="162"/>
      <c r="C518" s="163"/>
      <c r="D518" s="164"/>
      <c r="E518" s="164"/>
      <c r="F518" s="165"/>
      <c r="G518" s="165"/>
      <c r="H518" s="166"/>
      <c r="I518" s="167">
        <v>0</v>
      </c>
      <c r="J518" s="168">
        <v>0</v>
      </c>
      <c r="K518" s="167">
        <f t="shared" si="9"/>
        <v>0</v>
      </c>
    </row>
    <row r="519" spans="2:11" x14ac:dyDescent="0.25">
      <c r="B519" s="162"/>
      <c r="C519" s="163"/>
      <c r="D519" s="164"/>
      <c r="E519" s="164"/>
      <c r="F519" s="165"/>
      <c r="G519" s="165"/>
      <c r="H519" s="166"/>
      <c r="I519" s="167">
        <v>0</v>
      </c>
      <c r="J519" s="168">
        <v>0</v>
      </c>
      <c r="K519" s="167">
        <f t="shared" si="9"/>
        <v>0</v>
      </c>
    </row>
    <row r="520" spans="2:11" x14ac:dyDescent="0.25">
      <c r="B520" s="162"/>
      <c r="C520" s="163"/>
      <c r="D520" s="164"/>
      <c r="E520" s="164"/>
      <c r="F520" s="165"/>
      <c r="G520" s="165"/>
      <c r="H520" s="166"/>
      <c r="I520" s="167">
        <v>0</v>
      </c>
      <c r="J520" s="168">
        <v>0</v>
      </c>
      <c r="K520" s="167">
        <f t="shared" si="9"/>
        <v>0</v>
      </c>
    </row>
    <row r="521" spans="2:11" x14ac:dyDescent="0.25">
      <c r="B521" s="162"/>
      <c r="C521" s="163"/>
      <c r="D521" s="164"/>
      <c r="E521" s="164"/>
      <c r="F521" s="165"/>
      <c r="G521" s="165"/>
      <c r="H521" s="166"/>
      <c r="I521" s="167">
        <v>0</v>
      </c>
      <c r="J521" s="168">
        <v>0</v>
      </c>
      <c r="K521" s="167">
        <f t="shared" si="9"/>
        <v>0</v>
      </c>
    </row>
    <row r="522" spans="2:11" x14ac:dyDescent="0.25">
      <c r="B522" s="162"/>
      <c r="C522" s="163"/>
      <c r="D522" s="164"/>
      <c r="E522" s="164"/>
      <c r="F522" s="165"/>
      <c r="G522" s="165"/>
      <c r="H522" s="166"/>
      <c r="I522" s="167">
        <v>0</v>
      </c>
      <c r="J522" s="168">
        <v>0</v>
      </c>
      <c r="K522" s="167">
        <f t="shared" si="9"/>
        <v>0</v>
      </c>
    </row>
    <row r="523" spans="2:11" x14ac:dyDescent="0.25">
      <c r="B523" s="162"/>
      <c r="C523" s="163"/>
      <c r="D523" s="164"/>
      <c r="E523" s="164"/>
      <c r="F523" s="165"/>
      <c r="G523" s="165"/>
      <c r="H523" s="166"/>
      <c r="I523" s="167">
        <v>0</v>
      </c>
      <c r="J523" s="168">
        <v>0</v>
      </c>
      <c r="K523" s="167">
        <f t="shared" si="9"/>
        <v>0</v>
      </c>
    </row>
    <row r="524" spans="2:11" x14ac:dyDescent="0.25">
      <c r="B524" s="162"/>
      <c r="C524" s="163"/>
      <c r="D524" s="164"/>
      <c r="E524" s="164"/>
      <c r="F524" s="165"/>
      <c r="G524" s="165"/>
      <c r="H524" s="166"/>
      <c r="I524" s="167">
        <v>0</v>
      </c>
      <c r="J524" s="168">
        <v>0</v>
      </c>
      <c r="K524" s="167">
        <f t="shared" si="9"/>
        <v>0</v>
      </c>
    </row>
    <row r="525" spans="2:11" x14ac:dyDescent="0.25">
      <c r="B525" s="162"/>
      <c r="C525" s="163"/>
      <c r="D525" s="164"/>
      <c r="E525" s="164"/>
      <c r="F525" s="165"/>
      <c r="G525" s="165"/>
      <c r="H525" s="166"/>
      <c r="I525" s="167">
        <v>0</v>
      </c>
      <c r="J525" s="168">
        <v>0</v>
      </c>
      <c r="K525" s="167">
        <f t="shared" si="9"/>
        <v>0</v>
      </c>
    </row>
    <row r="526" spans="2:11" x14ac:dyDescent="0.25">
      <c r="B526" s="162"/>
      <c r="C526" s="163"/>
      <c r="D526" s="164"/>
      <c r="E526" s="164"/>
      <c r="F526" s="165"/>
      <c r="G526" s="165"/>
      <c r="H526" s="166"/>
      <c r="I526" s="167">
        <v>0</v>
      </c>
      <c r="J526" s="168">
        <v>0</v>
      </c>
      <c r="K526" s="167">
        <f t="shared" si="9"/>
        <v>0</v>
      </c>
    </row>
    <row r="527" spans="2:11" x14ac:dyDescent="0.25">
      <c r="B527" s="162"/>
      <c r="C527" s="163"/>
      <c r="D527" s="164"/>
      <c r="E527" s="164"/>
      <c r="F527" s="165"/>
      <c r="G527" s="165"/>
      <c r="H527" s="166"/>
      <c r="I527" s="167">
        <v>0</v>
      </c>
      <c r="J527" s="168">
        <v>0</v>
      </c>
      <c r="K527" s="167">
        <f t="shared" si="9"/>
        <v>0</v>
      </c>
    </row>
    <row r="528" spans="2:11" x14ac:dyDescent="0.25">
      <c r="B528" s="162"/>
      <c r="C528" s="163"/>
      <c r="D528" s="164"/>
      <c r="E528" s="164"/>
      <c r="F528" s="165"/>
      <c r="G528" s="165"/>
      <c r="H528" s="166"/>
      <c r="I528" s="167">
        <v>0</v>
      </c>
      <c r="J528" s="168">
        <v>0</v>
      </c>
      <c r="K528" s="167">
        <f t="shared" si="9"/>
        <v>0</v>
      </c>
    </row>
    <row r="529" spans="2:11" x14ac:dyDescent="0.25">
      <c r="B529" s="162"/>
      <c r="C529" s="163"/>
      <c r="D529" s="164"/>
      <c r="E529" s="164"/>
      <c r="F529" s="165"/>
      <c r="G529" s="165"/>
      <c r="H529" s="166"/>
      <c r="I529" s="167">
        <v>0</v>
      </c>
      <c r="J529" s="168">
        <v>0</v>
      </c>
      <c r="K529" s="167">
        <f t="shared" si="9"/>
        <v>0</v>
      </c>
    </row>
    <row r="530" spans="2:11" x14ac:dyDescent="0.25">
      <c r="B530" s="162"/>
      <c r="C530" s="163"/>
      <c r="D530" s="164"/>
      <c r="E530" s="164"/>
      <c r="F530" s="165"/>
      <c r="G530" s="165"/>
      <c r="H530" s="166"/>
      <c r="I530" s="167">
        <v>0</v>
      </c>
      <c r="J530" s="168">
        <v>0</v>
      </c>
      <c r="K530" s="167">
        <f t="shared" si="9"/>
        <v>0</v>
      </c>
    </row>
    <row r="531" spans="2:11" x14ac:dyDescent="0.25">
      <c r="B531" s="162"/>
      <c r="C531" s="163"/>
      <c r="D531" s="164"/>
      <c r="E531" s="164"/>
      <c r="F531" s="165"/>
      <c r="G531" s="165"/>
      <c r="H531" s="166"/>
      <c r="I531" s="167">
        <v>0</v>
      </c>
      <c r="J531" s="168">
        <v>0</v>
      </c>
      <c r="K531" s="167">
        <f t="shared" si="9"/>
        <v>0</v>
      </c>
    </row>
    <row r="532" spans="2:11" x14ac:dyDescent="0.25">
      <c r="B532" s="162"/>
      <c r="C532" s="163"/>
      <c r="D532" s="164"/>
      <c r="E532" s="164"/>
      <c r="F532" s="165"/>
      <c r="G532" s="165"/>
      <c r="H532" s="166"/>
      <c r="I532" s="167">
        <v>0</v>
      </c>
      <c r="J532" s="168">
        <v>0</v>
      </c>
      <c r="K532" s="167">
        <f t="shared" si="9"/>
        <v>0</v>
      </c>
    </row>
    <row r="533" spans="2:11" x14ac:dyDescent="0.25">
      <c r="B533" s="162"/>
      <c r="C533" s="163"/>
      <c r="D533" s="164"/>
      <c r="E533" s="164"/>
      <c r="F533" s="165"/>
      <c r="G533" s="165"/>
      <c r="H533" s="166"/>
      <c r="I533" s="167">
        <v>0</v>
      </c>
      <c r="J533" s="168">
        <v>0</v>
      </c>
      <c r="K533" s="167">
        <f t="shared" si="9"/>
        <v>0</v>
      </c>
    </row>
    <row r="534" spans="2:11" x14ac:dyDescent="0.25">
      <c r="B534" s="162"/>
      <c r="C534" s="163"/>
      <c r="D534" s="164"/>
      <c r="E534" s="164"/>
      <c r="F534" s="165"/>
      <c r="G534" s="165"/>
      <c r="H534" s="166"/>
      <c r="I534" s="167">
        <v>0</v>
      </c>
      <c r="J534" s="168">
        <v>0</v>
      </c>
      <c r="K534" s="167">
        <f t="shared" si="9"/>
        <v>0</v>
      </c>
    </row>
    <row r="535" spans="2:11" x14ac:dyDescent="0.25">
      <c r="B535" s="162"/>
      <c r="C535" s="163"/>
      <c r="D535" s="164"/>
      <c r="E535" s="164"/>
      <c r="F535" s="165"/>
      <c r="G535" s="165"/>
      <c r="H535" s="166"/>
      <c r="I535" s="167">
        <v>0</v>
      </c>
      <c r="J535" s="168">
        <v>0</v>
      </c>
      <c r="K535" s="167">
        <f t="shared" si="9"/>
        <v>0</v>
      </c>
    </row>
    <row r="536" spans="2:11" x14ac:dyDescent="0.25">
      <c r="B536" s="162"/>
      <c r="C536" s="163"/>
      <c r="D536" s="164"/>
      <c r="E536" s="164"/>
      <c r="F536" s="165"/>
      <c r="G536" s="165"/>
      <c r="H536" s="166"/>
      <c r="I536" s="167">
        <v>0</v>
      </c>
      <c r="J536" s="168">
        <v>0</v>
      </c>
      <c r="K536" s="167">
        <f t="shared" si="9"/>
        <v>0</v>
      </c>
    </row>
    <row r="537" spans="2:11" x14ac:dyDescent="0.25">
      <c r="B537" s="162"/>
      <c r="C537" s="163"/>
      <c r="D537" s="164"/>
      <c r="E537" s="164"/>
      <c r="F537" s="165"/>
      <c r="G537" s="165"/>
      <c r="H537" s="166"/>
      <c r="I537" s="167">
        <v>0</v>
      </c>
      <c r="J537" s="168">
        <v>0</v>
      </c>
      <c r="K537" s="167">
        <f t="shared" si="9"/>
        <v>0</v>
      </c>
    </row>
    <row r="538" spans="2:11" x14ac:dyDescent="0.25">
      <c r="B538" s="162"/>
      <c r="C538" s="163"/>
      <c r="D538" s="164"/>
      <c r="E538" s="164"/>
      <c r="F538" s="165"/>
      <c r="G538" s="165"/>
      <c r="H538" s="166"/>
      <c r="I538" s="167">
        <v>0</v>
      </c>
      <c r="J538" s="168">
        <v>0</v>
      </c>
      <c r="K538" s="167">
        <f t="shared" si="9"/>
        <v>0</v>
      </c>
    </row>
    <row r="539" spans="2:11" x14ac:dyDescent="0.25">
      <c r="B539" s="162"/>
      <c r="C539" s="163"/>
      <c r="D539" s="164"/>
      <c r="E539" s="164"/>
      <c r="F539" s="165"/>
      <c r="G539" s="165"/>
      <c r="H539" s="166"/>
      <c r="I539" s="167">
        <v>0</v>
      </c>
      <c r="J539" s="168">
        <v>0</v>
      </c>
      <c r="K539" s="167">
        <f t="shared" si="9"/>
        <v>0</v>
      </c>
    </row>
    <row r="540" spans="2:11" x14ac:dyDescent="0.25">
      <c r="B540" s="162"/>
      <c r="C540" s="163"/>
      <c r="D540" s="164"/>
      <c r="E540" s="164"/>
      <c r="F540" s="165"/>
      <c r="G540" s="165"/>
      <c r="H540" s="166"/>
      <c r="I540" s="167">
        <v>0</v>
      </c>
      <c r="J540" s="168">
        <v>0</v>
      </c>
      <c r="K540" s="167">
        <f t="shared" si="9"/>
        <v>0</v>
      </c>
    </row>
    <row r="541" spans="2:11" x14ac:dyDescent="0.25">
      <c r="B541" s="162"/>
      <c r="C541" s="163"/>
      <c r="D541" s="164"/>
      <c r="E541" s="164"/>
      <c r="F541" s="165"/>
      <c r="G541" s="165"/>
      <c r="H541" s="166"/>
      <c r="I541" s="167">
        <v>0</v>
      </c>
      <c r="J541" s="168">
        <v>0</v>
      </c>
      <c r="K541" s="167">
        <f t="shared" si="9"/>
        <v>0</v>
      </c>
    </row>
    <row r="542" spans="2:11" x14ac:dyDescent="0.25">
      <c r="B542" s="162"/>
      <c r="C542" s="163"/>
      <c r="D542" s="164"/>
      <c r="E542" s="164"/>
      <c r="F542" s="165"/>
      <c r="G542" s="165"/>
      <c r="H542" s="166"/>
      <c r="I542" s="167">
        <v>0</v>
      </c>
      <c r="J542" s="168">
        <v>0</v>
      </c>
      <c r="K542" s="167">
        <f t="shared" si="9"/>
        <v>0</v>
      </c>
    </row>
    <row r="543" spans="2:11" x14ac:dyDescent="0.25">
      <c r="B543" s="162"/>
      <c r="C543" s="163"/>
      <c r="D543" s="164"/>
      <c r="E543" s="164"/>
      <c r="F543" s="165"/>
      <c r="G543" s="165"/>
      <c r="H543" s="166"/>
      <c r="I543" s="167">
        <v>0</v>
      </c>
      <c r="J543" s="168">
        <v>0</v>
      </c>
      <c r="K543" s="167">
        <f t="shared" si="9"/>
        <v>0</v>
      </c>
    </row>
    <row r="544" spans="2:11" x14ac:dyDescent="0.25">
      <c r="B544" s="162"/>
      <c r="C544" s="163"/>
      <c r="D544" s="164"/>
      <c r="E544" s="164"/>
      <c r="F544" s="165"/>
      <c r="G544" s="165"/>
      <c r="H544" s="166"/>
      <c r="I544" s="167">
        <v>0</v>
      </c>
      <c r="J544" s="168">
        <v>0</v>
      </c>
      <c r="K544" s="167">
        <f t="shared" si="9"/>
        <v>0</v>
      </c>
    </row>
    <row r="545" spans="2:11" x14ac:dyDescent="0.25">
      <c r="B545" s="162"/>
      <c r="C545" s="163"/>
      <c r="D545" s="164"/>
      <c r="E545" s="164"/>
      <c r="F545" s="165"/>
      <c r="G545" s="165"/>
      <c r="H545" s="166"/>
      <c r="I545" s="167">
        <v>0</v>
      </c>
      <c r="J545" s="168">
        <v>0</v>
      </c>
      <c r="K545" s="167">
        <f t="shared" si="9"/>
        <v>0</v>
      </c>
    </row>
    <row r="546" spans="2:11" x14ac:dyDescent="0.25">
      <c r="B546" s="162"/>
      <c r="C546" s="163"/>
      <c r="D546" s="164"/>
      <c r="E546" s="164"/>
      <c r="F546" s="165"/>
      <c r="G546" s="165"/>
      <c r="H546" s="166"/>
      <c r="I546" s="167">
        <v>0</v>
      </c>
      <c r="J546" s="168">
        <v>0</v>
      </c>
      <c r="K546" s="167">
        <f t="shared" si="9"/>
        <v>0</v>
      </c>
    </row>
    <row r="547" spans="2:11" x14ac:dyDescent="0.25">
      <c r="B547" s="162"/>
      <c r="C547" s="163"/>
      <c r="D547" s="164"/>
      <c r="E547" s="164"/>
      <c r="F547" s="165"/>
      <c r="G547" s="165"/>
      <c r="H547" s="166"/>
      <c r="I547" s="167">
        <v>0</v>
      </c>
      <c r="J547" s="168">
        <v>0</v>
      </c>
      <c r="K547" s="167">
        <f t="shared" si="9"/>
        <v>0</v>
      </c>
    </row>
    <row r="548" spans="2:11" x14ac:dyDescent="0.25">
      <c r="B548" s="162"/>
      <c r="C548" s="163"/>
      <c r="D548" s="164"/>
      <c r="E548" s="164"/>
      <c r="F548" s="165"/>
      <c r="G548" s="165"/>
      <c r="H548" s="166"/>
      <c r="I548" s="167">
        <v>0</v>
      </c>
      <c r="J548" s="168">
        <v>0</v>
      </c>
      <c r="K548" s="167">
        <f t="shared" si="9"/>
        <v>0</v>
      </c>
    </row>
    <row r="549" spans="2:11" x14ac:dyDescent="0.25">
      <c r="B549" s="162"/>
      <c r="C549" s="163"/>
      <c r="D549" s="164"/>
      <c r="E549" s="164"/>
      <c r="F549" s="165"/>
      <c r="G549" s="165"/>
      <c r="H549" s="166"/>
      <c r="I549" s="167">
        <v>0</v>
      </c>
      <c r="J549" s="168">
        <v>0</v>
      </c>
      <c r="K549" s="167">
        <f t="shared" si="9"/>
        <v>0</v>
      </c>
    </row>
    <row r="550" spans="2:11" x14ac:dyDescent="0.25">
      <c r="B550" s="162"/>
      <c r="C550" s="163"/>
      <c r="D550" s="164"/>
      <c r="E550" s="164"/>
      <c r="F550" s="165"/>
      <c r="G550" s="165"/>
      <c r="H550" s="166"/>
      <c r="I550" s="167">
        <v>0</v>
      </c>
      <c r="J550" s="168">
        <v>0</v>
      </c>
      <c r="K550" s="167">
        <f t="shared" ref="K550:K551" si="12">K549+I550-J550</f>
        <v>0</v>
      </c>
    </row>
    <row r="551" spans="2:11" x14ac:dyDescent="0.25">
      <c r="B551" s="162"/>
      <c r="C551" s="163"/>
      <c r="D551" s="164"/>
      <c r="E551" s="164"/>
      <c r="F551" s="165"/>
      <c r="G551" s="165"/>
      <c r="H551" s="166"/>
      <c r="I551" s="167">
        <v>0</v>
      </c>
      <c r="J551" s="168">
        <v>0</v>
      </c>
      <c r="K551" s="167">
        <f t="shared" si="12"/>
        <v>0</v>
      </c>
    </row>
    <row r="552" spans="2:11" x14ac:dyDescent="0.25">
      <c r="B552" s="162"/>
      <c r="C552" s="163"/>
      <c r="D552" s="164"/>
      <c r="E552" s="164"/>
      <c r="F552" s="165"/>
      <c r="G552" s="165"/>
      <c r="H552" s="166"/>
      <c r="I552" s="167">
        <v>0</v>
      </c>
      <c r="J552" s="168">
        <v>0</v>
      </c>
      <c r="K552" s="167">
        <f t="shared" si="9"/>
        <v>0</v>
      </c>
    </row>
    <row r="553" spans="2:11" x14ac:dyDescent="0.25">
      <c r="B553" s="162"/>
      <c r="C553" s="163"/>
      <c r="D553" s="164"/>
      <c r="E553" s="164"/>
      <c r="F553" s="165"/>
      <c r="G553" s="165"/>
      <c r="H553" s="166"/>
      <c r="I553" s="167">
        <v>0</v>
      </c>
      <c r="J553" s="168">
        <v>0</v>
      </c>
      <c r="K553" s="167">
        <f t="shared" si="9"/>
        <v>0</v>
      </c>
    </row>
    <row r="554" spans="2:11" x14ac:dyDescent="0.25">
      <c r="B554" s="162"/>
      <c r="C554" s="163"/>
      <c r="D554" s="164"/>
      <c r="E554" s="164"/>
      <c r="F554" s="165"/>
      <c r="G554" s="165"/>
      <c r="H554" s="166"/>
      <c r="I554" s="167">
        <v>0</v>
      </c>
      <c r="J554" s="168">
        <v>0</v>
      </c>
      <c r="K554" s="167">
        <f t="shared" si="9"/>
        <v>0</v>
      </c>
    </row>
    <row r="555" spans="2:11" x14ac:dyDescent="0.25">
      <c r="B555" s="162"/>
      <c r="C555" s="163"/>
      <c r="D555" s="164"/>
      <c r="E555" s="164"/>
      <c r="F555" s="165"/>
      <c r="G555" s="165"/>
      <c r="H555" s="166"/>
      <c r="I555" s="167">
        <v>0</v>
      </c>
      <c r="J555" s="168">
        <v>0</v>
      </c>
      <c r="K555" s="167">
        <f t="shared" si="9"/>
        <v>0</v>
      </c>
    </row>
    <row r="556" spans="2:11" x14ac:dyDescent="0.25">
      <c r="B556" s="162"/>
      <c r="C556" s="163"/>
      <c r="D556" s="164"/>
      <c r="E556" s="164"/>
      <c r="F556" s="165"/>
      <c r="G556" s="165"/>
      <c r="H556" s="166"/>
      <c r="I556" s="167">
        <v>0</v>
      </c>
      <c r="J556" s="168">
        <v>0</v>
      </c>
      <c r="K556" s="167">
        <f t="shared" si="9"/>
        <v>0</v>
      </c>
    </row>
    <row r="557" spans="2:11" x14ac:dyDescent="0.25">
      <c r="B557" s="162"/>
      <c r="C557" s="163"/>
      <c r="D557" s="164"/>
      <c r="E557" s="164"/>
      <c r="F557" s="165"/>
      <c r="G557" s="165"/>
      <c r="H557" s="166"/>
      <c r="I557" s="167">
        <v>0</v>
      </c>
      <c r="J557" s="168">
        <v>0</v>
      </c>
      <c r="K557" s="167">
        <f t="shared" si="9"/>
        <v>0</v>
      </c>
    </row>
    <row r="558" spans="2:11" x14ac:dyDescent="0.25">
      <c r="B558" s="162"/>
      <c r="C558" s="163"/>
      <c r="D558" s="164"/>
      <c r="E558" s="164"/>
      <c r="F558" s="165"/>
      <c r="G558" s="165"/>
      <c r="H558" s="166"/>
      <c r="I558" s="167">
        <v>0</v>
      </c>
      <c r="J558" s="168">
        <v>0</v>
      </c>
      <c r="K558" s="167">
        <f t="shared" si="9"/>
        <v>0</v>
      </c>
    </row>
    <row r="559" spans="2:11" x14ac:dyDescent="0.25">
      <c r="B559" s="162"/>
      <c r="C559" s="163"/>
      <c r="D559" s="164"/>
      <c r="E559" s="164"/>
      <c r="F559" s="165"/>
      <c r="G559" s="165"/>
      <c r="H559" s="166"/>
      <c r="I559" s="167">
        <v>0</v>
      </c>
      <c r="J559" s="168">
        <v>0</v>
      </c>
      <c r="K559" s="167">
        <f t="shared" si="9"/>
        <v>0</v>
      </c>
    </row>
    <row r="560" spans="2:11" x14ac:dyDescent="0.25">
      <c r="B560" s="162"/>
      <c r="C560" s="163"/>
      <c r="D560" s="164"/>
      <c r="E560" s="164"/>
      <c r="F560" s="165"/>
      <c r="G560" s="165"/>
      <c r="H560" s="166"/>
      <c r="I560" s="167">
        <v>0</v>
      </c>
      <c r="J560" s="168">
        <v>0</v>
      </c>
      <c r="K560" s="167">
        <f t="shared" si="9"/>
        <v>0</v>
      </c>
    </row>
    <row r="561" spans="2:11" x14ac:dyDescent="0.25">
      <c r="B561" s="162"/>
      <c r="C561" s="163"/>
      <c r="D561" s="164"/>
      <c r="E561" s="164"/>
      <c r="F561" s="165"/>
      <c r="G561" s="165"/>
      <c r="H561" s="166"/>
      <c r="I561" s="167">
        <v>0</v>
      </c>
      <c r="J561" s="168">
        <v>0</v>
      </c>
      <c r="K561" s="167">
        <f t="shared" si="9"/>
        <v>0</v>
      </c>
    </row>
    <row r="562" spans="2:11" x14ac:dyDescent="0.25">
      <c r="B562" s="162"/>
      <c r="C562" s="163"/>
      <c r="D562" s="164"/>
      <c r="E562" s="164"/>
      <c r="F562" s="165"/>
      <c r="G562" s="165"/>
      <c r="H562" s="166"/>
      <c r="I562" s="167">
        <v>0</v>
      </c>
      <c r="J562" s="168">
        <v>0</v>
      </c>
      <c r="K562" s="167">
        <f t="shared" si="9"/>
        <v>0</v>
      </c>
    </row>
    <row r="563" spans="2:11" x14ac:dyDescent="0.25">
      <c r="B563" s="162"/>
      <c r="C563" s="163"/>
      <c r="D563" s="164"/>
      <c r="E563" s="164"/>
      <c r="F563" s="165"/>
      <c r="G563" s="165"/>
      <c r="H563" s="166"/>
      <c r="I563" s="167">
        <v>0</v>
      </c>
      <c r="J563" s="168">
        <v>0</v>
      </c>
      <c r="K563" s="167">
        <f t="shared" si="9"/>
        <v>0</v>
      </c>
    </row>
    <row r="564" spans="2:11" x14ac:dyDescent="0.25">
      <c r="B564" s="162"/>
      <c r="C564" s="163"/>
      <c r="D564" s="164"/>
      <c r="E564" s="164"/>
      <c r="F564" s="165"/>
      <c r="G564" s="165"/>
      <c r="H564" s="166"/>
      <c r="I564" s="167">
        <v>0</v>
      </c>
      <c r="J564" s="168">
        <v>0</v>
      </c>
      <c r="K564" s="167">
        <f t="shared" si="9"/>
        <v>0</v>
      </c>
    </row>
    <row r="565" spans="2:11" x14ac:dyDescent="0.25">
      <c r="B565" s="162"/>
      <c r="C565" s="163"/>
      <c r="D565" s="164"/>
      <c r="E565" s="164"/>
      <c r="F565" s="165"/>
      <c r="G565" s="165"/>
      <c r="H565" s="166"/>
      <c r="I565" s="167">
        <v>0</v>
      </c>
      <c r="J565" s="168">
        <v>0</v>
      </c>
      <c r="K565" s="167">
        <f t="shared" si="9"/>
        <v>0</v>
      </c>
    </row>
    <row r="566" spans="2:11" x14ac:dyDescent="0.25">
      <c r="B566" s="162"/>
      <c r="C566" s="163"/>
      <c r="D566" s="164"/>
      <c r="E566" s="164"/>
      <c r="F566" s="165"/>
      <c r="G566" s="165"/>
      <c r="H566" s="166"/>
      <c r="I566" s="167">
        <v>0</v>
      </c>
      <c r="J566" s="168">
        <v>0</v>
      </c>
      <c r="K566" s="167">
        <f t="shared" si="9"/>
        <v>0</v>
      </c>
    </row>
    <row r="567" spans="2:11" x14ac:dyDescent="0.25">
      <c r="B567" s="162"/>
      <c r="C567" s="163"/>
      <c r="D567" s="164"/>
      <c r="E567" s="164"/>
      <c r="F567" s="165"/>
      <c r="G567" s="165"/>
      <c r="H567" s="166"/>
      <c r="I567" s="167">
        <v>0</v>
      </c>
      <c r="J567" s="168">
        <v>0</v>
      </c>
      <c r="K567" s="167">
        <f t="shared" si="9"/>
        <v>0</v>
      </c>
    </row>
    <row r="568" spans="2:11" x14ac:dyDescent="0.25">
      <c r="B568" s="162"/>
      <c r="C568" s="163"/>
      <c r="D568" s="164"/>
      <c r="E568" s="164"/>
      <c r="F568" s="165"/>
      <c r="G568" s="165"/>
      <c r="H568" s="166"/>
      <c r="I568" s="167">
        <v>0</v>
      </c>
      <c r="J568" s="168">
        <v>0</v>
      </c>
      <c r="K568" s="167">
        <f t="shared" si="9"/>
        <v>0</v>
      </c>
    </row>
    <row r="569" spans="2:11" x14ac:dyDescent="0.25">
      <c r="B569" s="162"/>
      <c r="C569" s="163"/>
      <c r="D569" s="164"/>
      <c r="E569" s="164"/>
      <c r="F569" s="165"/>
      <c r="G569" s="165"/>
      <c r="H569" s="166"/>
      <c r="I569" s="167">
        <v>0</v>
      </c>
      <c r="J569" s="168">
        <v>0</v>
      </c>
      <c r="K569" s="167">
        <f t="shared" si="9"/>
        <v>0</v>
      </c>
    </row>
    <row r="570" spans="2:11" x14ac:dyDescent="0.25">
      <c r="B570" s="162"/>
      <c r="C570" s="163"/>
      <c r="D570" s="164"/>
      <c r="E570" s="164"/>
      <c r="F570" s="165"/>
      <c r="G570" s="165"/>
      <c r="H570" s="166"/>
      <c r="I570" s="167">
        <v>0</v>
      </c>
      <c r="J570" s="168">
        <v>0</v>
      </c>
      <c r="K570" s="167">
        <f t="shared" si="9"/>
        <v>0</v>
      </c>
    </row>
    <row r="571" spans="2:11" x14ac:dyDescent="0.25">
      <c r="B571" s="162"/>
      <c r="C571" s="163"/>
      <c r="D571" s="164"/>
      <c r="E571" s="164"/>
      <c r="F571" s="165"/>
      <c r="G571" s="165"/>
      <c r="H571" s="166"/>
      <c r="I571" s="167">
        <v>0</v>
      </c>
      <c r="J571" s="168">
        <v>0</v>
      </c>
      <c r="K571" s="167">
        <f t="shared" si="9"/>
        <v>0</v>
      </c>
    </row>
    <row r="572" spans="2:11" x14ac:dyDescent="0.25">
      <c r="B572" s="162"/>
      <c r="C572" s="163"/>
      <c r="D572" s="164"/>
      <c r="E572" s="164"/>
      <c r="F572" s="165"/>
      <c r="G572" s="165"/>
      <c r="H572" s="166"/>
      <c r="I572" s="167">
        <v>0</v>
      </c>
      <c r="J572" s="168">
        <v>0</v>
      </c>
      <c r="K572" s="167">
        <f t="shared" si="9"/>
        <v>0</v>
      </c>
    </row>
    <row r="573" spans="2:11" x14ac:dyDescent="0.25">
      <c r="B573" s="162"/>
      <c r="C573" s="163"/>
      <c r="D573" s="164"/>
      <c r="E573" s="164"/>
      <c r="F573" s="165"/>
      <c r="G573" s="165"/>
      <c r="H573" s="166"/>
      <c r="I573" s="167">
        <v>0</v>
      </c>
      <c r="J573" s="168">
        <v>0</v>
      </c>
      <c r="K573" s="167">
        <f t="shared" si="9"/>
        <v>0</v>
      </c>
    </row>
    <row r="574" spans="2:11" x14ac:dyDescent="0.25">
      <c r="B574" s="162"/>
      <c r="C574" s="163"/>
      <c r="D574" s="164"/>
      <c r="E574" s="164"/>
      <c r="F574" s="165"/>
      <c r="G574" s="165"/>
      <c r="H574" s="166"/>
      <c r="I574" s="167">
        <v>0</v>
      </c>
      <c r="J574" s="168">
        <v>0</v>
      </c>
      <c r="K574" s="167">
        <f t="shared" si="9"/>
        <v>0</v>
      </c>
    </row>
    <row r="575" spans="2:11" x14ac:dyDescent="0.25">
      <c r="B575" s="162"/>
      <c r="C575" s="163"/>
      <c r="D575" s="164"/>
      <c r="E575" s="164"/>
      <c r="F575" s="165"/>
      <c r="G575" s="165"/>
      <c r="H575" s="166"/>
      <c r="I575" s="167">
        <v>0</v>
      </c>
      <c r="J575" s="168">
        <v>0</v>
      </c>
      <c r="K575" s="167">
        <f t="shared" si="9"/>
        <v>0</v>
      </c>
    </row>
    <row r="576" spans="2:11" x14ac:dyDescent="0.25">
      <c r="B576" s="162"/>
      <c r="C576" s="163"/>
      <c r="D576" s="164"/>
      <c r="E576" s="164"/>
      <c r="F576" s="165"/>
      <c r="G576" s="165"/>
      <c r="H576" s="166"/>
      <c r="I576" s="167">
        <v>0</v>
      </c>
      <c r="J576" s="168">
        <v>0</v>
      </c>
      <c r="K576" s="167">
        <f t="shared" si="9"/>
        <v>0</v>
      </c>
    </row>
    <row r="577" spans="2:11" x14ac:dyDescent="0.25">
      <c r="B577" s="162"/>
      <c r="C577" s="163"/>
      <c r="D577" s="164"/>
      <c r="E577" s="164"/>
      <c r="F577" s="165"/>
      <c r="G577" s="165"/>
      <c r="H577" s="166"/>
      <c r="I577" s="167">
        <v>0</v>
      </c>
      <c r="J577" s="168">
        <v>0</v>
      </c>
      <c r="K577" s="167">
        <f t="shared" si="9"/>
        <v>0</v>
      </c>
    </row>
    <row r="578" spans="2:11" x14ac:dyDescent="0.25">
      <c r="B578" s="162"/>
      <c r="C578" s="163"/>
      <c r="D578" s="164"/>
      <c r="E578" s="164"/>
      <c r="F578" s="165"/>
      <c r="G578" s="165"/>
      <c r="H578" s="166"/>
      <c r="I578" s="167">
        <v>0</v>
      </c>
      <c r="J578" s="168">
        <v>0</v>
      </c>
      <c r="K578" s="167">
        <f t="shared" si="9"/>
        <v>0</v>
      </c>
    </row>
    <row r="579" spans="2:11" x14ac:dyDescent="0.25">
      <c r="B579" s="162"/>
      <c r="C579" s="163"/>
      <c r="D579" s="164"/>
      <c r="E579" s="164"/>
      <c r="F579" s="165"/>
      <c r="G579" s="165"/>
      <c r="H579" s="166"/>
      <c r="I579" s="167">
        <v>0</v>
      </c>
      <c r="J579" s="168">
        <v>0</v>
      </c>
      <c r="K579" s="167">
        <f t="shared" si="9"/>
        <v>0</v>
      </c>
    </row>
    <row r="580" spans="2:11" x14ac:dyDescent="0.25">
      <c r="B580" s="162"/>
      <c r="C580" s="163"/>
      <c r="D580" s="164"/>
      <c r="E580" s="164"/>
      <c r="F580" s="165"/>
      <c r="G580" s="165"/>
      <c r="H580" s="166"/>
      <c r="I580" s="167">
        <v>0</v>
      </c>
      <c r="J580" s="168">
        <v>0</v>
      </c>
      <c r="K580" s="167">
        <f t="shared" si="9"/>
        <v>0</v>
      </c>
    </row>
    <row r="581" spans="2:11" x14ac:dyDescent="0.25">
      <c r="B581" s="162"/>
      <c r="C581" s="163"/>
      <c r="D581" s="164"/>
      <c r="E581" s="164"/>
      <c r="F581" s="165"/>
      <c r="G581" s="165"/>
      <c r="H581" s="166"/>
      <c r="I581" s="167">
        <v>0</v>
      </c>
      <c r="J581" s="168">
        <v>0</v>
      </c>
      <c r="K581" s="167">
        <f t="shared" ref="K581:K614" si="13">K580+I581-J581</f>
        <v>0</v>
      </c>
    </row>
    <row r="582" spans="2:11" x14ac:dyDescent="0.25">
      <c r="B582" s="162"/>
      <c r="C582" s="163"/>
      <c r="D582" s="164"/>
      <c r="E582" s="164"/>
      <c r="F582" s="165"/>
      <c r="G582" s="165"/>
      <c r="H582" s="166"/>
      <c r="I582" s="167">
        <v>0</v>
      </c>
      <c r="J582" s="168">
        <v>0</v>
      </c>
      <c r="K582" s="167">
        <f t="shared" si="13"/>
        <v>0</v>
      </c>
    </row>
    <row r="583" spans="2:11" x14ac:dyDescent="0.25">
      <c r="B583" s="162"/>
      <c r="C583" s="163"/>
      <c r="D583" s="164"/>
      <c r="E583" s="164"/>
      <c r="F583" s="165"/>
      <c r="G583" s="165"/>
      <c r="H583" s="166"/>
      <c r="I583" s="167">
        <v>0</v>
      </c>
      <c r="J583" s="168">
        <v>0</v>
      </c>
      <c r="K583" s="167">
        <f t="shared" si="13"/>
        <v>0</v>
      </c>
    </row>
    <row r="584" spans="2:11" x14ac:dyDescent="0.25">
      <c r="B584" s="162"/>
      <c r="C584" s="163"/>
      <c r="D584" s="164"/>
      <c r="E584" s="164"/>
      <c r="F584" s="165"/>
      <c r="G584" s="165"/>
      <c r="H584" s="166"/>
      <c r="I584" s="167">
        <v>0</v>
      </c>
      <c r="J584" s="168">
        <v>0</v>
      </c>
      <c r="K584" s="167">
        <f t="shared" si="13"/>
        <v>0</v>
      </c>
    </row>
    <row r="585" spans="2:11" x14ac:dyDescent="0.25">
      <c r="B585" s="162"/>
      <c r="C585" s="163"/>
      <c r="D585" s="164"/>
      <c r="E585" s="164"/>
      <c r="F585" s="165"/>
      <c r="G585" s="165"/>
      <c r="H585" s="166"/>
      <c r="I585" s="167">
        <v>0</v>
      </c>
      <c r="J585" s="168">
        <v>0</v>
      </c>
      <c r="K585" s="167">
        <f t="shared" si="13"/>
        <v>0</v>
      </c>
    </row>
    <row r="586" spans="2:11" x14ac:dyDescent="0.25">
      <c r="B586" s="162"/>
      <c r="C586" s="163"/>
      <c r="D586" s="164"/>
      <c r="E586" s="164"/>
      <c r="F586" s="165"/>
      <c r="G586" s="165"/>
      <c r="H586" s="166"/>
      <c r="I586" s="167">
        <v>0</v>
      </c>
      <c r="J586" s="168">
        <v>0</v>
      </c>
      <c r="K586" s="167">
        <f t="shared" si="13"/>
        <v>0</v>
      </c>
    </row>
    <row r="587" spans="2:11" x14ac:dyDescent="0.25">
      <c r="B587" s="162"/>
      <c r="C587" s="163"/>
      <c r="D587" s="164"/>
      <c r="E587" s="164"/>
      <c r="F587" s="165"/>
      <c r="G587" s="165"/>
      <c r="H587" s="166"/>
      <c r="I587" s="167">
        <v>0</v>
      </c>
      <c r="J587" s="168">
        <v>0</v>
      </c>
      <c r="K587" s="167">
        <f t="shared" si="13"/>
        <v>0</v>
      </c>
    </row>
    <row r="588" spans="2:11" x14ac:dyDescent="0.25">
      <c r="B588" s="162"/>
      <c r="C588" s="163"/>
      <c r="D588" s="164"/>
      <c r="E588" s="164"/>
      <c r="F588" s="165"/>
      <c r="G588" s="165"/>
      <c r="H588" s="166"/>
      <c r="I588" s="167">
        <v>0</v>
      </c>
      <c r="J588" s="168">
        <v>0</v>
      </c>
      <c r="K588" s="167">
        <f t="shared" si="9"/>
        <v>0</v>
      </c>
    </row>
    <row r="589" spans="2:11" x14ac:dyDescent="0.25">
      <c r="B589" s="162"/>
      <c r="C589" s="163"/>
      <c r="D589" s="164"/>
      <c r="E589" s="164"/>
      <c r="F589" s="165"/>
      <c r="G589" s="165"/>
      <c r="H589" s="166"/>
      <c r="I589" s="167">
        <v>0</v>
      </c>
      <c r="J589" s="168">
        <v>0</v>
      </c>
      <c r="K589" s="167">
        <f t="shared" si="9"/>
        <v>0</v>
      </c>
    </row>
    <row r="590" spans="2:11" x14ac:dyDescent="0.25">
      <c r="B590" s="162"/>
      <c r="C590" s="163"/>
      <c r="D590" s="164"/>
      <c r="E590" s="164"/>
      <c r="F590" s="165"/>
      <c r="G590" s="165"/>
      <c r="H590" s="166"/>
      <c r="I590" s="167">
        <v>0</v>
      </c>
      <c r="J590" s="168">
        <v>0</v>
      </c>
      <c r="K590" s="167">
        <f t="shared" ref="K590:K591" si="14">K589+I590-J590</f>
        <v>0</v>
      </c>
    </row>
    <row r="591" spans="2:11" x14ac:dyDescent="0.25">
      <c r="B591" s="162"/>
      <c r="C591" s="163"/>
      <c r="D591" s="164"/>
      <c r="E591" s="164"/>
      <c r="F591" s="165"/>
      <c r="G591" s="165"/>
      <c r="H591" s="166"/>
      <c r="I591" s="167">
        <v>0</v>
      </c>
      <c r="J591" s="168">
        <v>0</v>
      </c>
      <c r="K591" s="167">
        <f t="shared" si="14"/>
        <v>0</v>
      </c>
    </row>
    <row r="592" spans="2:11" x14ac:dyDescent="0.25">
      <c r="B592" s="162"/>
      <c r="C592" s="163"/>
      <c r="D592" s="164"/>
      <c r="E592" s="164"/>
      <c r="F592" s="165"/>
      <c r="G592" s="165"/>
      <c r="H592" s="166"/>
      <c r="I592" s="167">
        <v>0</v>
      </c>
      <c r="J592" s="168">
        <v>0</v>
      </c>
      <c r="K592" s="167">
        <f t="shared" si="13"/>
        <v>0</v>
      </c>
    </row>
    <row r="593" spans="2:11" x14ac:dyDescent="0.25">
      <c r="B593" s="162"/>
      <c r="C593" s="163"/>
      <c r="D593" s="164"/>
      <c r="E593" s="164"/>
      <c r="F593" s="165"/>
      <c r="G593" s="165"/>
      <c r="H593" s="166"/>
      <c r="I593" s="167">
        <v>0</v>
      </c>
      <c r="J593" s="168">
        <v>0</v>
      </c>
      <c r="K593" s="167">
        <f t="shared" si="13"/>
        <v>0</v>
      </c>
    </row>
    <row r="594" spans="2:11" x14ac:dyDescent="0.25">
      <c r="B594" s="162"/>
      <c r="C594" s="163"/>
      <c r="D594" s="164"/>
      <c r="E594" s="164"/>
      <c r="F594" s="165"/>
      <c r="G594" s="165"/>
      <c r="H594" s="166"/>
      <c r="I594" s="167">
        <v>0</v>
      </c>
      <c r="J594" s="168">
        <v>0</v>
      </c>
      <c r="K594" s="167">
        <f t="shared" si="13"/>
        <v>0</v>
      </c>
    </row>
    <row r="595" spans="2:11" x14ac:dyDescent="0.25">
      <c r="B595" s="162"/>
      <c r="C595" s="163"/>
      <c r="D595" s="164"/>
      <c r="E595" s="164"/>
      <c r="F595" s="165"/>
      <c r="G595" s="165"/>
      <c r="H595" s="166"/>
      <c r="I595" s="167">
        <v>0</v>
      </c>
      <c r="J595" s="168">
        <v>0</v>
      </c>
      <c r="K595" s="167">
        <f t="shared" si="13"/>
        <v>0</v>
      </c>
    </row>
    <row r="596" spans="2:11" x14ac:dyDescent="0.25">
      <c r="B596" s="162"/>
      <c r="C596" s="163"/>
      <c r="D596" s="164"/>
      <c r="E596" s="164"/>
      <c r="F596" s="165"/>
      <c r="G596" s="165"/>
      <c r="H596" s="166"/>
      <c r="I596" s="167">
        <v>0</v>
      </c>
      <c r="J596" s="168">
        <v>0</v>
      </c>
      <c r="K596" s="167">
        <f t="shared" si="13"/>
        <v>0</v>
      </c>
    </row>
    <row r="597" spans="2:11" x14ac:dyDescent="0.25">
      <c r="B597" s="162"/>
      <c r="C597" s="163"/>
      <c r="D597" s="164"/>
      <c r="E597" s="164"/>
      <c r="F597" s="165"/>
      <c r="G597" s="165"/>
      <c r="H597" s="166"/>
      <c r="I597" s="167">
        <v>0</v>
      </c>
      <c r="J597" s="168">
        <v>0</v>
      </c>
      <c r="K597" s="167">
        <f t="shared" si="13"/>
        <v>0</v>
      </c>
    </row>
    <row r="598" spans="2:11" x14ac:dyDescent="0.25">
      <c r="B598" s="162"/>
      <c r="C598" s="163"/>
      <c r="D598" s="164"/>
      <c r="E598" s="164"/>
      <c r="F598" s="165"/>
      <c r="G598" s="165"/>
      <c r="H598" s="166"/>
      <c r="I598" s="167">
        <v>0</v>
      </c>
      <c r="J598" s="168">
        <v>0</v>
      </c>
      <c r="K598" s="167">
        <f t="shared" si="13"/>
        <v>0</v>
      </c>
    </row>
    <row r="599" spans="2:11" x14ac:dyDescent="0.25">
      <c r="B599" s="162"/>
      <c r="C599" s="163"/>
      <c r="D599" s="164"/>
      <c r="E599" s="164"/>
      <c r="F599" s="165"/>
      <c r="G599" s="165"/>
      <c r="H599" s="166"/>
      <c r="I599" s="167">
        <v>0</v>
      </c>
      <c r="J599" s="168">
        <v>0</v>
      </c>
      <c r="K599" s="167">
        <f t="shared" si="13"/>
        <v>0</v>
      </c>
    </row>
    <row r="600" spans="2:11" x14ac:dyDescent="0.25">
      <c r="B600" s="162"/>
      <c r="C600" s="163"/>
      <c r="D600" s="164"/>
      <c r="E600" s="164"/>
      <c r="F600" s="165"/>
      <c r="G600" s="165"/>
      <c r="H600" s="166"/>
      <c r="I600" s="167">
        <v>0</v>
      </c>
      <c r="J600" s="168">
        <v>0</v>
      </c>
      <c r="K600" s="167">
        <f t="shared" si="13"/>
        <v>0</v>
      </c>
    </row>
    <row r="601" spans="2:11" x14ac:dyDescent="0.25">
      <c r="B601" s="162"/>
      <c r="C601" s="163"/>
      <c r="D601" s="164"/>
      <c r="E601" s="164"/>
      <c r="F601" s="165"/>
      <c r="G601" s="165"/>
      <c r="H601" s="166"/>
      <c r="I601" s="167">
        <v>0</v>
      </c>
      <c r="J601" s="168">
        <v>0</v>
      </c>
      <c r="K601" s="167">
        <f t="shared" si="13"/>
        <v>0</v>
      </c>
    </row>
    <row r="602" spans="2:11" x14ac:dyDescent="0.25">
      <c r="B602" s="162"/>
      <c r="C602" s="163"/>
      <c r="D602" s="164"/>
      <c r="E602" s="164"/>
      <c r="F602" s="165"/>
      <c r="G602" s="165"/>
      <c r="H602" s="166"/>
      <c r="I602" s="167">
        <v>0</v>
      </c>
      <c r="J602" s="168">
        <v>0</v>
      </c>
      <c r="K602" s="167">
        <f t="shared" si="13"/>
        <v>0</v>
      </c>
    </row>
    <row r="603" spans="2:11" x14ac:dyDescent="0.25">
      <c r="B603" s="162"/>
      <c r="C603" s="163"/>
      <c r="D603" s="164"/>
      <c r="E603" s="164"/>
      <c r="F603" s="165"/>
      <c r="G603" s="165"/>
      <c r="H603" s="166"/>
      <c r="I603" s="167">
        <v>0</v>
      </c>
      <c r="J603" s="168">
        <v>0</v>
      </c>
      <c r="K603" s="167">
        <f t="shared" si="13"/>
        <v>0</v>
      </c>
    </row>
    <row r="604" spans="2:11" x14ac:dyDescent="0.25">
      <c r="B604" s="162"/>
      <c r="C604" s="163"/>
      <c r="D604" s="164"/>
      <c r="E604" s="164"/>
      <c r="F604" s="165"/>
      <c r="G604" s="165"/>
      <c r="H604" s="166"/>
      <c r="I604" s="167">
        <v>0</v>
      </c>
      <c r="J604" s="168">
        <v>0</v>
      </c>
      <c r="K604" s="167">
        <f t="shared" si="13"/>
        <v>0</v>
      </c>
    </row>
    <row r="605" spans="2:11" x14ac:dyDescent="0.25">
      <c r="B605" s="162"/>
      <c r="C605" s="163"/>
      <c r="D605" s="164"/>
      <c r="E605" s="164"/>
      <c r="F605" s="165"/>
      <c r="G605" s="165"/>
      <c r="H605" s="166"/>
      <c r="I605" s="167">
        <v>0</v>
      </c>
      <c r="J605" s="168">
        <v>0</v>
      </c>
      <c r="K605" s="167">
        <f t="shared" si="13"/>
        <v>0</v>
      </c>
    </row>
    <row r="606" spans="2:11" x14ac:dyDescent="0.25">
      <c r="B606" s="162"/>
      <c r="C606" s="163"/>
      <c r="D606" s="164"/>
      <c r="E606" s="164"/>
      <c r="F606" s="165"/>
      <c r="G606" s="165"/>
      <c r="H606" s="166"/>
      <c r="I606" s="167">
        <v>0</v>
      </c>
      <c r="J606" s="168">
        <v>0</v>
      </c>
      <c r="K606" s="167">
        <f t="shared" si="13"/>
        <v>0</v>
      </c>
    </row>
    <row r="607" spans="2:11" x14ac:dyDescent="0.25">
      <c r="B607" s="162"/>
      <c r="C607" s="163"/>
      <c r="D607" s="164"/>
      <c r="E607" s="164"/>
      <c r="F607" s="165"/>
      <c r="G607" s="165"/>
      <c r="H607" s="166"/>
      <c r="I607" s="167">
        <v>0</v>
      </c>
      <c r="J607" s="168">
        <v>0</v>
      </c>
      <c r="K607" s="167">
        <f t="shared" si="13"/>
        <v>0</v>
      </c>
    </row>
    <row r="608" spans="2:11" x14ac:dyDescent="0.25">
      <c r="B608" s="162"/>
      <c r="C608" s="163"/>
      <c r="D608" s="164"/>
      <c r="E608" s="164"/>
      <c r="F608" s="165"/>
      <c r="G608" s="165"/>
      <c r="H608" s="166"/>
      <c r="I608" s="167">
        <v>0</v>
      </c>
      <c r="J608" s="168">
        <v>0</v>
      </c>
      <c r="K608" s="167">
        <f t="shared" si="13"/>
        <v>0</v>
      </c>
    </row>
    <row r="609" spans="2:11" x14ac:dyDescent="0.25">
      <c r="B609" s="162"/>
      <c r="C609" s="163"/>
      <c r="D609" s="164"/>
      <c r="E609" s="164"/>
      <c r="F609" s="165"/>
      <c r="G609" s="165"/>
      <c r="H609" s="166"/>
      <c r="I609" s="167">
        <v>0</v>
      </c>
      <c r="J609" s="168">
        <v>0</v>
      </c>
      <c r="K609" s="167">
        <f t="shared" si="13"/>
        <v>0</v>
      </c>
    </row>
    <row r="610" spans="2:11" x14ac:dyDescent="0.25">
      <c r="B610" s="162"/>
      <c r="C610" s="163"/>
      <c r="D610" s="164"/>
      <c r="E610" s="164"/>
      <c r="F610" s="165"/>
      <c r="G610" s="165"/>
      <c r="H610" s="166"/>
      <c r="I610" s="167">
        <v>0</v>
      </c>
      <c r="J610" s="168">
        <v>0</v>
      </c>
      <c r="K610" s="167">
        <f t="shared" si="13"/>
        <v>0</v>
      </c>
    </row>
    <row r="611" spans="2:11" x14ac:dyDescent="0.25">
      <c r="B611" s="162"/>
      <c r="C611" s="163"/>
      <c r="D611" s="164"/>
      <c r="E611" s="164"/>
      <c r="F611" s="165"/>
      <c r="G611" s="165"/>
      <c r="H611" s="166"/>
      <c r="I611" s="167">
        <v>0</v>
      </c>
      <c r="J611" s="168">
        <v>0</v>
      </c>
      <c r="K611" s="167">
        <f t="shared" si="13"/>
        <v>0</v>
      </c>
    </row>
    <row r="612" spans="2:11" x14ac:dyDescent="0.25">
      <c r="B612" s="162"/>
      <c r="C612" s="163"/>
      <c r="D612" s="164"/>
      <c r="E612" s="164"/>
      <c r="F612" s="165"/>
      <c r="G612" s="165"/>
      <c r="H612" s="166"/>
      <c r="I612" s="167">
        <v>0</v>
      </c>
      <c r="J612" s="168">
        <v>0</v>
      </c>
      <c r="K612" s="167">
        <f t="shared" si="13"/>
        <v>0</v>
      </c>
    </row>
    <row r="613" spans="2:11" x14ac:dyDescent="0.25">
      <c r="B613" s="162"/>
      <c r="C613" s="163"/>
      <c r="D613" s="164"/>
      <c r="E613" s="164"/>
      <c r="F613" s="165"/>
      <c r="G613" s="165"/>
      <c r="H613" s="166"/>
      <c r="I613" s="167">
        <v>0</v>
      </c>
      <c r="J613" s="168">
        <v>0</v>
      </c>
      <c r="K613" s="167">
        <f t="shared" si="13"/>
        <v>0</v>
      </c>
    </row>
    <row r="614" spans="2:11" x14ac:dyDescent="0.25">
      <c r="B614" s="162"/>
      <c r="C614" s="163"/>
      <c r="D614" s="164"/>
      <c r="E614" s="164"/>
      <c r="F614" s="165"/>
      <c r="G614" s="165"/>
      <c r="H614" s="166"/>
      <c r="I614" s="167">
        <v>0</v>
      </c>
      <c r="J614" s="168">
        <v>0</v>
      </c>
      <c r="K614" s="167">
        <f t="shared" si="13"/>
        <v>0</v>
      </c>
    </row>
    <row r="615" spans="2:11" x14ac:dyDescent="0.25">
      <c r="B615" s="162"/>
      <c r="C615" s="163"/>
      <c r="D615" s="164"/>
      <c r="E615" s="164"/>
      <c r="F615" s="165"/>
      <c r="G615" s="165"/>
      <c r="H615" s="166"/>
      <c r="I615" s="167">
        <v>0</v>
      </c>
      <c r="J615" s="168">
        <v>0</v>
      </c>
      <c r="K615" s="167">
        <f t="shared" ref="K615:K783" si="15">K614+I615-J615</f>
        <v>0</v>
      </c>
    </row>
    <row r="616" spans="2:11" x14ac:dyDescent="0.25">
      <c r="B616" s="162"/>
      <c r="C616" s="163"/>
      <c r="D616" s="164"/>
      <c r="E616" s="164"/>
      <c r="F616" s="165"/>
      <c r="G616" s="165"/>
      <c r="H616" s="166"/>
      <c r="I616" s="167">
        <v>0</v>
      </c>
      <c r="J616" s="168">
        <v>0</v>
      </c>
      <c r="K616" s="167">
        <f t="shared" si="15"/>
        <v>0</v>
      </c>
    </row>
    <row r="617" spans="2:11" x14ac:dyDescent="0.25">
      <c r="B617" s="162"/>
      <c r="C617" s="163"/>
      <c r="D617" s="164"/>
      <c r="E617" s="164"/>
      <c r="F617" s="165"/>
      <c r="G617" s="165"/>
      <c r="H617" s="166"/>
      <c r="I617" s="167">
        <v>0</v>
      </c>
      <c r="J617" s="168">
        <v>0</v>
      </c>
      <c r="K617" s="167">
        <f t="shared" si="15"/>
        <v>0</v>
      </c>
    </row>
    <row r="618" spans="2:11" x14ac:dyDescent="0.25">
      <c r="B618" s="162"/>
      <c r="C618" s="163"/>
      <c r="D618" s="164"/>
      <c r="E618" s="164"/>
      <c r="F618" s="165"/>
      <c r="G618" s="165"/>
      <c r="H618" s="166"/>
      <c r="I618" s="167">
        <v>0</v>
      </c>
      <c r="J618" s="168">
        <v>0</v>
      </c>
      <c r="K618" s="167">
        <f t="shared" si="15"/>
        <v>0</v>
      </c>
    </row>
    <row r="619" spans="2:11" x14ac:dyDescent="0.25">
      <c r="B619" s="162"/>
      <c r="C619" s="163"/>
      <c r="D619" s="164"/>
      <c r="E619" s="164"/>
      <c r="F619" s="165"/>
      <c r="G619" s="165"/>
      <c r="H619" s="166"/>
      <c r="I619" s="167">
        <v>0</v>
      </c>
      <c r="J619" s="168">
        <v>0</v>
      </c>
      <c r="K619" s="167">
        <f t="shared" si="15"/>
        <v>0</v>
      </c>
    </row>
    <row r="620" spans="2:11" x14ac:dyDescent="0.25">
      <c r="B620" s="162"/>
      <c r="C620" s="163"/>
      <c r="D620" s="164"/>
      <c r="E620" s="164"/>
      <c r="F620" s="165"/>
      <c r="G620" s="165"/>
      <c r="H620" s="166"/>
      <c r="I620" s="167">
        <v>0</v>
      </c>
      <c r="J620" s="168">
        <v>0</v>
      </c>
      <c r="K620" s="167">
        <f t="shared" si="15"/>
        <v>0</v>
      </c>
    </row>
    <row r="621" spans="2:11" x14ac:dyDescent="0.25">
      <c r="B621" s="162"/>
      <c r="C621" s="163"/>
      <c r="D621" s="164"/>
      <c r="E621" s="164"/>
      <c r="F621" s="165"/>
      <c r="G621" s="165"/>
      <c r="H621" s="166"/>
      <c r="I621" s="167">
        <v>0</v>
      </c>
      <c r="J621" s="168">
        <v>0</v>
      </c>
      <c r="K621" s="167">
        <f t="shared" si="15"/>
        <v>0</v>
      </c>
    </row>
    <row r="622" spans="2:11" x14ac:dyDescent="0.25">
      <c r="B622" s="162"/>
      <c r="C622" s="163"/>
      <c r="D622" s="164"/>
      <c r="E622" s="164"/>
      <c r="F622" s="165"/>
      <c r="G622" s="165"/>
      <c r="H622" s="166"/>
      <c r="I622" s="167">
        <v>0</v>
      </c>
      <c r="J622" s="168">
        <v>0</v>
      </c>
      <c r="K622" s="167">
        <f t="shared" si="15"/>
        <v>0</v>
      </c>
    </row>
    <row r="623" spans="2:11" x14ac:dyDescent="0.25">
      <c r="B623" s="162"/>
      <c r="C623" s="163"/>
      <c r="D623" s="164"/>
      <c r="E623" s="164"/>
      <c r="F623" s="165"/>
      <c r="G623" s="165"/>
      <c r="H623" s="166"/>
      <c r="I623" s="167">
        <v>0</v>
      </c>
      <c r="J623" s="168">
        <v>0</v>
      </c>
      <c r="K623" s="167">
        <f t="shared" si="15"/>
        <v>0</v>
      </c>
    </row>
    <row r="624" spans="2:11" x14ac:dyDescent="0.25">
      <c r="B624" s="162"/>
      <c r="C624" s="163"/>
      <c r="D624" s="164"/>
      <c r="E624" s="164"/>
      <c r="F624" s="165"/>
      <c r="G624" s="165"/>
      <c r="H624" s="166"/>
      <c r="I624" s="167">
        <v>0</v>
      </c>
      <c r="J624" s="168">
        <v>0</v>
      </c>
      <c r="K624" s="167">
        <f t="shared" si="15"/>
        <v>0</v>
      </c>
    </row>
    <row r="625" spans="2:11" x14ac:dyDescent="0.25">
      <c r="B625" s="162"/>
      <c r="C625" s="163"/>
      <c r="D625" s="164"/>
      <c r="E625" s="164"/>
      <c r="F625" s="165"/>
      <c r="G625" s="165"/>
      <c r="H625" s="166"/>
      <c r="I625" s="167">
        <v>0</v>
      </c>
      <c r="J625" s="168">
        <v>0</v>
      </c>
      <c r="K625" s="167">
        <f t="shared" si="15"/>
        <v>0</v>
      </c>
    </row>
    <row r="626" spans="2:11" x14ac:dyDescent="0.25">
      <c r="B626" s="162"/>
      <c r="C626" s="163"/>
      <c r="D626" s="164"/>
      <c r="E626" s="164"/>
      <c r="F626" s="165"/>
      <c r="G626" s="165"/>
      <c r="H626" s="166"/>
      <c r="I626" s="167">
        <v>0</v>
      </c>
      <c r="J626" s="168">
        <v>0</v>
      </c>
      <c r="K626" s="167">
        <f t="shared" si="15"/>
        <v>0</v>
      </c>
    </row>
    <row r="627" spans="2:11" x14ac:dyDescent="0.25">
      <c r="B627" s="162"/>
      <c r="C627" s="163"/>
      <c r="D627" s="164"/>
      <c r="E627" s="164"/>
      <c r="F627" s="165"/>
      <c r="G627" s="165"/>
      <c r="H627" s="166"/>
      <c r="I627" s="167">
        <v>0</v>
      </c>
      <c r="J627" s="168">
        <v>0</v>
      </c>
      <c r="K627" s="167">
        <f t="shared" si="15"/>
        <v>0</v>
      </c>
    </row>
    <row r="628" spans="2:11" x14ac:dyDescent="0.25">
      <c r="B628" s="162"/>
      <c r="C628" s="163"/>
      <c r="D628" s="164"/>
      <c r="E628" s="164"/>
      <c r="F628" s="165"/>
      <c r="G628" s="165"/>
      <c r="H628" s="166"/>
      <c r="I628" s="167">
        <v>0</v>
      </c>
      <c r="J628" s="168">
        <v>0</v>
      </c>
      <c r="K628" s="167">
        <f t="shared" si="15"/>
        <v>0</v>
      </c>
    </row>
    <row r="629" spans="2:11" x14ac:dyDescent="0.25">
      <c r="B629" s="162"/>
      <c r="C629" s="163"/>
      <c r="D629" s="164"/>
      <c r="E629" s="164"/>
      <c r="F629" s="165"/>
      <c r="G629" s="165"/>
      <c r="H629" s="166"/>
      <c r="I629" s="167">
        <v>0</v>
      </c>
      <c r="J629" s="168">
        <v>0</v>
      </c>
      <c r="K629" s="167">
        <f t="shared" si="15"/>
        <v>0</v>
      </c>
    </row>
    <row r="630" spans="2:11" x14ac:dyDescent="0.25">
      <c r="B630" s="162"/>
      <c r="C630" s="163"/>
      <c r="D630" s="164"/>
      <c r="E630" s="164"/>
      <c r="F630" s="165"/>
      <c r="G630" s="165"/>
      <c r="H630" s="166"/>
      <c r="I630" s="167">
        <v>0</v>
      </c>
      <c r="J630" s="168">
        <v>0</v>
      </c>
      <c r="K630" s="167">
        <f t="shared" si="15"/>
        <v>0</v>
      </c>
    </row>
    <row r="631" spans="2:11" x14ac:dyDescent="0.25">
      <c r="B631" s="162"/>
      <c r="C631" s="163"/>
      <c r="D631" s="164"/>
      <c r="E631" s="164"/>
      <c r="F631" s="165"/>
      <c r="G631" s="165"/>
      <c r="H631" s="166"/>
      <c r="I631" s="167">
        <v>0</v>
      </c>
      <c r="J631" s="168">
        <v>0</v>
      </c>
      <c r="K631" s="167">
        <f t="shared" si="15"/>
        <v>0</v>
      </c>
    </row>
    <row r="632" spans="2:11" x14ac:dyDescent="0.25">
      <c r="B632" s="162"/>
      <c r="C632" s="163"/>
      <c r="D632" s="164"/>
      <c r="E632" s="164"/>
      <c r="F632" s="165"/>
      <c r="G632" s="165"/>
      <c r="H632" s="166"/>
      <c r="I632" s="167">
        <v>0</v>
      </c>
      <c r="J632" s="168">
        <v>0</v>
      </c>
      <c r="K632" s="167">
        <f t="shared" si="15"/>
        <v>0</v>
      </c>
    </row>
    <row r="633" spans="2:11" x14ac:dyDescent="0.25">
      <c r="B633" s="162"/>
      <c r="C633" s="163"/>
      <c r="D633" s="164"/>
      <c r="E633" s="164"/>
      <c r="F633" s="165"/>
      <c r="G633" s="165"/>
      <c r="H633" s="166"/>
      <c r="I633" s="167">
        <v>0</v>
      </c>
      <c r="J633" s="168">
        <v>0</v>
      </c>
      <c r="K633" s="167">
        <f t="shared" si="15"/>
        <v>0</v>
      </c>
    </row>
    <row r="634" spans="2:11" x14ac:dyDescent="0.25">
      <c r="B634" s="162"/>
      <c r="C634" s="163"/>
      <c r="D634" s="164"/>
      <c r="E634" s="164"/>
      <c r="F634" s="165"/>
      <c r="G634" s="165"/>
      <c r="H634" s="166"/>
      <c r="I634" s="167">
        <v>0</v>
      </c>
      <c r="J634" s="168">
        <v>0</v>
      </c>
      <c r="K634" s="167">
        <f t="shared" si="15"/>
        <v>0</v>
      </c>
    </row>
    <row r="635" spans="2:11" x14ac:dyDescent="0.25">
      <c r="B635" s="162"/>
      <c r="C635" s="163"/>
      <c r="D635" s="164"/>
      <c r="E635" s="173"/>
      <c r="F635" s="165"/>
      <c r="G635" s="165"/>
      <c r="H635" s="166"/>
      <c r="I635" s="167">
        <v>0</v>
      </c>
      <c r="J635" s="168">
        <v>0</v>
      </c>
      <c r="K635" s="167">
        <f t="shared" si="15"/>
        <v>0</v>
      </c>
    </row>
    <row r="636" spans="2:11" x14ac:dyDescent="0.25">
      <c r="B636" s="162"/>
      <c r="C636" s="163"/>
      <c r="D636" s="164"/>
      <c r="E636" s="173"/>
      <c r="F636" s="165"/>
      <c r="G636" s="165"/>
      <c r="H636" s="166"/>
      <c r="I636" s="167">
        <v>0</v>
      </c>
      <c r="J636" s="168">
        <v>0</v>
      </c>
      <c r="K636" s="167">
        <f t="shared" si="15"/>
        <v>0</v>
      </c>
    </row>
    <row r="637" spans="2:11" x14ac:dyDescent="0.25">
      <c r="B637" s="162"/>
      <c r="C637" s="163"/>
      <c r="D637" s="164"/>
      <c r="E637" s="173"/>
      <c r="F637" s="165"/>
      <c r="G637" s="165"/>
      <c r="H637" s="166"/>
      <c r="I637" s="167">
        <v>0</v>
      </c>
      <c r="J637" s="168">
        <v>0</v>
      </c>
      <c r="K637" s="167">
        <f t="shared" si="15"/>
        <v>0</v>
      </c>
    </row>
    <row r="638" spans="2:11" x14ac:dyDescent="0.25">
      <c r="B638" s="162"/>
      <c r="C638" s="163"/>
      <c r="D638" s="164"/>
      <c r="E638" s="173"/>
      <c r="F638" s="165"/>
      <c r="G638" s="165"/>
      <c r="H638" s="166"/>
      <c r="I638" s="167">
        <v>0</v>
      </c>
      <c r="J638" s="168">
        <v>0</v>
      </c>
      <c r="K638" s="167">
        <f t="shared" si="15"/>
        <v>0</v>
      </c>
    </row>
    <row r="639" spans="2:11" x14ac:dyDescent="0.25">
      <c r="B639" s="162"/>
      <c r="C639" s="163"/>
      <c r="D639" s="164"/>
      <c r="E639" s="173"/>
      <c r="F639" s="165"/>
      <c r="G639" s="165"/>
      <c r="H639" s="166"/>
      <c r="I639" s="167">
        <v>0</v>
      </c>
      <c r="J639" s="168">
        <v>0</v>
      </c>
      <c r="K639" s="167">
        <f t="shared" si="15"/>
        <v>0</v>
      </c>
    </row>
    <row r="640" spans="2:11" x14ac:dyDescent="0.25">
      <c r="B640" s="162"/>
      <c r="C640" s="163"/>
      <c r="D640" s="164"/>
      <c r="E640" s="173"/>
      <c r="F640" s="165"/>
      <c r="G640" s="165"/>
      <c r="H640" s="166"/>
      <c r="I640" s="167">
        <v>0</v>
      </c>
      <c r="J640" s="168">
        <v>0</v>
      </c>
      <c r="K640" s="167">
        <f t="shared" si="15"/>
        <v>0</v>
      </c>
    </row>
    <row r="641" spans="2:11" x14ac:dyDescent="0.25">
      <c r="B641" s="162"/>
      <c r="C641" s="163"/>
      <c r="D641" s="164"/>
      <c r="E641" s="173"/>
      <c r="F641" s="165"/>
      <c r="G641" s="165"/>
      <c r="H641" s="166"/>
      <c r="I641" s="167">
        <v>0</v>
      </c>
      <c r="J641" s="168">
        <v>0</v>
      </c>
      <c r="K641" s="167">
        <f t="shared" si="15"/>
        <v>0</v>
      </c>
    </row>
    <row r="642" spans="2:11" x14ac:dyDescent="0.25">
      <c r="B642" s="162"/>
      <c r="C642" s="163"/>
      <c r="D642" s="164"/>
      <c r="E642" s="164"/>
      <c r="F642" s="165"/>
      <c r="G642" s="165"/>
      <c r="H642" s="166"/>
      <c r="I642" s="167">
        <v>0</v>
      </c>
      <c r="J642" s="168">
        <v>0</v>
      </c>
      <c r="K642" s="167">
        <f t="shared" si="15"/>
        <v>0</v>
      </c>
    </row>
    <row r="643" spans="2:11" x14ac:dyDescent="0.25">
      <c r="B643" s="162"/>
      <c r="C643" s="163"/>
      <c r="D643" s="164"/>
      <c r="E643" s="164"/>
      <c r="F643" s="165"/>
      <c r="G643" s="165"/>
      <c r="H643" s="166"/>
      <c r="I643" s="167">
        <v>0</v>
      </c>
      <c r="J643" s="168">
        <v>0</v>
      </c>
      <c r="K643" s="167">
        <f t="shared" si="15"/>
        <v>0</v>
      </c>
    </row>
    <row r="644" spans="2:11" x14ac:dyDescent="0.25">
      <c r="B644" s="162"/>
      <c r="C644" s="163"/>
      <c r="D644" s="164"/>
      <c r="E644" s="164"/>
      <c r="F644" s="165"/>
      <c r="G644" s="165"/>
      <c r="H644" s="166"/>
      <c r="I644" s="167">
        <v>0</v>
      </c>
      <c r="J644" s="168">
        <v>0</v>
      </c>
      <c r="K644" s="167">
        <f t="shared" si="15"/>
        <v>0</v>
      </c>
    </row>
    <row r="645" spans="2:11" x14ac:dyDescent="0.25">
      <c r="B645" s="162"/>
      <c r="C645" s="163"/>
      <c r="D645" s="164"/>
      <c r="E645" s="164"/>
      <c r="F645" s="165"/>
      <c r="G645" s="165"/>
      <c r="H645" s="166"/>
      <c r="I645" s="167">
        <v>0</v>
      </c>
      <c r="J645" s="168">
        <v>0</v>
      </c>
      <c r="K645" s="167">
        <f t="shared" si="15"/>
        <v>0</v>
      </c>
    </row>
    <row r="646" spans="2:11" x14ac:dyDescent="0.25">
      <c r="B646" s="162"/>
      <c r="C646" s="163"/>
      <c r="D646" s="164"/>
      <c r="E646" s="164"/>
      <c r="F646" s="165"/>
      <c r="G646" s="165"/>
      <c r="H646" s="166"/>
      <c r="I646" s="167">
        <v>0</v>
      </c>
      <c r="J646" s="168">
        <v>0</v>
      </c>
      <c r="K646" s="167">
        <f t="shared" si="15"/>
        <v>0</v>
      </c>
    </row>
    <row r="647" spans="2:11" x14ac:dyDescent="0.25">
      <c r="B647" s="162"/>
      <c r="C647" s="163"/>
      <c r="D647" s="164"/>
      <c r="E647" s="164"/>
      <c r="F647" s="165"/>
      <c r="G647" s="165"/>
      <c r="H647" s="166"/>
      <c r="I647" s="167">
        <v>0</v>
      </c>
      <c r="J647" s="168">
        <v>0</v>
      </c>
      <c r="K647" s="167">
        <f t="shared" si="15"/>
        <v>0</v>
      </c>
    </row>
    <row r="648" spans="2:11" x14ac:dyDescent="0.25">
      <c r="B648" s="162"/>
      <c r="C648" s="163"/>
      <c r="D648" s="164"/>
      <c r="E648" s="164"/>
      <c r="F648" s="165"/>
      <c r="G648" s="165"/>
      <c r="H648" s="166"/>
      <c r="I648" s="167">
        <v>0</v>
      </c>
      <c r="J648" s="168">
        <v>0</v>
      </c>
      <c r="K648" s="167">
        <f t="shared" si="15"/>
        <v>0</v>
      </c>
    </row>
    <row r="649" spans="2:11" x14ac:dyDescent="0.25">
      <c r="B649" s="162"/>
      <c r="C649" s="163"/>
      <c r="D649" s="164"/>
      <c r="E649" s="164"/>
      <c r="F649" s="165"/>
      <c r="G649" s="165"/>
      <c r="H649" s="166"/>
      <c r="I649" s="167">
        <v>0</v>
      </c>
      <c r="J649" s="168">
        <v>0</v>
      </c>
      <c r="K649" s="167">
        <f t="shared" si="15"/>
        <v>0</v>
      </c>
    </row>
    <row r="650" spans="2:11" x14ac:dyDescent="0.25">
      <c r="B650" s="162"/>
      <c r="C650" s="163"/>
      <c r="D650" s="164"/>
      <c r="E650" s="164"/>
      <c r="F650" s="165"/>
      <c r="G650" s="165"/>
      <c r="H650" s="166"/>
      <c r="I650" s="167">
        <v>0</v>
      </c>
      <c r="J650" s="168">
        <v>0</v>
      </c>
      <c r="K650" s="167">
        <f t="shared" si="15"/>
        <v>0</v>
      </c>
    </row>
    <row r="651" spans="2:11" x14ac:dyDescent="0.25">
      <c r="B651" s="162"/>
      <c r="C651" s="163"/>
      <c r="D651" s="164"/>
      <c r="E651" s="164"/>
      <c r="F651" s="165"/>
      <c r="G651" s="165"/>
      <c r="H651" s="166"/>
      <c r="I651" s="167">
        <v>0</v>
      </c>
      <c r="J651" s="168">
        <v>0</v>
      </c>
      <c r="K651" s="167">
        <f t="shared" si="15"/>
        <v>0</v>
      </c>
    </row>
    <row r="652" spans="2:11" x14ac:dyDescent="0.25">
      <c r="B652" s="162"/>
      <c r="C652" s="163"/>
      <c r="D652" s="164"/>
      <c r="E652" s="164"/>
      <c r="F652" s="165"/>
      <c r="G652" s="165"/>
      <c r="H652" s="166"/>
      <c r="I652" s="167">
        <v>0</v>
      </c>
      <c r="J652" s="168">
        <v>0</v>
      </c>
      <c r="K652" s="167">
        <f t="shared" si="15"/>
        <v>0</v>
      </c>
    </row>
    <row r="653" spans="2:11" x14ac:dyDescent="0.25">
      <c r="B653" s="162"/>
      <c r="C653" s="163"/>
      <c r="D653" s="164"/>
      <c r="E653" s="164"/>
      <c r="F653" s="165"/>
      <c r="G653" s="165"/>
      <c r="H653" s="166"/>
      <c r="I653" s="167">
        <v>0</v>
      </c>
      <c r="J653" s="168">
        <v>0</v>
      </c>
      <c r="K653" s="167">
        <f t="shared" si="15"/>
        <v>0</v>
      </c>
    </row>
    <row r="654" spans="2:11" x14ac:dyDescent="0.25">
      <c r="B654" s="162"/>
      <c r="C654" s="163"/>
      <c r="D654" s="164"/>
      <c r="E654" s="164"/>
      <c r="F654" s="165"/>
      <c r="G654" s="165"/>
      <c r="H654" s="166"/>
      <c r="I654" s="167">
        <v>0</v>
      </c>
      <c r="J654" s="168">
        <v>0</v>
      </c>
      <c r="K654" s="167">
        <f t="shared" si="15"/>
        <v>0</v>
      </c>
    </row>
    <row r="655" spans="2:11" x14ac:dyDescent="0.25">
      <c r="B655" s="162"/>
      <c r="C655" s="163"/>
      <c r="D655" s="164"/>
      <c r="E655" s="164"/>
      <c r="F655" s="165"/>
      <c r="G655" s="165"/>
      <c r="H655" s="166"/>
      <c r="I655" s="167">
        <v>0</v>
      </c>
      <c r="J655" s="168">
        <v>0</v>
      </c>
      <c r="K655" s="167">
        <f t="shared" si="15"/>
        <v>0</v>
      </c>
    </row>
    <row r="656" spans="2:11" x14ac:dyDescent="0.25">
      <c r="B656" s="162"/>
      <c r="C656" s="163"/>
      <c r="D656" s="164"/>
      <c r="E656" s="164"/>
      <c r="F656" s="165"/>
      <c r="G656" s="165"/>
      <c r="H656" s="166"/>
      <c r="I656" s="167">
        <v>0</v>
      </c>
      <c r="J656" s="168">
        <v>0</v>
      </c>
      <c r="K656" s="167">
        <f t="shared" si="15"/>
        <v>0</v>
      </c>
    </row>
    <row r="657" spans="2:11" x14ac:dyDescent="0.25">
      <c r="B657" s="162"/>
      <c r="C657" s="163"/>
      <c r="D657" s="164"/>
      <c r="E657" s="164"/>
      <c r="F657" s="165"/>
      <c r="G657" s="165"/>
      <c r="H657" s="166"/>
      <c r="I657" s="167">
        <v>0</v>
      </c>
      <c r="J657" s="168">
        <v>0</v>
      </c>
      <c r="K657" s="167">
        <f t="shared" si="15"/>
        <v>0</v>
      </c>
    </row>
    <row r="658" spans="2:11" x14ac:dyDescent="0.25">
      <c r="B658" s="162"/>
      <c r="C658" s="163"/>
      <c r="D658" s="164"/>
      <c r="E658" s="164"/>
      <c r="F658" s="165"/>
      <c r="G658" s="165"/>
      <c r="H658" s="166"/>
      <c r="I658" s="167">
        <v>0</v>
      </c>
      <c r="J658" s="168">
        <v>0</v>
      </c>
      <c r="K658" s="167">
        <f t="shared" si="15"/>
        <v>0</v>
      </c>
    </row>
    <row r="659" spans="2:11" x14ac:dyDescent="0.25">
      <c r="B659" s="162"/>
      <c r="C659" s="163"/>
      <c r="D659" s="164"/>
      <c r="E659" s="164"/>
      <c r="F659" s="165"/>
      <c r="G659" s="165"/>
      <c r="H659" s="166"/>
      <c r="I659" s="167">
        <v>0</v>
      </c>
      <c r="J659" s="168">
        <v>0</v>
      </c>
      <c r="K659" s="167">
        <f t="shared" si="15"/>
        <v>0</v>
      </c>
    </row>
    <row r="660" spans="2:11" x14ac:dyDescent="0.25">
      <c r="B660" s="162"/>
      <c r="C660" s="163"/>
      <c r="D660" s="164"/>
      <c r="E660" s="164"/>
      <c r="F660" s="165"/>
      <c r="G660" s="165"/>
      <c r="H660" s="166"/>
      <c r="I660" s="167">
        <v>0</v>
      </c>
      <c r="J660" s="168">
        <v>0</v>
      </c>
      <c r="K660" s="167">
        <f t="shared" si="15"/>
        <v>0</v>
      </c>
    </row>
    <row r="661" spans="2:11" x14ac:dyDescent="0.25">
      <c r="B661" s="162"/>
      <c r="C661" s="163"/>
      <c r="D661" s="164"/>
      <c r="E661" s="164"/>
      <c r="F661" s="165"/>
      <c r="G661" s="165"/>
      <c r="H661" s="166"/>
      <c r="I661" s="167">
        <v>0</v>
      </c>
      <c r="J661" s="168">
        <v>0</v>
      </c>
      <c r="K661" s="167">
        <f t="shared" si="15"/>
        <v>0</v>
      </c>
    </row>
    <row r="662" spans="2:11" x14ac:dyDescent="0.25">
      <c r="B662" s="162"/>
      <c r="C662" s="163"/>
      <c r="D662" s="164"/>
      <c r="E662" s="164"/>
      <c r="F662" s="165"/>
      <c r="G662" s="165"/>
      <c r="H662" s="166"/>
      <c r="I662" s="167">
        <v>0</v>
      </c>
      <c r="J662" s="168">
        <v>0</v>
      </c>
      <c r="K662" s="167">
        <f t="shared" si="15"/>
        <v>0</v>
      </c>
    </row>
    <row r="663" spans="2:11" x14ac:dyDescent="0.25">
      <c r="B663" s="162"/>
      <c r="C663" s="163"/>
      <c r="D663" s="164"/>
      <c r="E663" s="164"/>
      <c r="F663" s="165"/>
      <c r="G663" s="165"/>
      <c r="H663" s="166"/>
      <c r="I663" s="167">
        <v>0</v>
      </c>
      <c r="J663" s="168">
        <v>0</v>
      </c>
      <c r="K663" s="167">
        <f t="shared" si="15"/>
        <v>0</v>
      </c>
    </row>
    <row r="664" spans="2:11" x14ac:dyDescent="0.25">
      <c r="B664" s="162"/>
      <c r="C664" s="163"/>
      <c r="D664" s="164"/>
      <c r="E664" s="164"/>
      <c r="F664" s="165"/>
      <c r="G664" s="165"/>
      <c r="H664" s="166"/>
      <c r="I664" s="167">
        <v>0</v>
      </c>
      <c r="J664" s="168">
        <v>0</v>
      </c>
      <c r="K664" s="167">
        <f t="shared" si="15"/>
        <v>0</v>
      </c>
    </row>
    <row r="665" spans="2:11" x14ac:dyDescent="0.25">
      <c r="B665" s="162"/>
      <c r="C665" s="163"/>
      <c r="D665" s="164"/>
      <c r="E665" s="164"/>
      <c r="F665" s="165"/>
      <c r="G665" s="165"/>
      <c r="H665" s="166"/>
      <c r="I665" s="167">
        <v>0</v>
      </c>
      <c r="J665" s="168">
        <v>0</v>
      </c>
      <c r="K665" s="167">
        <f t="shared" si="15"/>
        <v>0</v>
      </c>
    </row>
    <row r="666" spans="2:11" x14ac:dyDescent="0.25">
      <c r="B666" s="162"/>
      <c r="C666" s="163"/>
      <c r="D666" s="164"/>
      <c r="E666" s="164"/>
      <c r="F666" s="165"/>
      <c r="G666" s="165"/>
      <c r="H666" s="166"/>
      <c r="I666" s="167">
        <v>0</v>
      </c>
      <c r="J666" s="168">
        <v>0</v>
      </c>
      <c r="K666" s="167">
        <f t="shared" si="15"/>
        <v>0</v>
      </c>
    </row>
    <row r="667" spans="2:11" x14ac:dyDescent="0.25">
      <c r="B667" s="162"/>
      <c r="C667" s="163"/>
      <c r="D667" s="164"/>
      <c r="E667" s="164"/>
      <c r="F667" s="165"/>
      <c r="G667" s="165"/>
      <c r="H667" s="166"/>
      <c r="I667" s="167">
        <v>0</v>
      </c>
      <c r="J667" s="168">
        <v>0</v>
      </c>
      <c r="K667" s="167">
        <f t="shared" si="15"/>
        <v>0</v>
      </c>
    </row>
    <row r="668" spans="2:11" x14ac:dyDescent="0.25">
      <c r="B668" s="162"/>
      <c r="C668" s="163"/>
      <c r="D668" s="164"/>
      <c r="E668" s="164"/>
      <c r="F668" s="165"/>
      <c r="G668" s="165"/>
      <c r="H668" s="166"/>
      <c r="I668" s="167">
        <v>0</v>
      </c>
      <c r="J668" s="168">
        <v>0</v>
      </c>
      <c r="K668" s="167">
        <f t="shared" si="15"/>
        <v>0</v>
      </c>
    </row>
    <row r="669" spans="2:11" x14ac:dyDescent="0.25">
      <c r="B669" s="162"/>
      <c r="C669" s="163"/>
      <c r="D669" s="164"/>
      <c r="E669" s="164"/>
      <c r="F669" s="165"/>
      <c r="G669" s="165"/>
      <c r="H669" s="166"/>
      <c r="I669" s="167">
        <v>0</v>
      </c>
      <c r="J669" s="168">
        <v>0</v>
      </c>
      <c r="K669" s="167">
        <f t="shared" si="15"/>
        <v>0</v>
      </c>
    </row>
    <row r="670" spans="2:11" x14ac:dyDescent="0.25">
      <c r="B670" s="162"/>
      <c r="C670" s="163"/>
      <c r="D670" s="164"/>
      <c r="E670" s="164"/>
      <c r="F670" s="165"/>
      <c r="G670" s="165"/>
      <c r="H670" s="166"/>
      <c r="I670" s="167">
        <v>0</v>
      </c>
      <c r="J670" s="168">
        <v>0</v>
      </c>
      <c r="K670" s="167">
        <f t="shared" si="15"/>
        <v>0</v>
      </c>
    </row>
    <row r="671" spans="2:11" x14ac:dyDescent="0.25">
      <c r="B671" s="162"/>
      <c r="C671" s="163"/>
      <c r="D671" s="164"/>
      <c r="E671" s="164"/>
      <c r="F671" s="165"/>
      <c r="G671" s="165"/>
      <c r="H671" s="166"/>
      <c r="I671" s="167">
        <v>0</v>
      </c>
      <c r="J671" s="168">
        <v>0</v>
      </c>
      <c r="K671" s="167">
        <f t="shared" si="15"/>
        <v>0</v>
      </c>
    </row>
    <row r="672" spans="2:11" x14ac:dyDescent="0.25">
      <c r="B672" s="162"/>
      <c r="C672" s="163"/>
      <c r="D672" s="164"/>
      <c r="E672" s="164"/>
      <c r="F672" s="165"/>
      <c r="G672" s="165"/>
      <c r="H672" s="166"/>
      <c r="I672" s="167">
        <v>0</v>
      </c>
      <c r="J672" s="168">
        <v>0</v>
      </c>
      <c r="K672" s="167">
        <f t="shared" si="15"/>
        <v>0</v>
      </c>
    </row>
    <row r="673" spans="2:11" x14ac:dyDescent="0.25">
      <c r="B673" s="162"/>
      <c r="C673" s="163"/>
      <c r="D673" s="164"/>
      <c r="E673" s="164"/>
      <c r="F673" s="165"/>
      <c r="G673" s="165"/>
      <c r="H673" s="166"/>
      <c r="I673" s="167">
        <v>0</v>
      </c>
      <c r="J673" s="168">
        <v>0</v>
      </c>
      <c r="K673" s="167">
        <f t="shared" si="15"/>
        <v>0</v>
      </c>
    </row>
    <row r="674" spans="2:11" x14ac:dyDescent="0.25">
      <c r="B674" s="162"/>
      <c r="C674" s="163"/>
      <c r="D674" s="164"/>
      <c r="E674" s="164"/>
      <c r="F674" s="165"/>
      <c r="G674" s="165"/>
      <c r="H674" s="166"/>
      <c r="I674" s="167">
        <v>0</v>
      </c>
      <c r="J674" s="168">
        <v>0</v>
      </c>
      <c r="K674" s="167">
        <f t="shared" si="15"/>
        <v>0</v>
      </c>
    </row>
    <row r="675" spans="2:11" x14ac:dyDescent="0.25">
      <c r="B675" s="162"/>
      <c r="C675" s="163"/>
      <c r="D675" s="164"/>
      <c r="E675" s="164"/>
      <c r="F675" s="165"/>
      <c r="G675" s="165"/>
      <c r="H675" s="166"/>
      <c r="I675" s="167">
        <v>0</v>
      </c>
      <c r="J675" s="168">
        <v>0</v>
      </c>
      <c r="K675" s="167">
        <f t="shared" si="15"/>
        <v>0</v>
      </c>
    </row>
    <row r="676" spans="2:11" x14ac:dyDescent="0.25">
      <c r="B676" s="162"/>
      <c r="C676" s="163"/>
      <c r="D676" s="164"/>
      <c r="E676" s="164"/>
      <c r="F676" s="165"/>
      <c r="G676" s="165"/>
      <c r="H676" s="166"/>
      <c r="I676" s="167">
        <v>0</v>
      </c>
      <c r="J676" s="168">
        <v>0</v>
      </c>
      <c r="K676" s="167">
        <f t="shared" si="15"/>
        <v>0</v>
      </c>
    </row>
    <row r="677" spans="2:11" x14ac:dyDescent="0.25">
      <c r="B677" s="162"/>
      <c r="C677" s="163"/>
      <c r="D677" s="164"/>
      <c r="E677" s="164"/>
      <c r="F677" s="165"/>
      <c r="G677" s="165"/>
      <c r="H677" s="166"/>
      <c r="I677" s="167">
        <v>0</v>
      </c>
      <c r="J677" s="168">
        <v>0</v>
      </c>
      <c r="K677" s="167">
        <f t="shared" si="15"/>
        <v>0</v>
      </c>
    </row>
    <row r="678" spans="2:11" x14ac:dyDescent="0.25">
      <c r="B678" s="162"/>
      <c r="C678" s="163"/>
      <c r="D678" s="164"/>
      <c r="E678" s="164"/>
      <c r="F678" s="165"/>
      <c r="G678" s="165"/>
      <c r="H678" s="166"/>
      <c r="I678" s="167">
        <v>0</v>
      </c>
      <c r="J678" s="168">
        <v>0</v>
      </c>
      <c r="K678" s="167">
        <f t="shared" si="15"/>
        <v>0</v>
      </c>
    </row>
    <row r="679" spans="2:11" x14ac:dyDescent="0.25">
      <c r="B679" s="162"/>
      <c r="C679" s="163"/>
      <c r="D679" s="164"/>
      <c r="E679" s="164"/>
      <c r="F679" s="165"/>
      <c r="G679" s="165"/>
      <c r="H679" s="166"/>
      <c r="I679" s="167">
        <v>0</v>
      </c>
      <c r="J679" s="168">
        <v>0</v>
      </c>
      <c r="K679" s="167">
        <f t="shared" si="15"/>
        <v>0</v>
      </c>
    </row>
    <row r="680" spans="2:11" x14ac:dyDescent="0.25">
      <c r="B680" s="162"/>
      <c r="C680" s="163"/>
      <c r="D680" s="164"/>
      <c r="E680" s="164"/>
      <c r="F680" s="165"/>
      <c r="G680" s="165"/>
      <c r="H680" s="166"/>
      <c r="I680" s="167">
        <v>0</v>
      </c>
      <c r="J680" s="168">
        <v>0</v>
      </c>
      <c r="K680" s="167">
        <f t="shared" si="15"/>
        <v>0</v>
      </c>
    </row>
    <row r="681" spans="2:11" x14ac:dyDescent="0.25">
      <c r="B681" s="162"/>
      <c r="C681" s="163"/>
      <c r="D681" s="164"/>
      <c r="E681" s="164"/>
      <c r="F681" s="165"/>
      <c r="G681" s="165"/>
      <c r="H681" s="166"/>
      <c r="I681" s="167">
        <v>0</v>
      </c>
      <c r="J681" s="168">
        <v>0</v>
      </c>
      <c r="K681" s="167">
        <f t="shared" si="15"/>
        <v>0</v>
      </c>
    </row>
    <row r="682" spans="2:11" x14ac:dyDescent="0.25">
      <c r="B682" s="162"/>
      <c r="C682" s="163"/>
      <c r="D682" s="164"/>
      <c r="E682" s="164"/>
      <c r="F682" s="165"/>
      <c r="G682" s="165"/>
      <c r="H682" s="166"/>
      <c r="I682" s="167">
        <v>0</v>
      </c>
      <c r="J682" s="168">
        <v>0</v>
      </c>
      <c r="K682" s="167">
        <f t="shared" si="15"/>
        <v>0</v>
      </c>
    </row>
    <row r="683" spans="2:11" x14ac:dyDescent="0.25">
      <c r="B683" s="162"/>
      <c r="C683" s="163"/>
      <c r="D683" s="164"/>
      <c r="E683" s="164"/>
      <c r="F683" s="165"/>
      <c r="G683" s="165"/>
      <c r="H683" s="166"/>
      <c r="I683" s="167">
        <v>0</v>
      </c>
      <c r="J683" s="168">
        <v>0</v>
      </c>
      <c r="K683" s="167">
        <f t="shared" si="15"/>
        <v>0</v>
      </c>
    </row>
    <row r="684" spans="2:11" x14ac:dyDescent="0.25">
      <c r="B684" s="162"/>
      <c r="C684" s="163"/>
      <c r="D684" s="164"/>
      <c r="E684" s="164"/>
      <c r="F684" s="165"/>
      <c r="G684" s="165"/>
      <c r="H684" s="166"/>
      <c r="I684" s="167">
        <v>0</v>
      </c>
      <c r="J684" s="168">
        <v>0</v>
      </c>
      <c r="K684" s="167">
        <f t="shared" si="15"/>
        <v>0</v>
      </c>
    </row>
    <row r="685" spans="2:11" x14ac:dyDescent="0.25">
      <c r="B685" s="162"/>
      <c r="C685" s="163"/>
      <c r="D685" s="164"/>
      <c r="E685" s="164"/>
      <c r="F685" s="165"/>
      <c r="G685" s="165"/>
      <c r="H685" s="166"/>
      <c r="I685" s="167">
        <v>0</v>
      </c>
      <c r="J685" s="168">
        <v>0</v>
      </c>
      <c r="K685" s="167">
        <f t="shared" si="15"/>
        <v>0</v>
      </c>
    </row>
    <row r="686" spans="2:11" x14ac:dyDescent="0.25">
      <c r="B686" s="162"/>
      <c r="C686" s="163"/>
      <c r="D686" s="164"/>
      <c r="E686" s="164"/>
      <c r="F686" s="165"/>
      <c r="G686" s="165"/>
      <c r="H686" s="166"/>
      <c r="I686" s="167">
        <v>0</v>
      </c>
      <c r="J686" s="168">
        <v>0</v>
      </c>
      <c r="K686" s="167">
        <f t="shared" si="15"/>
        <v>0</v>
      </c>
    </row>
    <row r="687" spans="2:11" x14ac:dyDescent="0.25">
      <c r="B687" s="162"/>
      <c r="C687" s="163"/>
      <c r="D687" s="164"/>
      <c r="E687" s="164"/>
      <c r="F687" s="165"/>
      <c r="G687" s="165"/>
      <c r="H687" s="166"/>
      <c r="I687" s="167">
        <v>0</v>
      </c>
      <c r="J687" s="168">
        <v>0</v>
      </c>
      <c r="K687" s="167">
        <f t="shared" si="15"/>
        <v>0</v>
      </c>
    </row>
    <row r="688" spans="2:11" x14ac:dyDescent="0.25">
      <c r="B688" s="162"/>
      <c r="C688" s="163"/>
      <c r="D688" s="164"/>
      <c r="E688" s="164"/>
      <c r="F688" s="165"/>
      <c r="G688" s="165"/>
      <c r="H688" s="166"/>
      <c r="I688" s="167">
        <v>0</v>
      </c>
      <c r="J688" s="168">
        <v>0</v>
      </c>
      <c r="K688" s="167">
        <f t="shared" si="15"/>
        <v>0</v>
      </c>
    </row>
    <row r="689" spans="2:11" x14ac:dyDescent="0.25">
      <c r="B689" s="162"/>
      <c r="C689" s="163"/>
      <c r="D689" s="164"/>
      <c r="E689" s="164"/>
      <c r="F689" s="165"/>
      <c r="G689" s="165"/>
      <c r="H689" s="166"/>
      <c r="I689" s="167">
        <v>0</v>
      </c>
      <c r="J689" s="168">
        <v>0</v>
      </c>
      <c r="K689" s="167">
        <f t="shared" si="15"/>
        <v>0</v>
      </c>
    </row>
    <row r="690" spans="2:11" x14ac:dyDescent="0.25">
      <c r="B690" s="162"/>
      <c r="C690" s="163"/>
      <c r="D690" s="164"/>
      <c r="E690" s="164"/>
      <c r="F690" s="165"/>
      <c r="G690" s="165"/>
      <c r="H690" s="166"/>
      <c r="I690" s="167">
        <v>0</v>
      </c>
      <c r="J690" s="168">
        <v>0</v>
      </c>
      <c r="K690" s="167">
        <f t="shared" si="15"/>
        <v>0</v>
      </c>
    </row>
    <row r="691" spans="2:11" x14ac:dyDescent="0.25">
      <c r="B691" s="162"/>
      <c r="C691" s="163"/>
      <c r="D691" s="164"/>
      <c r="E691" s="164"/>
      <c r="F691" s="165"/>
      <c r="G691" s="165"/>
      <c r="H691" s="166"/>
      <c r="I691" s="167">
        <v>0</v>
      </c>
      <c r="J691" s="168">
        <v>0</v>
      </c>
      <c r="K691" s="167">
        <f t="shared" si="15"/>
        <v>0</v>
      </c>
    </row>
    <row r="692" spans="2:11" x14ac:dyDescent="0.25">
      <c r="B692" s="162"/>
      <c r="C692" s="163"/>
      <c r="D692" s="164"/>
      <c r="E692" s="164"/>
      <c r="F692" s="165"/>
      <c r="G692" s="165"/>
      <c r="H692" s="166"/>
      <c r="I692" s="167">
        <v>0</v>
      </c>
      <c r="J692" s="168">
        <v>0</v>
      </c>
      <c r="K692" s="167">
        <f t="shared" si="15"/>
        <v>0</v>
      </c>
    </row>
    <row r="693" spans="2:11" x14ac:dyDescent="0.25">
      <c r="B693" s="162"/>
      <c r="C693" s="163"/>
      <c r="D693" s="164"/>
      <c r="E693" s="164"/>
      <c r="F693" s="165"/>
      <c r="G693" s="165"/>
      <c r="H693" s="166"/>
      <c r="I693" s="167">
        <v>0</v>
      </c>
      <c r="J693" s="168">
        <v>0</v>
      </c>
      <c r="K693" s="167">
        <f t="shared" si="15"/>
        <v>0</v>
      </c>
    </row>
    <row r="694" spans="2:11" x14ac:dyDescent="0.25">
      <c r="B694" s="162"/>
      <c r="C694" s="163"/>
      <c r="D694" s="164"/>
      <c r="E694" s="164"/>
      <c r="F694" s="165"/>
      <c r="G694" s="165"/>
      <c r="H694" s="166"/>
      <c r="I694" s="167">
        <v>0</v>
      </c>
      <c r="J694" s="168">
        <v>0</v>
      </c>
      <c r="K694" s="167">
        <f t="shared" si="15"/>
        <v>0</v>
      </c>
    </row>
    <row r="695" spans="2:11" x14ac:dyDescent="0.25">
      <c r="B695" s="162"/>
      <c r="C695" s="163"/>
      <c r="D695" s="164"/>
      <c r="E695" s="164"/>
      <c r="F695" s="165"/>
      <c r="G695" s="165"/>
      <c r="H695" s="166"/>
      <c r="I695" s="167">
        <v>0</v>
      </c>
      <c r="J695" s="168">
        <v>0</v>
      </c>
      <c r="K695" s="167">
        <f t="shared" si="15"/>
        <v>0</v>
      </c>
    </row>
    <row r="696" spans="2:11" x14ac:dyDescent="0.25">
      <c r="B696" s="162"/>
      <c r="C696" s="163"/>
      <c r="D696" s="164"/>
      <c r="E696" s="164"/>
      <c r="F696" s="165"/>
      <c r="G696" s="165"/>
      <c r="H696" s="166"/>
      <c r="I696" s="167">
        <v>0</v>
      </c>
      <c r="J696" s="168">
        <v>0</v>
      </c>
      <c r="K696" s="167">
        <f t="shared" si="15"/>
        <v>0</v>
      </c>
    </row>
    <row r="697" spans="2:11" x14ac:dyDescent="0.25">
      <c r="B697" s="162"/>
      <c r="C697" s="163"/>
      <c r="D697" s="164"/>
      <c r="E697" s="164"/>
      <c r="F697" s="165"/>
      <c r="G697" s="165"/>
      <c r="H697" s="166"/>
      <c r="I697" s="167">
        <v>0</v>
      </c>
      <c r="J697" s="168">
        <v>0</v>
      </c>
      <c r="K697" s="167">
        <f t="shared" si="15"/>
        <v>0</v>
      </c>
    </row>
    <row r="698" spans="2:11" x14ac:dyDescent="0.25">
      <c r="B698" s="162"/>
      <c r="C698" s="163"/>
      <c r="D698" s="164"/>
      <c r="E698" s="164"/>
      <c r="F698" s="165"/>
      <c r="G698" s="165"/>
      <c r="H698" s="166"/>
      <c r="I698" s="167">
        <v>0</v>
      </c>
      <c r="J698" s="168">
        <v>0</v>
      </c>
      <c r="K698" s="167">
        <f t="shared" si="15"/>
        <v>0</v>
      </c>
    </row>
    <row r="699" spans="2:11" x14ac:dyDescent="0.25">
      <c r="B699" s="162"/>
      <c r="C699" s="163"/>
      <c r="D699" s="164"/>
      <c r="E699" s="164"/>
      <c r="F699" s="165"/>
      <c r="G699" s="165"/>
      <c r="H699" s="166"/>
      <c r="I699" s="167">
        <v>0</v>
      </c>
      <c r="J699" s="168">
        <v>0</v>
      </c>
      <c r="K699" s="167">
        <f t="shared" si="15"/>
        <v>0</v>
      </c>
    </row>
    <row r="700" spans="2:11" x14ac:dyDescent="0.25">
      <c r="B700" s="162"/>
      <c r="C700" s="163"/>
      <c r="D700" s="164"/>
      <c r="E700" s="164"/>
      <c r="F700" s="165"/>
      <c r="G700" s="165"/>
      <c r="H700" s="166"/>
      <c r="I700" s="167">
        <v>0</v>
      </c>
      <c r="J700" s="168">
        <v>0</v>
      </c>
      <c r="K700" s="167">
        <f t="shared" si="15"/>
        <v>0</v>
      </c>
    </row>
    <row r="701" spans="2:11" x14ac:dyDescent="0.25">
      <c r="B701" s="162"/>
      <c r="C701" s="163"/>
      <c r="D701" s="164"/>
      <c r="E701" s="164"/>
      <c r="F701" s="165"/>
      <c r="G701" s="165"/>
      <c r="H701" s="166"/>
      <c r="I701" s="167">
        <v>0</v>
      </c>
      <c r="J701" s="168">
        <v>0</v>
      </c>
      <c r="K701" s="167">
        <f t="shared" si="15"/>
        <v>0</v>
      </c>
    </row>
    <row r="702" spans="2:11" x14ac:dyDescent="0.25">
      <c r="B702" s="162"/>
      <c r="C702" s="163"/>
      <c r="D702" s="164"/>
      <c r="E702" s="164"/>
      <c r="F702" s="165"/>
      <c r="G702" s="165"/>
      <c r="H702" s="166"/>
      <c r="I702" s="167">
        <v>0</v>
      </c>
      <c r="J702" s="168">
        <v>0</v>
      </c>
      <c r="K702" s="167">
        <f t="shared" si="15"/>
        <v>0</v>
      </c>
    </row>
    <row r="703" spans="2:11" x14ac:dyDescent="0.25">
      <c r="B703" s="162"/>
      <c r="C703" s="163"/>
      <c r="D703" s="164"/>
      <c r="E703" s="164"/>
      <c r="F703" s="165"/>
      <c r="G703" s="165"/>
      <c r="H703" s="166"/>
      <c r="I703" s="167">
        <v>0</v>
      </c>
      <c r="J703" s="168">
        <v>0</v>
      </c>
      <c r="K703" s="167">
        <f t="shared" si="15"/>
        <v>0</v>
      </c>
    </row>
    <row r="704" spans="2:11" x14ac:dyDescent="0.25">
      <c r="B704" s="162"/>
      <c r="C704" s="163"/>
      <c r="D704" s="164"/>
      <c r="E704" s="164"/>
      <c r="F704" s="165"/>
      <c r="G704" s="165"/>
      <c r="H704" s="166"/>
      <c r="I704" s="167">
        <v>0</v>
      </c>
      <c r="J704" s="168">
        <v>0</v>
      </c>
      <c r="K704" s="167">
        <f t="shared" si="15"/>
        <v>0</v>
      </c>
    </row>
    <row r="705" spans="2:11" x14ac:dyDescent="0.25">
      <c r="B705" s="162"/>
      <c r="C705" s="163"/>
      <c r="D705" s="164"/>
      <c r="E705" s="164"/>
      <c r="F705" s="165"/>
      <c r="G705" s="165"/>
      <c r="H705" s="166"/>
      <c r="I705" s="167">
        <v>0</v>
      </c>
      <c r="J705" s="168">
        <v>0</v>
      </c>
      <c r="K705" s="167">
        <f t="shared" si="15"/>
        <v>0</v>
      </c>
    </row>
    <row r="706" spans="2:11" x14ac:dyDescent="0.25">
      <c r="B706" s="162"/>
      <c r="C706" s="163"/>
      <c r="D706" s="164"/>
      <c r="E706" s="164"/>
      <c r="F706" s="165"/>
      <c r="G706" s="165"/>
      <c r="H706" s="166"/>
      <c r="I706" s="167">
        <v>0</v>
      </c>
      <c r="J706" s="168">
        <v>0</v>
      </c>
      <c r="K706" s="167">
        <f t="shared" si="15"/>
        <v>0</v>
      </c>
    </row>
    <row r="707" spans="2:11" x14ac:dyDescent="0.25">
      <c r="B707" s="162"/>
      <c r="C707" s="163"/>
      <c r="D707" s="164"/>
      <c r="E707" s="164"/>
      <c r="F707" s="165"/>
      <c r="G707" s="165"/>
      <c r="H707" s="166"/>
      <c r="I707" s="167">
        <v>0</v>
      </c>
      <c r="J707" s="168">
        <v>0</v>
      </c>
      <c r="K707" s="167">
        <f t="shared" si="15"/>
        <v>0</v>
      </c>
    </row>
    <row r="708" spans="2:11" x14ac:dyDescent="0.25">
      <c r="B708" s="162"/>
      <c r="C708" s="163"/>
      <c r="D708" s="164"/>
      <c r="E708" s="164"/>
      <c r="F708" s="165"/>
      <c r="G708" s="165"/>
      <c r="H708" s="166"/>
      <c r="I708" s="167">
        <v>0</v>
      </c>
      <c r="J708" s="168">
        <v>0</v>
      </c>
      <c r="K708" s="167">
        <f t="shared" si="15"/>
        <v>0</v>
      </c>
    </row>
    <row r="709" spans="2:11" x14ac:dyDescent="0.25">
      <c r="B709" s="162"/>
      <c r="C709" s="163"/>
      <c r="D709" s="164"/>
      <c r="E709" s="164"/>
      <c r="F709" s="165"/>
      <c r="G709" s="165"/>
      <c r="H709" s="166"/>
      <c r="I709" s="167">
        <v>0</v>
      </c>
      <c r="J709" s="168">
        <v>0</v>
      </c>
      <c r="K709" s="167">
        <f t="shared" si="15"/>
        <v>0</v>
      </c>
    </row>
    <row r="710" spans="2:11" x14ac:dyDescent="0.25">
      <c r="B710" s="162"/>
      <c r="C710" s="163"/>
      <c r="D710" s="164"/>
      <c r="E710" s="164"/>
      <c r="F710" s="165"/>
      <c r="G710" s="165"/>
      <c r="H710" s="166"/>
      <c r="I710" s="167">
        <v>0</v>
      </c>
      <c r="J710" s="168">
        <v>0</v>
      </c>
      <c r="K710" s="167">
        <f t="shared" si="15"/>
        <v>0</v>
      </c>
    </row>
    <row r="711" spans="2:11" x14ac:dyDescent="0.25">
      <c r="B711" s="162"/>
      <c r="C711" s="163"/>
      <c r="D711" s="164"/>
      <c r="E711" s="164"/>
      <c r="F711" s="165"/>
      <c r="G711" s="165"/>
      <c r="H711" s="166"/>
      <c r="I711" s="167">
        <v>0</v>
      </c>
      <c r="J711" s="168">
        <v>0</v>
      </c>
      <c r="K711" s="167">
        <f t="shared" si="15"/>
        <v>0</v>
      </c>
    </row>
    <row r="712" spans="2:11" x14ac:dyDescent="0.25">
      <c r="B712" s="162"/>
      <c r="C712" s="163"/>
      <c r="D712" s="164"/>
      <c r="E712" s="164"/>
      <c r="F712" s="165"/>
      <c r="G712" s="165"/>
      <c r="H712" s="166"/>
      <c r="I712" s="167">
        <v>0</v>
      </c>
      <c r="J712" s="168">
        <v>0</v>
      </c>
      <c r="K712" s="167">
        <f t="shared" si="15"/>
        <v>0</v>
      </c>
    </row>
    <row r="713" spans="2:11" x14ac:dyDescent="0.25">
      <c r="B713" s="162"/>
      <c r="C713" s="163"/>
      <c r="D713" s="164"/>
      <c r="E713" s="164"/>
      <c r="F713" s="165"/>
      <c r="G713" s="165"/>
      <c r="H713" s="166"/>
      <c r="I713" s="167">
        <v>0</v>
      </c>
      <c r="J713" s="168">
        <v>0</v>
      </c>
      <c r="K713" s="167">
        <f t="shared" si="15"/>
        <v>0</v>
      </c>
    </row>
    <row r="714" spans="2:11" x14ac:dyDescent="0.25">
      <c r="B714" s="162"/>
      <c r="C714" s="163"/>
      <c r="D714" s="164"/>
      <c r="E714" s="164"/>
      <c r="F714" s="165"/>
      <c r="G714" s="165"/>
      <c r="H714" s="166"/>
      <c r="I714" s="167">
        <v>0</v>
      </c>
      <c r="J714" s="168">
        <v>0</v>
      </c>
      <c r="K714" s="167">
        <f t="shared" si="15"/>
        <v>0</v>
      </c>
    </row>
    <row r="715" spans="2:11" x14ac:dyDescent="0.25">
      <c r="B715" s="162"/>
      <c r="C715" s="163"/>
      <c r="D715" s="164"/>
      <c r="E715" s="164"/>
      <c r="F715" s="165"/>
      <c r="G715" s="165"/>
      <c r="H715" s="166"/>
      <c r="I715" s="167">
        <v>0</v>
      </c>
      <c r="J715" s="168">
        <v>0</v>
      </c>
      <c r="K715" s="167">
        <f t="shared" si="15"/>
        <v>0</v>
      </c>
    </row>
    <row r="716" spans="2:11" x14ac:dyDescent="0.25">
      <c r="B716" s="162"/>
      <c r="C716" s="163"/>
      <c r="D716" s="164"/>
      <c r="E716" s="164"/>
      <c r="F716" s="165"/>
      <c r="G716" s="165"/>
      <c r="H716" s="166"/>
      <c r="I716" s="167">
        <v>0</v>
      </c>
      <c r="J716" s="168">
        <v>0</v>
      </c>
      <c r="K716" s="167">
        <f t="shared" si="15"/>
        <v>0</v>
      </c>
    </row>
    <row r="717" spans="2:11" x14ac:dyDescent="0.25">
      <c r="B717" s="162"/>
      <c r="C717" s="163"/>
      <c r="D717" s="164"/>
      <c r="E717" s="164"/>
      <c r="F717" s="165"/>
      <c r="G717" s="165"/>
      <c r="H717" s="166"/>
      <c r="I717" s="167">
        <v>0</v>
      </c>
      <c r="J717" s="168">
        <v>0</v>
      </c>
      <c r="K717" s="167">
        <f t="shared" si="15"/>
        <v>0</v>
      </c>
    </row>
    <row r="718" spans="2:11" x14ac:dyDescent="0.25">
      <c r="B718" s="162"/>
      <c r="C718" s="163"/>
      <c r="D718" s="164"/>
      <c r="E718" s="164"/>
      <c r="F718" s="165"/>
      <c r="G718" s="165"/>
      <c r="H718" s="166"/>
      <c r="I718" s="167">
        <v>0</v>
      </c>
      <c r="J718" s="168">
        <v>0</v>
      </c>
      <c r="K718" s="167">
        <f t="shared" si="15"/>
        <v>0</v>
      </c>
    </row>
    <row r="719" spans="2:11" x14ac:dyDescent="0.25">
      <c r="B719" s="162"/>
      <c r="C719" s="163"/>
      <c r="D719" s="164"/>
      <c r="E719" s="164"/>
      <c r="F719" s="165"/>
      <c r="G719" s="165"/>
      <c r="H719" s="166"/>
      <c r="I719" s="167">
        <v>0</v>
      </c>
      <c r="J719" s="168">
        <v>0</v>
      </c>
      <c r="K719" s="167">
        <f t="shared" si="15"/>
        <v>0</v>
      </c>
    </row>
    <row r="720" spans="2:11" x14ac:dyDescent="0.25">
      <c r="B720" s="162"/>
      <c r="C720" s="163"/>
      <c r="D720" s="164"/>
      <c r="E720" s="164"/>
      <c r="F720" s="165"/>
      <c r="G720" s="165"/>
      <c r="H720" s="166"/>
      <c r="I720" s="167">
        <v>0</v>
      </c>
      <c r="J720" s="168">
        <v>0</v>
      </c>
      <c r="K720" s="167">
        <f t="shared" si="15"/>
        <v>0</v>
      </c>
    </row>
    <row r="721" spans="2:11" x14ac:dyDescent="0.25">
      <c r="B721" s="162"/>
      <c r="C721" s="163"/>
      <c r="D721" s="164"/>
      <c r="E721" s="164"/>
      <c r="F721" s="165"/>
      <c r="G721" s="165"/>
      <c r="H721" s="166"/>
      <c r="I721" s="167">
        <v>0</v>
      </c>
      <c r="J721" s="168">
        <v>0</v>
      </c>
      <c r="K721" s="167">
        <f t="shared" si="15"/>
        <v>0</v>
      </c>
    </row>
    <row r="722" spans="2:11" x14ac:dyDescent="0.25">
      <c r="B722" s="162"/>
      <c r="C722" s="163"/>
      <c r="D722" s="164"/>
      <c r="E722" s="164"/>
      <c r="F722" s="165"/>
      <c r="G722" s="165"/>
      <c r="H722" s="166"/>
      <c r="I722" s="167">
        <v>0</v>
      </c>
      <c r="J722" s="168">
        <v>0</v>
      </c>
      <c r="K722" s="167">
        <f t="shared" si="15"/>
        <v>0</v>
      </c>
    </row>
    <row r="723" spans="2:11" x14ac:dyDescent="0.25">
      <c r="B723" s="162"/>
      <c r="C723" s="163"/>
      <c r="D723" s="164"/>
      <c r="E723" s="164"/>
      <c r="F723" s="165"/>
      <c r="G723" s="165"/>
      <c r="H723" s="166"/>
      <c r="I723" s="167">
        <v>0</v>
      </c>
      <c r="J723" s="168">
        <v>0</v>
      </c>
      <c r="K723" s="167">
        <f t="shared" si="15"/>
        <v>0</v>
      </c>
    </row>
    <row r="724" spans="2:11" x14ac:dyDescent="0.25">
      <c r="B724" s="162"/>
      <c r="C724" s="163"/>
      <c r="D724" s="164"/>
      <c r="E724" s="164"/>
      <c r="F724" s="165"/>
      <c r="G724" s="165"/>
      <c r="H724" s="166"/>
      <c r="I724" s="167">
        <v>0</v>
      </c>
      <c r="J724" s="168">
        <v>0</v>
      </c>
      <c r="K724" s="167">
        <f t="shared" si="15"/>
        <v>0</v>
      </c>
    </row>
    <row r="725" spans="2:11" x14ac:dyDescent="0.25">
      <c r="B725" s="162"/>
      <c r="C725" s="163"/>
      <c r="D725" s="164"/>
      <c r="E725" s="164"/>
      <c r="F725" s="165"/>
      <c r="G725" s="165"/>
      <c r="H725" s="166"/>
      <c r="I725" s="167">
        <v>0</v>
      </c>
      <c r="J725" s="168">
        <v>0</v>
      </c>
      <c r="K725" s="167">
        <f t="shared" si="15"/>
        <v>0</v>
      </c>
    </row>
    <row r="726" spans="2:11" x14ac:dyDescent="0.25">
      <c r="B726" s="162"/>
      <c r="C726" s="163"/>
      <c r="D726" s="164"/>
      <c r="E726" s="164"/>
      <c r="F726" s="165"/>
      <c r="G726" s="165"/>
      <c r="H726" s="166"/>
      <c r="I726" s="167">
        <v>0</v>
      </c>
      <c r="J726" s="168">
        <v>0</v>
      </c>
      <c r="K726" s="167">
        <f t="shared" si="15"/>
        <v>0</v>
      </c>
    </row>
    <row r="727" spans="2:11" x14ac:dyDescent="0.25">
      <c r="B727" s="162"/>
      <c r="C727" s="163"/>
      <c r="D727" s="164"/>
      <c r="E727" s="164"/>
      <c r="F727" s="165"/>
      <c r="G727" s="165"/>
      <c r="H727" s="166"/>
      <c r="I727" s="167">
        <v>0</v>
      </c>
      <c r="J727" s="168">
        <v>0</v>
      </c>
      <c r="K727" s="167">
        <f t="shared" si="15"/>
        <v>0</v>
      </c>
    </row>
    <row r="728" spans="2:11" x14ac:dyDescent="0.25">
      <c r="B728" s="162"/>
      <c r="C728" s="163"/>
      <c r="D728" s="164"/>
      <c r="E728" s="164"/>
      <c r="F728" s="165"/>
      <c r="G728" s="165"/>
      <c r="H728" s="166"/>
      <c r="I728" s="167">
        <v>0</v>
      </c>
      <c r="J728" s="168">
        <v>0</v>
      </c>
      <c r="K728" s="167">
        <f t="shared" si="15"/>
        <v>0</v>
      </c>
    </row>
    <row r="729" spans="2:11" x14ac:dyDescent="0.25">
      <c r="B729" s="162"/>
      <c r="C729" s="163"/>
      <c r="D729" s="164"/>
      <c r="E729" s="164"/>
      <c r="F729" s="165"/>
      <c r="G729" s="165"/>
      <c r="H729" s="166"/>
      <c r="I729" s="167">
        <v>0</v>
      </c>
      <c r="J729" s="168">
        <v>0</v>
      </c>
      <c r="K729" s="167">
        <f t="shared" si="15"/>
        <v>0</v>
      </c>
    </row>
    <row r="730" spans="2:11" x14ac:dyDescent="0.25">
      <c r="B730" s="162"/>
      <c r="C730" s="163"/>
      <c r="D730" s="164"/>
      <c r="E730" s="164"/>
      <c r="F730" s="165"/>
      <c r="G730" s="165"/>
      <c r="H730" s="166"/>
      <c r="I730" s="167">
        <v>0</v>
      </c>
      <c r="J730" s="168">
        <v>0</v>
      </c>
      <c r="K730" s="167">
        <f t="shared" si="15"/>
        <v>0</v>
      </c>
    </row>
    <row r="731" spans="2:11" x14ac:dyDescent="0.25">
      <c r="B731" s="162"/>
      <c r="C731" s="163"/>
      <c r="D731" s="164"/>
      <c r="E731" s="164"/>
      <c r="F731" s="165"/>
      <c r="G731" s="165"/>
      <c r="H731" s="166"/>
      <c r="I731" s="167">
        <v>0</v>
      </c>
      <c r="J731" s="168">
        <v>0</v>
      </c>
      <c r="K731" s="167">
        <f t="shared" si="15"/>
        <v>0</v>
      </c>
    </row>
    <row r="732" spans="2:11" x14ac:dyDescent="0.25">
      <c r="B732" s="162"/>
      <c r="C732" s="163"/>
      <c r="D732" s="164"/>
      <c r="E732" s="164"/>
      <c r="F732" s="165"/>
      <c r="G732" s="165"/>
      <c r="H732" s="166"/>
      <c r="I732" s="167">
        <v>0</v>
      </c>
      <c r="J732" s="168">
        <v>0</v>
      </c>
      <c r="K732" s="167">
        <f t="shared" si="15"/>
        <v>0</v>
      </c>
    </row>
    <row r="733" spans="2:11" x14ac:dyDescent="0.25">
      <c r="B733" s="162"/>
      <c r="C733" s="163"/>
      <c r="D733" s="164"/>
      <c r="E733" s="164"/>
      <c r="F733" s="165"/>
      <c r="G733" s="165"/>
      <c r="H733" s="166"/>
      <c r="I733" s="167">
        <v>0</v>
      </c>
      <c r="J733" s="168">
        <v>0</v>
      </c>
      <c r="K733" s="167">
        <f t="shared" si="15"/>
        <v>0</v>
      </c>
    </row>
    <row r="734" spans="2:11" x14ac:dyDescent="0.25">
      <c r="B734" s="162"/>
      <c r="C734" s="163"/>
      <c r="D734" s="164"/>
      <c r="E734" s="164"/>
      <c r="F734" s="165"/>
      <c r="G734" s="165"/>
      <c r="H734" s="166"/>
      <c r="I734" s="167">
        <v>0</v>
      </c>
      <c r="J734" s="168">
        <v>0</v>
      </c>
      <c r="K734" s="167">
        <f t="shared" si="15"/>
        <v>0</v>
      </c>
    </row>
    <row r="735" spans="2:11" x14ac:dyDescent="0.25">
      <c r="B735" s="162"/>
      <c r="C735" s="163"/>
      <c r="D735" s="164"/>
      <c r="E735" s="164"/>
      <c r="F735" s="165"/>
      <c r="G735" s="165"/>
      <c r="H735" s="166"/>
      <c r="I735" s="167">
        <v>0</v>
      </c>
      <c r="J735" s="168">
        <v>0</v>
      </c>
      <c r="K735" s="167">
        <f t="shared" si="15"/>
        <v>0</v>
      </c>
    </row>
    <row r="736" spans="2:11" x14ac:dyDescent="0.25">
      <c r="B736" s="162"/>
      <c r="C736" s="163"/>
      <c r="D736" s="164"/>
      <c r="E736" s="164"/>
      <c r="F736" s="165"/>
      <c r="G736" s="165"/>
      <c r="H736" s="166"/>
      <c r="I736" s="167">
        <v>0</v>
      </c>
      <c r="J736" s="168">
        <v>0</v>
      </c>
      <c r="K736" s="167">
        <f t="shared" si="15"/>
        <v>0</v>
      </c>
    </row>
    <row r="737" spans="2:11" x14ac:dyDescent="0.25">
      <c r="B737" s="162"/>
      <c r="C737" s="163"/>
      <c r="D737" s="164"/>
      <c r="E737" s="164"/>
      <c r="F737" s="165"/>
      <c r="G737" s="165"/>
      <c r="H737" s="166"/>
      <c r="I737" s="167">
        <v>0</v>
      </c>
      <c r="J737" s="168">
        <v>0</v>
      </c>
      <c r="K737" s="167">
        <f t="shared" si="15"/>
        <v>0</v>
      </c>
    </row>
    <row r="738" spans="2:11" x14ac:dyDescent="0.25">
      <c r="B738" s="162"/>
      <c r="C738" s="163"/>
      <c r="D738" s="164"/>
      <c r="E738" s="164"/>
      <c r="F738" s="165"/>
      <c r="G738" s="165"/>
      <c r="H738" s="166"/>
      <c r="I738" s="167">
        <v>0</v>
      </c>
      <c r="J738" s="168">
        <v>0</v>
      </c>
      <c r="K738" s="167">
        <f t="shared" si="15"/>
        <v>0</v>
      </c>
    </row>
    <row r="739" spans="2:11" x14ac:dyDescent="0.25">
      <c r="B739" s="162"/>
      <c r="C739" s="163"/>
      <c r="D739" s="164"/>
      <c r="E739" s="164"/>
      <c r="F739" s="165"/>
      <c r="G739" s="165"/>
      <c r="H739" s="166"/>
      <c r="I739" s="167">
        <v>0</v>
      </c>
      <c r="J739" s="168">
        <v>0</v>
      </c>
      <c r="K739" s="167">
        <f t="shared" si="15"/>
        <v>0</v>
      </c>
    </row>
    <row r="740" spans="2:11" x14ac:dyDescent="0.25">
      <c r="B740" s="162"/>
      <c r="C740" s="163"/>
      <c r="D740" s="164"/>
      <c r="E740" s="164"/>
      <c r="F740" s="165"/>
      <c r="G740" s="165"/>
      <c r="H740" s="166"/>
      <c r="I740" s="167">
        <v>0</v>
      </c>
      <c r="J740" s="168">
        <v>0</v>
      </c>
      <c r="K740" s="167">
        <f t="shared" si="15"/>
        <v>0</v>
      </c>
    </row>
    <row r="741" spans="2:11" x14ac:dyDescent="0.25">
      <c r="B741" s="162"/>
      <c r="C741" s="163"/>
      <c r="D741" s="164"/>
      <c r="E741" s="164"/>
      <c r="F741" s="165"/>
      <c r="G741" s="165"/>
      <c r="H741" s="166"/>
      <c r="I741" s="167">
        <v>0</v>
      </c>
      <c r="J741" s="168">
        <v>0</v>
      </c>
      <c r="K741" s="167">
        <f t="shared" si="15"/>
        <v>0</v>
      </c>
    </row>
    <row r="742" spans="2:11" x14ac:dyDescent="0.25">
      <c r="B742" s="162"/>
      <c r="C742" s="163"/>
      <c r="D742" s="164"/>
      <c r="E742" s="164"/>
      <c r="F742" s="165"/>
      <c r="G742" s="165"/>
      <c r="H742" s="166"/>
      <c r="I742" s="167">
        <v>0</v>
      </c>
      <c r="J742" s="168">
        <v>0</v>
      </c>
      <c r="K742" s="167">
        <f t="shared" si="15"/>
        <v>0</v>
      </c>
    </row>
    <row r="743" spans="2:11" x14ac:dyDescent="0.25">
      <c r="B743" s="162"/>
      <c r="C743" s="163"/>
      <c r="D743" s="164"/>
      <c r="E743" s="164"/>
      <c r="F743" s="165"/>
      <c r="G743" s="165"/>
      <c r="H743" s="166"/>
      <c r="I743" s="167">
        <v>0</v>
      </c>
      <c r="J743" s="168">
        <v>0</v>
      </c>
      <c r="K743" s="167">
        <f t="shared" si="15"/>
        <v>0</v>
      </c>
    </row>
    <row r="744" spans="2:11" x14ac:dyDescent="0.25">
      <c r="B744" s="162"/>
      <c r="C744" s="163"/>
      <c r="D744" s="164"/>
      <c r="E744" s="164"/>
      <c r="F744" s="165"/>
      <c r="G744" s="165"/>
      <c r="H744" s="166"/>
      <c r="I744" s="167">
        <v>0</v>
      </c>
      <c r="J744" s="168">
        <v>0</v>
      </c>
      <c r="K744" s="167">
        <f t="shared" si="15"/>
        <v>0</v>
      </c>
    </row>
    <row r="745" spans="2:11" x14ac:dyDescent="0.25">
      <c r="B745" s="162"/>
      <c r="C745" s="163"/>
      <c r="D745" s="164"/>
      <c r="E745" s="164"/>
      <c r="F745" s="165"/>
      <c r="G745" s="165"/>
      <c r="H745" s="166"/>
      <c r="I745" s="167">
        <v>0</v>
      </c>
      <c r="J745" s="168">
        <v>0</v>
      </c>
      <c r="K745" s="167">
        <f t="shared" si="15"/>
        <v>0</v>
      </c>
    </row>
    <row r="746" spans="2:11" x14ac:dyDescent="0.25">
      <c r="B746" s="162"/>
      <c r="C746" s="163"/>
      <c r="D746" s="164"/>
      <c r="E746" s="164"/>
      <c r="F746" s="165"/>
      <c r="G746" s="165"/>
      <c r="H746" s="166"/>
      <c r="I746" s="167">
        <v>0</v>
      </c>
      <c r="J746" s="168">
        <v>0</v>
      </c>
      <c r="K746" s="167">
        <f t="shared" si="15"/>
        <v>0</v>
      </c>
    </row>
    <row r="747" spans="2:11" x14ac:dyDescent="0.25">
      <c r="B747" s="162"/>
      <c r="C747" s="163"/>
      <c r="D747" s="164"/>
      <c r="E747" s="164"/>
      <c r="F747" s="165"/>
      <c r="G747" s="165"/>
      <c r="H747" s="166"/>
      <c r="I747" s="167">
        <v>0</v>
      </c>
      <c r="J747" s="168">
        <v>0</v>
      </c>
      <c r="K747" s="167">
        <f t="shared" si="15"/>
        <v>0</v>
      </c>
    </row>
    <row r="748" spans="2:11" x14ac:dyDescent="0.25">
      <c r="B748" s="162"/>
      <c r="C748" s="163"/>
      <c r="D748" s="164"/>
      <c r="E748" s="164"/>
      <c r="F748" s="165"/>
      <c r="G748" s="165"/>
      <c r="H748" s="166"/>
      <c r="I748" s="167">
        <v>0</v>
      </c>
      <c r="J748" s="168">
        <v>0</v>
      </c>
      <c r="K748" s="167">
        <f t="shared" si="15"/>
        <v>0</v>
      </c>
    </row>
    <row r="749" spans="2:11" x14ac:dyDescent="0.25">
      <c r="B749" s="162"/>
      <c r="C749" s="163"/>
      <c r="D749" s="164"/>
      <c r="E749" s="164"/>
      <c r="F749" s="165"/>
      <c r="G749" s="165"/>
      <c r="H749" s="166"/>
      <c r="I749" s="167">
        <v>0</v>
      </c>
      <c r="J749" s="168">
        <v>0</v>
      </c>
      <c r="K749" s="167">
        <f t="shared" si="15"/>
        <v>0</v>
      </c>
    </row>
    <row r="750" spans="2:11" x14ac:dyDescent="0.25">
      <c r="B750" s="162"/>
      <c r="C750" s="163"/>
      <c r="D750" s="164"/>
      <c r="E750" s="164"/>
      <c r="F750" s="165"/>
      <c r="G750" s="165"/>
      <c r="H750" s="166"/>
      <c r="I750" s="167">
        <v>0</v>
      </c>
      <c r="J750" s="168">
        <v>0</v>
      </c>
      <c r="K750" s="167">
        <f t="shared" si="15"/>
        <v>0</v>
      </c>
    </row>
    <row r="751" spans="2:11" x14ac:dyDescent="0.25">
      <c r="B751" s="162"/>
      <c r="C751" s="163"/>
      <c r="D751" s="164"/>
      <c r="E751" s="164"/>
      <c r="F751" s="165"/>
      <c r="G751" s="165"/>
      <c r="H751" s="166"/>
      <c r="I751" s="167">
        <v>0</v>
      </c>
      <c r="J751" s="168">
        <v>0</v>
      </c>
      <c r="K751" s="167">
        <f t="shared" si="15"/>
        <v>0</v>
      </c>
    </row>
    <row r="752" spans="2:11" x14ac:dyDescent="0.25">
      <c r="B752" s="162"/>
      <c r="C752" s="163"/>
      <c r="D752" s="164"/>
      <c r="E752" s="164"/>
      <c r="F752" s="165"/>
      <c r="G752" s="165"/>
      <c r="H752" s="166"/>
      <c r="I752" s="167">
        <v>0</v>
      </c>
      <c r="J752" s="168">
        <v>0</v>
      </c>
      <c r="K752" s="167">
        <f t="shared" si="15"/>
        <v>0</v>
      </c>
    </row>
    <row r="753" spans="2:11" x14ac:dyDescent="0.25">
      <c r="B753" s="162"/>
      <c r="C753" s="163"/>
      <c r="D753" s="164"/>
      <c r="E753" s="164"/>
      <c r="F753" s="165"/>
      <c r="G753" s="165"/>
      <c r="H753" s="166"/>
      <c r="I753" s="167">
        <v>0</v>
      </c>
      <c r="J753" s="168">
        <v>0</v>
      </c>
      <c r="K753" s="167">
        <f t="shared" si="15"/>
        <v>0</v>
      </c>
    </row>
    <row r="754" spans="2:11" x14ac:dyDescent="0.25">
      <c r="B754" s="162"/>
      <c r="C754" s="163"/>
      <c r="D754" s="164"/>
      <c r="E754" s="164"/>
      <c r="F754" s="165"/>
      <c r="G754" s="165"/>
      <c r="H754" s="166"/>
      <c r="I754" s="167">
        <v>0</v>
      </c>
      <c r="J754" s="168">
        <v>0</v>
      </c>
      <c r="K754" s="167">
        <f t="shared" si="15"/>
        <v>0</v>
      </c>
    </row>
    <row r="755" spans="2:11" x14ac:dyDescent="0.25">
      <c r="B755" s="162"/>
      <c r="C755" s="163"/>
      <c r="D755" s="164"/>
      <c r="E755" s="164"/>
      <c r="F755" s="165"/>
      <c r="G755" s="165"/>
      <c r="H755" s="166"/>
      <c r="I755" s="167">
        <v>0</v>
      </c>
      <c r="J755" s="168">
        <v>0</v>
      </c>
      <c r="K755" s="167">
        <f t="shared" si="15"/>
        <v>0</v>
      </c>
    </row>
    <row r="756" spans="2:11" x14ac:dyDescent="0.25">
      <c r="B756" s="162"/>
      <c r="C756" s="163"/>
      <c r="D756" s="164"/>
      <c r="E756" s="164"/>
      <c r="F756" s="165"/>
      <c r="G756" s="165"/>
      <c r="H756" s="166"/>
      <c r="I756" s="167">
        <v>0</v>
      </c>
      <c r="J756" s="168">
        <v>0</v>
      </c>
      <c r="K756" s="167">
        <f t="shared" si="15"/>
        <v>0</v>
      </c>
    </row>
    <row r="757" spans="2:11" x14ac:dyDescent="0.25">
      <c r="B757" s="162"/>
      <c r="C757" s="163"/>
      <c r="D757" s="164"/>
      <c r="E757" s="164"/>
      <c r="F757" s="165"/>
      <c r="G757" s="165"/>
      <c r="H757" s="166"/>
      <c r="I757" s="167">
        <v>0</v>
      </c>
      <c r="J757" s="168">
        <v>0</v>
      </c>
      <c r="K757" s="167">
        <f t="shared" si="15"/>
        <v>0</v>
      </c>
    </row>
    <row r="758" spans="2:11" x14ac:dyDescent="0.25">
      <c r="B758" s="162"/>
      <c r="C758" s="163"/>
      <c r="D758" s="164"/>
      <c r="E758" s="164"/>
      <c r="F758" s="165"/>
      <c r="G758" s="165"/>
      <c r="H758" s="166"/>
      <c r="I758" s="167">
        <v>0</v>
      </c>
      <c r="J758" s="168">
        <v>0</v>
      </c>
      <c r="K758" s="167">
        <f t="shared" si="15"/>
        <v>0</v>
      </c>
    </row>
    <row r="759" spans="2:11" x14ac:dyDescent="0.25">
      <c r="B759" s="162"/>
      <c r="C759" s="163"/>
      <c r="D759" s="164"/>
      <c r="E759" s="164"/>
      <c r="F759" s="165"/>
      <c r="G759" s="165"/>
      <c r="H759" s="166"/>
      <c r="I759" s="167">
        <v>0</v>
      </c>
      <c r="J759" s="168">
        <v>0</v>
      </c>
      <c r="K759" s="167">
        <f t="shared" si="15"/>
        <v>0</v>
      </c>
    </row>
    <row r="760" spans="2:11" x14ac:dyDescent="0.25">
      <c r="B760" s="162"/>
      <c r="C760" s="163"/>
      <c r="D760" s="164"/>
      <c r="E760" s="164"/>
      <c r="F760" s="165"/>
      <c r="G760" s="165"/>
      <c r="H760" s="166"/>
      <c r="I760" s="167">
        <v>0</v>
      </c>
      <c r="J760" s="168">
        <v>0</v>
      </c>
      <c r="K760" s="167">
        <f t="shared" si="15"/>
        <v>0</v>
      </c>
    </row>
    <row r="761" spans="2:11" x14ac:dyDescent="0.25">
      <c r="B761" s="162"/>
      <c r="C761" s="163"/>
      <c r="D761" s="164"/>
      <c r="E761" s="164"/>
      <c r="F761" s="165"/>
      <c r="G761" s="165"/>
      <c r="H761" s="166"/>
      <c r="I761" s="167">
        <v>0</v>
      </c>
      <c r="J761" s="168">
        <v>0</v>
      </c>
      <c r="K761" s="167">
        <f t="shared" si="15"/>
        <v>0</v>
      </c>
    </row>
    <row r="762" spans="2:11" x14ac:dyDescent="0.25">
      <c r="B762" s="162"/>
      <c r="C762" s="163"/>
      <c r="D762" s="164"/>
      <c r="E762" s="164"/>
      <c r="F762" s="165"/>
      <c r="G762" s="165"/>
      <c r="H762" s="166"/>
      <c r="I762" s="167">
        <v>0</v>
      </c>
      <c r="J762" s="168">
        <v>0</v>
      </c>
      <c r="K762" s="167">
        <f t="shared" si="15"/>
        <v>0</v>
      </c>
    </row>
    <row r="763" spans="2:11" x14ac:dyDescent="0.25">
      <c r="B763" s="162"/>
      <c r="C763" s="163"/>
      <c r="D763" s="164"/>
      <c r="E763" s="164"/>
      <c r="F763" s="165"/>
      <c r="G763" s="165"/>
      <c r="H763" s="166"/>
      <c r="I763" s="167">
        <v>0</v>
      </c>
      <c r="J763" s="168">
        <v>0</v>
      </c>
      <c r="K763" s="167">
        <f t="shared" si="15"/>
        <v>0</v>
      </c>
    </row>
    <row r="764" spans="2:11" x14ac:dyDescent="0.25">
      <c r="B764" s="162"/>
      <c r="C764" s="163"/>
      <c r="D764" s="164"/>
      <c r="E764" s="164"/>
      <c r="F764" s="165"/>
      <c r="G764" s="165"/>
      <c r="H764" s="166"/>
      <c r="I764" s="167">
        <v>0</v>
      </c>
      <c r="J764" s="168">
        <v>0</v>
      </c>
      <c r="K764" s="167">
        <f t="shared" si="15"/>
        <v>0</v>
      </c>
    </row>
    <row r="765" spans="2:11" x14ac:dyDescent="0.25">
      <c r="B765" s="162"/>
      <c r="C765" s="163"/>
      <c r="D765" s="164"/>
      <c r="E765" s="164"/>
      <c r="F765" s="165"/>
      <c r="G765" s="165"/>
      <c r="H765" s="166"/>
      <c r="I765" s="167">
        <v>0</v>
      </c>
      <c r="J765" s="168">
        <v>0</v>
      </c>
      <c r="K765" s="167">
        <f t="shared" si="15"/>
        <v>0</v>
      </c>
    </row>
    <row r="766" spans="2:11" x14ac:dyDescent="0.25">
      <c r="B766" s="162"/>
      <c r="C766" s="163"/>
      <c r="D766" s="164"/>
      <c r="E766" s="164"/>
      <c r="F766" s="165"/>
      <c r="G766" s="165"/>
      <c r="H766" s="166"/>
      <c r="I766" s="167">
        <v>0</v>
      </c>
      <c r="J766" s="168">
        <v>0</v>
      </c>
      <c r="K766" s="167">
        <f t="shared" si="15"/>
        <v>0</v>
      </c>
    </row>
    <row r="767" spans="2:11" x14ac:dyDescent="0.25">
      <c r="B767" s="162"/>
      <c r="C767" s="163"/>
      <c r="D767" s="164"/>
      <c r="E767" s="164"/>
      <c r="F767" s="165"/>
      <c r="G767" s="165"/>
      <c r="H767" s="166"/>
      <c r="I767" s="167">
        <v>0</v>
      </c>
      <c r="J767" s="168">
        <v>0</v>
      </c>
      <c r="K767" s="167">
        <f t="shared" si="15"/>
        <v>0</v>
      </c>
    </row>
    <row r="768" spans="2:11" x14ac:dyDescent="0.25">
      <c r="B768" s="162"/>
      <c r="C768" s="163"/>
      <c r="D768" s="164"/>
      <c r="E768" s="164"/>
      <c r="F768" s="165"/>
      <c r="G768" s="165"/>
      <c r="H768" s="166"/>
      <c r="I768" s="167">
        <v>0</v>
      </c>
      <c r="J768" s="168">
        <v>0</v>
      </c>
      <c r="K768" s="167">
        <f t="shared" si="15"/>
        <v>0</v>
      </c>
    </row>
    <row r="769" spans="2:11" x14ac:dyDescent="0.25">
      <c r="B769" s="162"/>
      <c r="C769" s="163"/>
      <c r="D769" s="164"/>
      <c r="E769" s="164"/>
      <c r="F769" s="165"/>
      <c r="G769" s="165"/>
      <c r="H769" s="166"/>
      <c r="I769" s="167">
        <v>0</v>
      </c>
      <c r="J769" s="168">
        <v>0</v>
      </c>
      <c r="K769" s="167">
        <f t="shared" si="15"/>
        <v>0</v>
      </c>
    </row>
    <row r="770" spans="2:11" x14ac:dyDescent="0.25">
      <c r="B770" s="162"/>
      <c r="C770" s="163"/>
      <c r="D770" s="164"/>
      <c r="E770" s="164"/>
      <c r="F770" s="165"/>
      <c r="G770" s="165"/>
      <c r="H770" s="166"/>
      <c r="I770" s="167">
        <v>0</v>
      </c>
      <c r="J770" s="168">
        <v>0</v>
      </c>
      <c r="K770" s="167">
        <f t="shared" si="15"/>
        <v>0</v>
      </c>
    </row>
    <row r="771" spans="2:11" x14ac:dyDescent="0.25">
      <c r="B771" s="162"/>
      <c r="C771" s="163"/>
      <c r="D771" s="164"/>
      <c r="E771" s="164"/>
      <c r="F771" s="165"/>
      <c r="G771" s="165"/>
      <c r="H771" s="166"/>
      <c r="I771" s="167">
        <v>0</v>
      </c>
      <c r="J771" s="168">
        <v>0</v>
      </c>
      <c r="K771" s="167">
        <f t="shared" si="15"/>
        <v>0</v>
      </c>
    </row>
    <row r="772" spans="2:11" x14ac:dyDescent="0.25">
      <c r="B772" s="162"/>
      <c r="C772" s="163"/>
      <c r="D772" s="164"/>
      <c r="E772" s="164"/>
      <c r="F772" s="165"/>
      <c r="G772" s="165"/>
      <c r="H772" s="166"/>
      <c r="I772" s="167">
        <v>0</v>
      </c>
      <c r="J772" s="168">
        <v>0</v>
      </c>
      <c r="K772" s="167">
        <f t="shared" si="15"/>
        <v>0</v>
      </c>
    </row>
    <row r="773" spans="2:11" x14ac:dyDescent="0.25">
      <c r="B773" s="162"/>
      <c r="C773" s="163"/>
      <c r="D773" s="164"/>
      <c r="E773" s="164"/>
      <c r="F773" s="165"/>
      <c r="G773" s="165"/>
      <c r="H773" s="166"/>
      <c r="I773" s="167">
        <v>0</v>
      </c>
      <c r="J773" s="168">
        <v>0</v>
      </c>
      <c r="K773" s="167">
        <f t="shared" si="15"/>
        <v>0</v>
      </c>
    </row>
    <row r="774" spans="2:11" x14ac:dyDescent="0.25">
      <c r="B774" s="162"/>
      <c r="C774" s="163"/>
      <c r="D774" s="164"/>
      <c r="E774" s="164"/>
      <c r="F774" s="165"/>
      <c r="G774" s="165"/>
      <c r="H774" s="166"/>
      <c r="I774" s="167">
        <v>0</v>
      </c>
      <c r="J774" s="168">
        <v>0</v>
      </c>
      <c r="K774" s="167">
        <f t="shared" si="15"/>
        <v>0</v>
      </c>
    </row>
    <row r="775" spans="2:11" x14ac:dyDescent="0.25">
      <c r="B775" s="162"/>
      <c r="C775" s="163"/>
      <c r="D775" s="164"/>
      <c r="E775" s="164"/>
      <c r="F775" s="165"/>
      <c r="G775" s="165"/>
      <c r="H775" s="166"/>
      <c r="I775" s="167">
        <v>0</v>
      </c>
      <c r="J775" s="168">
        <v>0</v>
      </c>
      <c r="K775" s="167">
        <f t="shared" si="15"/>
        <v>0</v>
      </c>
    </row>
    <row r="776" spans="2:11" x14ac:dyDescent="0.25">
      <c r="B776" s="162"/>
      <c r="C776" s="163"/>
      <c r="D776" s="164"/>
      <c r="E776" s="164"/>
      <c r="F776" s="165"/>
      <c r="G776" s="165"/>
      <c r="H776" s="166"/>
      <c r="I776" s="167">
        <v>0</v>
      </c>
      <c r="J776" s="168">
        <v>0</v>
      </c>
      <c r="K776" s="167">
        <f t="shared" si="15"/>
        <v>0</v>
      </c>
    </row>
    <row r="777" spans="2:11" x14ac:dyDescent="0.25">
      <c r="B777" s="162"/>
      <c r="C777" s="163"/>
      <c r="D777" s="164"/>
      <c r="E777" s="164"/>
      <c r="F777" s="165"/>
      <c r="G777" s="165"/>
      <c r="H777" s="166"/>
      <c r="I777" s="167">
        <v>0</v>
      </c>
      <c r="J777" s="168">
        <v>0</v>
      </c>
      <c r="K777" s="167">
        <f t="shared" si="15"/>
        <v>0</v>
      </c>
    </row>
    <row r="778" spans="2:11" x14ac:dyDescent="0.25">
      <c r="B778" s="162"/>
      <c r="C778" s="163"/>
      <c r="D778" s="164"/>
      <c r="E778" s="164"/>
      <c r="F778" s="165"/>
      <c r="G778" s="165"/>
      <c r="H778" s="166"/>
      <c r="I778" s="167">
        <v>0</v>
      </c>
      <c r="J778" s="168">
        <v>0</v>
      </c>
      <c r="K778" s="167">
        <f t="shared" si="15"/>
        <v>0</v>
      </c>
    </row>
    <row r="779" spans="2:11" x14ac:dyDescent="0.25">
      <c r="B779" s="162"/>
      <c r="C779" s="163"/>
      <c r="D779" s="164"/>
      <c r="E779" s="164"/>
      <c r="F779" s="165"/>
      <c r="G779" s="165"/>
      <c r="H779" s="166"/>
      <c r="I779" s="167">
        <v>0</v>
      </c>
      <c r="J779" s="168">
        <v>0</v>
      </c>
      <c r="K779" s="167">
        <f t="shared" si="15"/>
        <v>0</v>
      </c>
    </row>
    <row r="780" spans="2:11" x14ac:dyDescent="0.25">
      <c r="B780" s="162"/>
      <c r="C780" s="163"/>
      <c r="D780" s="164"/>
      <c r="E780" s="164"/>
      <c r="F780" s="165"/>
      <c r="G780" s="165"/>
      <c r="H780" s="166"/>
      <c r="I780" s="167">
        <v>0</v>
      </c>
      <c r="J780" s="168">
        <v>0</v>
      </c>
      <c r="K780" s="167">
        <f t="shared" si="15"/>
        <v>0</v>
      </c>
    </row>
    <row r="781" spans="2:11" x14ac:dyDescent="0.25">
      <c r="B781" s="162"/>
      <c r="C781" s="163"/>
      <c r="D781" s="164"/>
      <c r="E781" s="164"/>
      <c r="F781" s="165"/>
      <c r="G781" s="165"/>
      <c r="H781" s="166"/>
      <c r="I781" s="167">
        <v>0</v>
      </c>
      <c r="J781" s="168">
        <v>0</v>
      </c>
      <c r="K781" s="167">
        <f t="shared" si="15"/>
        <v>0</v>
      </c>
    </row>
    <row r="782" spans="2:11" x14ac:dyDescent="0.25">
      <c r="B782" s="162"/>
      <c r="C782" s="163"/>
      <c r="D782" s="164"/>
      <c r="E782" s="164"/>
      <c r="F782" s="165"/>
      <c r="G782" s="165"/>
      <c r="H782" s="166"/>
      <c r="I782" s="167">
        <v>0</v>
      </c>
      <c r="J782" s="168">
        <v>0</v>
      </c>
      <c r="K782" s="167">
        <f t="shared" si="15"/>
        <v>0</v>
      </c>
    </row>
    <row r="783" spans="2:11" x14ac:dyDescent="0.25">
      <c r="B783" s="162"/>
      <c r="C783" s="163"/>
      <c r="D783" s="164"/>
      <c r="E783" s="164"/>
      <c r="F783" s="165"/>
      <c r="G783" s="165"/>
      <c r="H783" s="166"/>
      <c r="I783" s="167">
        <v>0</v>
      </c>
      <c r="J783" s="168">
        <v>0</v>
      </c>
      <c r="K783" s="167">
        <f t="shared" si="15"/>
        <v>0</v>
      </c>
    </row>
    <row r="784" spans="2:11" x14ac:dyDescent="0.25">
      <c r="B784" s="162"/>
      <c r="C784" s="163"/>
      <c r="D784" s="164"/>
      <c r="E784" s="164"/>
      <c r="F784" s="165"/>
      <c r="G784" s="165"/>
      <c r="H784" s="166"/>
      <c r="I784" s="167">
        <v>0</v>
      </c>
      <c r="J784" s="168">
        <v>0</v>
      </c>
      <c r="K784" s="167">
        <f t="shared" ref="K784" si="16">K783+I784-J784</f>
        <v>0</v>
      </c>
    </row>
    <row r="785" spans="2:11" x14ac:dyDescent="0.25">
      <c r="B785" s="162"/>
      <c r="C785" s="163"/>
      <c r="D785" s="164"/>
      <c r="E785" s="164"/>
      <c r="F785" s="165"/>
      <c r="G785" s="165"/>
      <c r="H785" s="166"/>
      <c r="I785" s="167">
        <v>0</v>
      </c>
      <c r="J785" s="168">
        <v>0</v>
      </c>
      <c r="K785" s="167">
        <f t="shared" si="9"/>
        <v>0</v>
      </c>
    </row>
    <row r="786" spans="2:11" ht="15.75" thickBot="1" x14ac:dyDescent="0.3">
      <c r="B786" s="162"/>
      <c r="C786" s="163"/>
      <c r="D786" s="164"/>
      <c r="E786" s="164"/>
      <c r="F786" s="165"/>
      <c r="G786" s="165"/>
      <c r="H786" s="166"/>
      <c r="I786" s="167">
        <v>0</v>
      </c>
      <c r="J786" s="168">
        <v>0</v>
      </c>
      <c r="K786" s="174">
        <f t="shared" si="9"/>
        <v>0</v>
      </c>
    </row>
    <row r="787" spans="2:11" ht="15.75" thickBot="1" x14ac:dyDescent="0.3">
      <c r="I787" s="161">
        <f>SUM(I5:I786)</f>
        <v>430760</v>
      </c>
      <c r="J787" s="161">
        <f>SUM(J5:J786)</f>
        <v>430760</v>
      </c>
      <c r="K787" s="175">
        <f>I787-J787</f>
        <v>0</v>
      </c>
    </row>
  </sheetData>
  <sheetProtection algorithmName="SHA-512" hashValue="Lc453vfEbkz8KYRKzxySE28LEnR4GzXo2IvMnBAY+X3WeuizIY/H1wDegLakA1TYLJOMTo1dhgOIvPCwJguz5w==" saltValue="gpzYO2bTwOA7eLSLQ0ekRA==" spinCount="100000" sheet="1" formatCells="0" formatColumns="0" formatRows="0" insertRows="0" deleteRows="0" sort="0" autoFilter="0"/>
  <autoFilter ref="B4:K787" xr:uid="{00000000-0009-0000-0000-000001000000}"/>
  <sortState xmlns:xlrd2="http://schemas.microsoft.com/office/spreadsheetml/2017/richdata2" ref="B141:J231">
    <sortCondition ref="B141:B231"/>
  </sortState>
  <mergeCells count="1">
    <mergeCell ref="F3:H3"/>
  </mergeCells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1278AA5-8FC4-4EDD-8406-211DB508999D}">
          <x14:formula1>
            <xm:f>MALİYET!$K$9:$K$179</xm:f>
          </x14:formula1>
          <xm:sqref>G5:G786</xm:sqref>
        </x14:dataValidation>
        <x14:dataValidation type="list" allowBlank="1" showInputMessage="1" xr:uid="{E34FEEA9-309F-4CA1-AF42-A2FFFE5932D7}">
          <x14:formula1>
            <xm:f>MALİYET!$M$9:$M$71</xm:f>
          </x14:formula1>
          <xm:sqref>H5:H786</xm:sqref>
        </x14:dataValidation>
        <x14:dataValidation type="list" allowBlank="1" showInputMessage="1" xr:uid="{FC528C2E-FD81-4C1F-9CE1-E69B5EE10FA3}">
          <x14:formula1>
            <xm:f>MALİYET!$L$9:$L$71</xm:f>
          </x14:formula1>
          <xm:sqref>F5:F786</xm:sqref>
        </x14:dataValidation>
        <x14:dataValidation type="list" allowBlank="1" showInputMessage="1" xr:uid="{2D7D3028-8357-41BD-A3B5-C41CC93D22C9}">
          <x14:formula1>
            <xm:f>'TEDARİKÇİ BİLGİ'!$C$3:$C$15037</xm:f>
          </x14:formula1>
          <xm:sqref>D5:D786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B11FD-8AE2-4F10-B5D2-5F7465CD1201}">
  <sheetPr codeName="Sayfa30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168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 t="s">
        <v>253</v>
      </c>
      <c r="D5" s="46"/>
      <c r="E5" s="40">
        <v>1</v>
      </c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 t="s">
        <v>253</v>
      </c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33" priority="5" operator="containsText" text="YOK">
      <formula>NOT(ISERROR(SEARCH("YOK",O7)))</formula>
    </cfRule>
    <cfRule type="containsText" dxfId="232" priority="6" operator="containsText" text="VAR">
      <formula>NOT(ISERROR(SEARCH("VAR",O7)))</formula>
    </cfRule>
  </conditionalFormatting>
  <conditionalFormatting sqref="O5:O6">
    <cfRule type="containsText" dxfId="231" priority="3" operator="containsText" text="YOK">
      <formula>NOT(ISERROR(SEARCH("YOK",O5)))</formula>
    </cfRule>
    <cfRule type="containsText" dxfId="230" priority="4" operator="containsText" text="VAR">
      <formula>NOT(ISERROR(SEARCH("VAR",O5)))</formula>
    </cfRule>
  </conditionalFormatting>
  <conditionalFormatting sqref="O1:O3">
    <cfRule type="containsText" dxfId="229" priority="1" operator="containsText" text="YOK">
      <formula>NOT(ISERROR(SEARCH("YOK",O1)))</formula>
    </cfRule>
    <cfRule type="containsText" dxfId="228" priority="2" operator="containsText" text="VAR">
      <formula>NOT(ISERROR(SEARCH("VAR",O1)))</formula>
    </cfRule>
  </conditionalFormatting>
  <hyperlinks>
    <hyperlink ref="N1" location="'TEDARİKÇİ BİLGİ'!A1" display="TEDARİKÇİ BİLGİ" xr:uid="{015618D5-B31C-48BE-9B92-B266E7D0B4DA}"/>
    <hyperlink ref="M1" location="'İŞ BİLGİ'!A1" display="ÖZET" xr:uid="{9783B7AC-D9C7-41C5-8836-AD6F03572230}"/>
    <hyperlink ref="L1" location="MALİYET!A1" display="MALİYETE DÖN" xr:uid="{97D1CBB1-DE4B-42D0-9DD0-05BD4BA34965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216786E-36AB-490B-B124-6646B1456AB2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CB55E566-FE38-457D-A170-C24F1DB354B8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ayfa31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169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78" xr:uid="{00000000-0009-0000-0000-00001E000000}"/>
  <sortState xmlns:xlrd2="http://schemas.microsoft.com/office/spreadsheetml/2017/richdata2" ref="B9:I25">
    <sortCondition ref="B9:B25"/>
  </sortState>
  <mergeCells count="2">
    <mergeCell ref="C2:M2"/>
    <mergeCell ref="E304:K304"/>
  </mergeCells>
  <conditionalFormatting sqref="O7:O1048576">
    <cfRule type="containsText" dxfId="227" priority="5" operator="containsText" text="YOK">
      <formula>NOT(ISERROR(SEARCH("YOK",O7)))</formula>
    </cfRule>
    <cfRule type="containsText" dxfId="226" priority="6" operator="containsText" text="VAR">
      <formula>NOT(ISERROR(SEARCH("VAR",O7)))</formula>
    </cfRule>
  </conditionalFormatting>
  <conditionalFormatting sqref="O5:O6">
    <cfRule type="containsText" dxfId="225" priority="3" operator="containsText" text="YOK">
      <formula>NOT(ISERROR(SEARCH("YOK",O5)))</formula>
    </cfRule>
    <cfRule type="containsText" dxfId="224" priority="4" operator="containsText" text="VAR">
      <formula>NOT(ISERROR(SEARCH("VAR",O5)))</formula>
    </cfRule>
  </conditionalFormatting>
  <conditionalFormatting sqref="O1:O3">
    <cfRule type="containsText" dxfId="223" priority="1" operator="containsText" text="YOK">
      <formula>NOT(ISERROR(SEARCH("YOK",O1)))</formula>
    </cfRule>
    <cfRule type="containsText" dxfId="222" priority="2" operator="containsText" text="VAR">
      <formula>NOT(ISERROR(SEARCH("VAR",O1)))</formula>
    </cfRule>
  </conditionalFormatting>
  <hyperlinks>
    <hyperlink ref="N1" location="'TEDARİKÇİ BİLGİ'!A1" display="TEDARİKÇİ BİLGİ" xr:uid="{D08BD66B-EBF1-4D3E-93F5-9D08790864ED}"/>
    <hyperlink ref="M1" location="'İŞ BİLGİ'!A1" display="ÖZET" xr:uid="{F9EA25C1-6529-49D9-808E-859BABF58BEB}"/>
    <hyperlink ref="L1" location="MALİYET!A1" display="MALİYETE DÖN" xr:uid="{BB7C244A-CC0A-479A-9339-535F2404F65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582A0CB-FF60-49F6-893C-F16E9C85AA5A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56396884-A3C1-46A4-AB50-198F6D496C07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ayfa32">
    <tabColor rgb="FFFFC000"/>
  </sheetPr>
  <dimension ref="B1:O304"/>
  <sheetViews>
    <sheetView zoomScale="90" zoomScaleNormal="90" workbookViewId="0">
      <pane ySplit="4" topLeftCell="A5" activePane="bottomLeft" state="frozen"/>
      <selection activeCell="D1" sqref="D1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239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sortState xmlns:xlrd2="http://schemas.microsoft.com/office/spreadsheetml/2017/richdata2" ref="B6:K24">
    <sortCondition ref="B6:B24" customList="Oca,Şub,Mar,Nis,May,Haz,Tem,Ağu,Eyl,Eki,Kas,Ara"/>
  </sortState>
  <mergeCells count="2">
    <mergeCell ref="C2:M2"/>
    <mergeCell ref="E304:K304"/>
  </mergeCells>
  <conditionalFormatting sqref="O7:O1048576">
    <cfRule type="containsText" dxfId="221" priority="5" operator="containsText" text="YOK">
      <formula>NOT(ISERROR(SEARCH("YOK",O7)))</formula>
    </cfRule>
    <cfRule type="containsText" dxfId="220" priority="6" operator="containsText" text="VAR">
      <formula>NOT(ISERROR(SEARCH("VAR",O7)))</formula>
    </cfRule>
  </conditionalFormatting>
  <conditionalFormatting sqref="O5:O6">
    <cfRule type="containsText" dxfId="219" priority="3" operator="containsText" text="YOK">
      <formula>NOT(ISERROR(SEARCH("YOK",O5)))</formula>
    </cfRule>
    <cfRule type="containsText" dxfId="218" priority="4" operator="containsText" text="VAR">
      <formula>NOT(ISERROR(SEARCH("VAR",O5)))</formula>
    </cfRule>
  </conditionalFormatting>
  <conditionalFormatting sqref="O1:O3">
    <cfRule type="containsText" dxfId="217" priority="1" operator="containsText" text="YOK">
      <formula>NOT(ISERROR(SEARCH("YOK",O1)))</formula>
    </cfRule>
    <cfRule type="containsText" dxfId="216" priority="2" operator="containsText" text="VAR">
      <formula>NOT(ISERROR(SEARCH("VAR",O1)))</formula>
    </cfRule>
  </conditionalFormatting>
  <hyperlinks>
    <hyperlink ref="N1" location="'TEDARİKÇİ BİLGİ'!A1" display="TEDARİKÇİ BİLGİ" xr:uid="{13B950EC-DBB8-4FF0-A03A-7059A86EBFFB}"/>
    <hyperlink ref="M1" location="'İŞ BİLGİ'!A1" display="ÖZET" xr:uid="{6C129002-E15D-4AA0-B1AB-2DE5FB053B2E}"/>
    <hyperlink ref="L1" location="MALİYET!A1" display="MALİYETE DÖN" xr:uid="{3E010668-7AFA-4815-83B6-1AD36B1A6CD9}"/>
  </hyperlinks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8E81FBC-AF44-4EED-80AF-1993E1BA2DAF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27A5B361-01C5-421B-A70E-ED42AC6B138C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ayfa33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154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65" xr:uid="{00000000-0009-0000-0000-000020000000}"/>
  <mergeCells count="2">
    <mergeCell ref="C2:M2"/>
    <mergeCell ref="E304:K304"/>
  </mergeCells>
  <conditionalFormatting sqref="O7:O1048576">
    <cfRule type="containsText" dxfId="215" priority="5" operator="containsText" text="YOK">
      <formula>NOT(ISERROR(SEARCH("YOK",O7)))</formula>
    </cfRule>
    <cfRule type="containsText" dxfId="214" priority="6" operator="containsText" text="VAR">
      <formula>NOT(ISERROR(SEARCH("VAR",O7)))</formula>
    </cfRule>
  </conditionalFormatting>
  <conditionalFormatting sqref="O5:O6">
    <cfRule type="containsText" dxfId="213" priority="3" operator="containsText" text="YOK">
      <formula>NOT(ISERROR(SEARCH("YOK",O5)))</formula>
    </cfRule>
    <cfRule type="containsText" dxfId="212" priority="4" operator="containsText" text="VAR">
      <formula>NOT(ISERROR(SEARCH("VAR",O5)))</formula>
    </cfRule>
  </conditionalFormatting>
  <conditionalFormatting sqref="O1:O3">
    <cfRule type="containsText" dxfId="211" priority="1" operator="containsText" text="YOK">
      <formula>NOT(ISERROR(SEARCH("YOK",O1)))</formula>
    </cfRule>
    <cfRule type="containsText" dxfId="210" priority="2" operator="containsText" text="VAR">
      <formula>NOT(ISERROR(SEARCH("VAR",O1)))</formula>
    </cfRule>
  </conditionalFormatting>
  <hyperlinks>
    <hyperlink ref="N1" location="'TEDARİKÇİ BİLGİ'!A1" display="TEDARİKÇİ BİLGİ" xr:uid="{E7101EA3-2477-48A5-92B7-4DDF3BF2CBFE}"/>
    <hyperlink ref="M1" location="'İŞ BİLGİ'!A1" display="ÖZET" xr:uid="{5775CA67-CBD8-44CF-A6C6-BB063BF9213F}"/>
    <hyperlink ref="L1" location="MALİYET!A1" display="MALİYETE DÖN" xr:uid="{AD485F12-DC73-451C-8361-13C9FEC7FD32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0627C8-E2BB-4809-9CA8-FE6BAF898298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6A1C3FAA-9FC3-49AA-AC10-1A64B8AF90DB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ayfa34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170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09" priority="5" operator="containsText" text="YOK">
      <formula>NOT(ISERROR(SEARCH("YOK",O7)))</formula>
    </cfRule>
    <cfRule type="containsText" dxfId="208" priority="6" operator="containsText" text="VAR">
      <formula>NOT(ISERROR(SEARCH("VAR",O7)))</formula>
    </cfRule>
  </conditionalFormatting>
  <conditionalFormatting sqref="O5:O6">
    <cfRule type="containsText" dxfId="207" priority="3" operator="containsText" text="YOK">
      <formula>NOT(ISERROR(SEARCH("YOK",O5)))</formula>
    </cfRule>
    <cfRule type="containsText" dxfId="206" priority="4" operator="containsText" text="VAR">
      <formula>NOT(ISERROR(SEARCH("VAR",O5)))</formula>
    </cfRule>
  </conditionalFormatting>
  <conditionalFormatting sqref="O1:O3">
    <cfRule type="containsText" dxfId="205" priority="1" operator="containsText" text="YOK">
      <formula>NOT(ISERROR(SEARCH("YOK",O1)))</formula>
    </cfRule>
    <cfRule type="containsText" dxfId="204" priority="2" operator="containsText" text="VAR">
      <formula>NOT(ISERROR(SEARCH("VAR",O1)))</formula>
    </cfRule>
  </conditionalFormatting>
  <hyperlinks>
    <hyperlink ref="N1" location="'TEDARİKÇİ BİLGİ'!A1" display="TEDARİKÇİ BİLGİ" xr:uid="{04534DE7-15B6-487F-A137-F42E5FA3A7FA}"/>
    <hyperlink ref="M1" location="'İŞ BİLGİ'!A1" display="ÖZET" xr:uid="{66EE8B6D-5785-4AF4-BCB6-958F8F9995D9}"/>
    <hyperlink ref="L1" location="MALİYET!A1" display="MALİYETE DÖN" xr:uid="{62F27C8A-5250-49D3-83D4-9F6B933C414B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CEB26FF-7AF6-409D-B6B7-5A793DEBA5FA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A9F64FC2-8651-44A3-83A8-A9FAB8535EA2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ayfa35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118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03" priority="5" operator="containsText" text="YOK">
      <formula>NOT(ISERROR(SEARCH("YOK",O7)))</formula>
    </cfRule>
    <cfRule type="containsText" dxfId="202" priority="6" operator="containsText" text="VAR">
      <formula>NOT(ISERROR(SEARCH("VAR",O7)))</formula>
    </cfRule>
  </conditionalFormatting>
  <conditionalFormatting sqref="O5:O6">
    <cfRule type="containsText" dxfId="201" priority="3" operator="containsText" text="YOK">
      <formula>NOT(ISERROR(SEARCH("YOK",O5)))</formula>
    </cfRule>
    <cfRule type="containsText" dxfId="200" priority="4" operator="containsText" text="VAR">
      <formula>NOT(ISERROR(SEARCH("VAR",O5)))</formula>
    </cfRule>
  </conditionalFormatting>
  <conditionalFormatting sqref="O1:O3">
    <cfRule type="containsText" dxfId="199" priority="1" operator="containsText" text="YOK">
      <formula>NOT(ISERROR(SEARCH("YOK",O1)))</formula>
    </cfRule>
    <cfRule type="containsText" dxfId="198" priority="2" operator="containsText" text="VAR">
      <formula>NOT(ISERROR(SEARCH("VAR",O1)))</formula>
    </cfRule>
  </conditionalFormatting>
  <hyperlinks>
    <hyperlink ref="N1" location="'TEDARİKÇİ BİLGİ'!A1" display="TEDARİKÇİ BİLGİ" xr:uid="{F44B03A6-915D-4CEC-BED9-D994BD67DC22}"/>
    <hyperlink ref="M1" location="'İŞ BİLGİ'!A1" display="ÖZET" xr:uid="{576DA139-577B-4489-90FE-608965CCB3A7}"/>
    <hyperlink ref="L1" location="MALİYET!A1" display="MALİYETE DÖN" xr:uid="{4F0F9FBA-B199-479A-9458-F0BF8BD3E3A8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585A7D-3155-46E8-8B42-E4EFE29ECC2B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791C5170-58ED-4068-99AF-8D3A05340FC9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ayfa36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155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65" xr:uid="{00000000-0009-0000-0000-000023000000}"/>
  <mergeCells count="2">
    <mergeCell ref="C2:M2"/>
    <mergeCell ref="E304:K304"/>
  </mergeCells>
  <conditionalFormatting sqref="O7:O1048576">
    <cfRule type="containsText" dxfId="197" priority="5" operator="containsText" text="YOK">
      <formula>NOT(ISERROR(SEARCH("YOK",O7)))</formula>
    </cfRule>
    <cfRule type="containsText" dxfId="196" priority="6" operator="containsText" text="VAR">
      <formula>NOT(ISERROR(SEARCH("VAR",O7)))</formula>
    </cfRule>
  </conditionalFormatting>
  <conditionalFormatting sqref="O5:O6">
    <cfRule type="containsText" dxfId="195" priority="3" operator="containsText" text="YOK">
      <formula>NOT(ISERROR(SEARCH("YOK",O5)))</formula>
    </cfRule>
    <cfRule type="containsText" dxfId="194" priority="4" operator="containsText" text="VAR">
      <formula>NOT(ISERROR(SEARCH("VAR",O5)))</formula>
    </cfRule>
  </conditionalFormatting>
  <conditionalFormatting sqref="O1:O3">
    <cfRule type="containsText" dxfId="193" priority="1" operator="containsText" text="YOK">
      <formula>NOT(ISERROR(SEARCH("YOK",O1)))</formula>
    </cfRule>
    <cfRule type="containsText" dxfId="192" priority="2" operator="containsText" text="VAR">
      <formula>NOT(ISERROR(SEARCH("VAR",O1)))</formula>
    </cfRule>
  </conditionalFormatting>
  <hyperlinks>
    <hyperlink ref="N1" location="'TEDARİKÇİ BİLGİ'!A1" display="TEDARİKÇİ BİLGİ" xr:uid="{F710AF8D-3137-4FCD-80F8-43DA23A6D63C}"/>
    <hyperlink ref="M1" location="'İŞ BİLGİ'!A1" display="ÖZET" xr:uid="{6A7AC4ED-DBEC-4DB6-8EA7-2FC50CF20048}"/>
    <hyperlink ref="L1" location="MALİYET!A1" display="MALİYETE DÖN" xr:uid="{8116A319-556D-47FB-BF9D-30A468BD7687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F6A910E-06EA-428B-A77F-A99300963018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B6884433-7972-4C26-B970-63EF1DAC4D8A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ayfa37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111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4" xr:uid="{00000000-0001-0000-2400-000000000000}"/>
  <mergeCells count="2">
    <mergeCell ref="C2:M2"/>
    <mergeCell ref="E304:K304"/>
  </mergeCells>
  <conditionalFormatting sqref="O7:O1048576">
    <cfRule type="containsText" dxfId="191" priority="5" operator="containsText" text="YOK">
      <formula>NOT(ISERROR(SEARCH("YOK",O7)))</formula>
    </cfRule>
    <cfRule type="containsText" dxfId="190" priority="6" operator="containsText" text="VAR">
      <formula>NOT(ISERROR(SEARCH("VAR",O7)))</formula>
    </cfRule>
  </conditionalFormatting>
  <conditionalFormatting sqref="O5:O6">
    <cfRule type="containsText" dxfId="189" priority="3" operator="containsText" text="YOK">
      <formula>NOT(ISERROR(SEARCH("YOK",O5)))</formula>
    </cfRule>
    <cfRule type="containsText" dxfId="188" priority="4" operator="containsText" text="VAR">
      <formula>NOT(ISERROR(SEARCH("VAR",O5)))</formula>
    </cfRule>
  </conditionalFormatting>
  <conditionalFormatting sqref="O1:O3">
    <cfRule type="containsText" dxfId="187" priority="1" operator="containsText" text="YOK">
      <formula>NOT(ISERROR(SEARCH("YOK",O1)))</formula>
    </cfRule>
    <cfRule type="containsText" dxfId="186" priority="2" operator="containsText" text="VAR">
      <formula>NOT(ISERROR(SEARCH("VAR",O1)))</formula>
    </cfRule>
  </conditionalFormatting>
  <hyperlinks>
    <hyperlink ref="N1" location="'TEDARİKÇİ BİLGİ'!A1" display="TEDARİKÇİ BİLGİ" xr:uid="{25FD7D8F-A951-4331-8F73-2E09464CAED7}"/>
    <hyperlink ref="M1" location="'İŞ BİLGİ'!A1" display="ÖZET" xr:uid="{982C5F8C-E53C-465C-BF67-BD7CCCF0D58F}"/>
    <hyperlink ref="L1" location="MALİYET!A1" display="MALİYETE DÖN" xr:uid="{8A60256D-C9A6-4EFF-AED3-B2B1C991CB7B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7A79CD6-A013-4AE2-8656-1C0197AA56D2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D3937948-E19B-4B40-AEF9-43F14899F6D1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ayfa38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240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65" xr:uid="{00000000-0009-0000-0000-000025000000}"/>
  <mergeCells count="2">
    <mergeCell ref="C2:M2"/>
    <mergeCell ref="E304:K304"/>
  </mergeCells>
  <conditionalFormatting sqref="O7:O1048576">
    <cfRule type="containsText" dxfId="185" priority="5" operator="containsText" text="YOK">
      <formula>NOT(ISERROR(SEARCH("YOK",O7)))</formula>
    </cfRule>
    <cfRule type="containsText" dxfId="184" priority="6" operator="containsText" text="VAR">
      <formula>NOT(ISERROR(SEARCH("VAR",O7)))</formula>
    </cfRule>
  </conditionalFormatting>
  <conditionalFormatting sqref="O5:O6">
    <cfRule type="containsText" dxfId="183" priority="3" operator="containsText" text="YOK">
      <formula>NOT(ISERROR(SEARCH("YOK",O5)))</formula>
    </cfRule>
    <cfRule type="containsText" dxfId="182" priority="4" operator="containsText" text="VAR">
      <formula>NOT(ISERROR(SEARCH("VAR",O5)))</formula>
    </cfRule>
  </conditionalFormatting>
  <conditionalFormatting sqref="O1:O3">
    <cfRule type="containsText" dxfId="181" priority="1" operator="containsText" text="YOK">
      <formula>NOT(ISERROR(SEARCH("YOK",O1)))</formula>
    </cfRule>
    <cfRule type="containsText" dxfId="180" priority="2" operator="containsText" text="VAR">
      <formula>NOT(ISERROR(SEARCH("VAR",O1)))</formula>
    </cfRule>
  </conditionalFormatting>
  <hyperlinks>
    <hyperlink ref="N1" location="'TEDARİKÇİ BİLGİ'!A1" display="TEDARİKÇİ BİLGİ" xr:uid="{E4E174B4-C904-4C5E-9099-EC718F42DD37}"/>
    <hyperlink ref="M1" location="'İŞ BİLGİ'!A1" display="ÖZET" xr:uid="{DBC09A5B-B4C8-42BC-8252-D01EBFE60E01}"/>
    <hyperlink ref="L1" location="MALİYET!A1" display="MALİYETE DÖN" xr:uid="{3DE67DC8-F7CD-45D0-AA84-27F4983436BA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AED6F0-BC68-4C96-A8A6-F7D791245809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6FA11DF6-9603-4AA8-B866-B9F9CD4EEB4E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ayfa39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M1" sqref="M1"/>
    </sheetView>
  </sheetViews>
  <sheetFormatPr defaultRowHeight="15" x14ac:dyDescent="0.25"/>
  <cols>
    <col min="2" max="2" width="11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134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>
        <v>46299</v>
      </c>
      <c r="C5" s="46" t="s">
        <v>265</v>
      </c>
      <c r="D5" s="46"/>
      <c r="E5" s="40">
        <v>1</v>
      </c>
      <c r="F5" s="61">
        <v>10000</v>
      </c>
      <c r="G5" s="2">
        <f>E5*F5</f>
        <v>10000</v>
      </c>
      <c r="H5" s="201">
        <v>0.2</v>
      </c>
      <c r="I5" s="41">
        <f>H5*G5</f>
        <v>2000</v>
      </c>
      <c r="J5" s="41">
        <v>0.4</v>
      </c>
      <c r="K5" s="41">
        <f>I5*J5</f>
        <v>800</v>
      </c>
      <c r="L5" s="41">
        <f>G5+I5-K5</f>
        <v>11200</v>
      </c>
      <c r="M5" s="41">
        <v>0</v>
      </c>
      <c r="N5" s="41">
        <f>L5-M5</f>
        <v>11200</v>
      </c>
      <c r="O5" s="1" t="s">
        <v>59</v>
      </c>
    </row>
    <row r="6" spans="2:15" x14ac:dyDescent="0.25">
      <c r="B6" s="45">
        <v>46299</v>
      </c>
      <c r="C6" s="3" t="s">
        <v>265</v>
      </c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50000</v>
      </c>
      <c r="N6" s="2">
        <f>N5+L6-M6</f>
        <v>-38800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-38800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-38800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-38800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-38800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-38800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-38800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-38800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-38800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-38800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-38800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-38800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-38800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-38800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-38800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-38800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-38800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-38800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-38800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-38800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-38800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-38800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-38800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-38800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-38800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-38800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-38800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-38800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-38800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-38800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-38800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-38800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-38800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-38800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-38800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-38800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-38800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-38800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-38800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-38800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-38800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-38800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-38800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-38800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-38800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-38800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-38800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-38800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-38800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-38800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-38800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-38800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-38800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-38800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-38800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-38800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-38800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-38800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-38800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-38800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-38800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-38800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-38800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-38800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-38800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-38800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-38800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-38800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-38800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-38800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-38800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-38800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-38800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-38800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-38800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-38800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-38800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-38800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-38800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-38800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-38800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-38800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-38800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-38800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-38800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-38800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-38800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-38800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-38800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-38800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-38800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-38800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-38800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-38800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-38800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-38800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-38800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-38800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-38800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-38800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-38800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-38800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-38800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-38800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-38800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-38800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-38800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-38800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-38800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-38800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-38800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-38800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-38800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-38800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-38800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-38800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-38800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-38800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-38800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-38800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-38800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-38800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-38800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-38800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-38800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-38800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-38800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-38800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-38800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-38800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-38800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-38800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-38800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-38800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-38800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-38800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-38800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-38800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-38800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-38800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-38800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-38800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-38800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-38800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-38800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-38800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-38800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-38800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-38800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-38800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-38800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-38800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-38800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-38800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-38800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-38800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-38800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-38800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-38800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-38800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-38800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-38800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-38800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-38800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-38800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-38800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-38800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-38800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-38800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-38800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-38800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-38800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-38800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-38800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-38800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-38800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-38800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-38800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-38800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-38800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-38800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-38800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-38800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-38800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-38800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-38800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-38800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-38800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-38800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-38800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-38800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-38800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-38800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-38800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-38800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-38800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-38800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-38800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-38800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-38800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-38800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-38800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-38800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-38800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-38800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-38800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-38800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-38800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-38800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-38800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-38800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-38800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-38800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-38800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-38800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-38800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-38800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-38800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-38800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-38800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-38800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-38800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-38800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-38800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-38800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-38800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-38800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-38800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-38800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-38800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-38800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-38800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-38800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-38800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-38800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-38800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-38800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-38800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-38800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-38800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-38800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-38800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-38800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-38800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-38800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-38800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-38800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-38800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-38800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-38800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-38800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-38800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-38800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-38800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-38800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-38800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-38800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-38800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-38800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-38800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-38800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-38800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-38800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-38800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-38800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-38800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-38800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-38800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-38800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-38800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-38800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-38800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-38800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-38800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-38800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-38800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-38800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-38800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-38800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-38800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-38800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-38800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-38800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-38800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-38800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-38800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-38800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-38800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-38800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-38800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-38800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-38800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-38800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-38800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-38800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10000</v>
      </c>
      <c r="I301" s="55">
        <f>SUM(I5:I300)</f>
        <v>2000</v>
      </c>
      <c r="K301" s="55">
        <f>SUM(K5:K300)</f>
        <v>800</v>
      </c>
      <c r="L301" s="200">
        <f>SUM(L5:L300)</f>
        <v>11200</v>
      </c>
      <c r="M301" s="58">
        <f>SUM(M5:M300)</f>
        <v>50000</v>
      </c>
      <c r="N301" s="59">
        <f>N300</f>
        <v>-38800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11200</v>
      </c>
      <c r="M304" s="55">
        <f>SUBTOTAL(9,M5:M300)</f>
        <v>50000</v>
      </c>
      <c r="N304" s="55">
        <f>L304-M304</f>
        <v>-38800</v>
      </c>
    </row>
  </sheetData>
  <mergeCells count="2">
    <mergeCell ref="C2:M2"/>
    <mergeCell ref="E304:K304"/>
  </mergeCells>
  <conditionalFormatting sqref="O7:O1048576">
    <cfRule type="containsText" dxfId="179" priority="5" operator="containsText" text="YOK">
      <formula>NOT(ISERROR(SEARCH("YOK",O7)))</formula>
    </cfRule>
    <cfRule type="containsText" dxfId="178" priority="6" operator="containsText" text="VAR">
      <formula>NOT(ISERROR(SEARCH("VAR",O7)))</formula>
    </cfRule>
  </conditionalFormatting>
  <conditionalFormatting sqref="O5:O6">
    <cfRule type="containsText" dxfId="177" priority="3" operator="containsText" text="YOK">
      <formula>NOT(ISERROR(SEARCH("YOK",O5)))</formula>
    </cfRule>
    <cfRule type="containsText" dxfId="176" priority="4" operator="containsText" text="VAR">
      <formula>NOT(ISERROR(SEARCH("VAR",O5)))</formula>
    </cfRule>
  </conditionalFormatting>
  <conditionalFormatting sqref="O1:O3">
    <cfRule type="containsText" dxfId="175" priority="1" operator="containsText" text="YOK">
      <formula>NOT(ISERROR(SEARCH("YOK",O1)))</formula>
    </cfRule>
    <cfRule type="containsText" dxfId="174" priority="2" operator="containsText" text="VAR">
      <formula>NOT(ISERROR(SEARCH("VAR",O1)))</formula>
    </cfRule>
  </conditionalFormatting>
  <hyperlinks>
    <hyperlink ref="N1" location="'TEDARİKÇİ BİLGİ'!A1" display="TEDARİKÇİ BİLGİ" xr:uid="{8C6429CB-85FE-41B5-BEB0-7F1C84A37650}"/>
    <hyperlink ref="M1" location="'İŞ BİLGİ'!A1" display="ÖZET" xr:uid="{A47B3DB5-2DCB-4F2E-8191-A8C0127EF831}"/>
    <hyperlink ref="L1" location="MALİYET!A1" display="MALİYETE DÖN" xr:uid="{461D11C3-70D4-48ED-B580-B0A9749151F1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C4D67D2-28A0-484A-97A3-8714BDB50168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7F836539-8DEA-4488-9FAA-22CF39AB8530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5">
    <tabColor theme="9" tint="-0.249977111117893"/>
    <pageSetUpPr fitToPage="1"/>
  </sheetPr>
  <dimension ref="B2:K122"/>
  <sheetViews>
    <sheetView workbookViewId="0">
      <pane ySplit="3" topLeftCell="A4" activePane="bottomLeft" state="frozen"/>
      <selection pane="bottomLeft" activeCell="L14" sqref="L14"/>
    </sheetView>
  </sheetViews>
  <sheetFormatPr defaultRowHeight="15" x14ac:dyDescent="0.25"/>
  <cols>
    <col min="1" max="1" width="2.42578125" customWidth="1"/>
    <col min="2" max="2" width="4.140625" customWidth="1"/>
    <col min="3" max="3" width="11.7109375" style="20" customWidth="1"/>
    <col min="4" max="4" width="40.7109375" bestFit="1" customWidth="1"/>
    <col min="5" max="5" width="43.7109375" customWidth="1"/>
    <col min="6" max="6" width="1.42578125" customWidth="1"/>
    <col min="7" max="7" width="12.42578125" style="11" customWidth="1"/>
    <col min="8" max="8" width="12.42578125" style="21" customWidth="1"/>
    <col min="9" max="9" width="16.42578125" style="4" customWidth="1"/>
    <col min="10" max="10" width="18.28515625" customWidth="1"/>
    <col min="11" max="11" width="18.42578125" customWidth="1"/>
    <col min="255" max="255" width="3" customWidth="1"/>
    <col min="256" max="256" width="11.7109375" customWidth="1"/>
    <col min="257" max="257" width="29.7109375" customWidth="1"/>
    <col min="258" max="258" width="30.42578125" customWidth="1"/>
    <col min="259" max="259" width="17.42578125" customWidth="1"/>
    <col min="260" max="260" width="1.42578125" customWidth="1"/>
    <col min="261" max="262" width="12.42578125" customWidth="1"/>
    <col min="263" max="263" width="16.42578125" customWidth="1"/>
    <col min="264" max="264" width="1.42578125" customWidth="1"/>
    <col min="265" max="265" width="18.42578125" customWidth="1"/>
    <col min="266" max="266" width="2.28515625" customWidth="1"/>
    <col min="511" max="511" width="3" customWidth="1"/>
    <col min="512" max="512" width="11.7109375" customWidth="1"/>
    <col min="513" max="513" width="29.7109375" customWidth="1"/>
    <col min="514" max="514" width="30.42578125" customWidth="1"/>
    <col min="515" max="515" width="17.42578125" customWidth="1"/>
    <col min="516" max="516" width="1.42578125" customWidth="1"/>
    <col min="517" max="518" width="12.42578125" customWidth="1"/>
    <col min="519" max="519" width="16.42578125" customWidth="1"/>
    <col min="520" max="520" width="1.42578125" customWidth="1"/>
    <col min="521" max="521" width="18.42578125" customWidth="1"/>
    <col min="522" max="522" width="2.28515625" customWidth="1"/>
    <col min="767" max="767" width="3" customWidth="1"/>
    <col min="768" max="768" width="11.7109375" customWidth="1"/>
    <col min="769" max="769" width="29.7109375" customWidth="1"/>
    <col min="770" max="770" width="30.42578125" customWidth="1"/>
    <col min="771" max="771" width="17.42578125" customWidth="1"/>
    <col min="772" max="772" width="1.42578125" customWidth="1"/>
    <col min="773" max="774" width="12.42578125" customWidth="1"/>
    <col min="775" max="775" width="16.42578125" customWidth="1"/>
    <col min="776" max="776" width="1.42578125" customWidth="1"/>
    <col min="777" max="777" width="18.42578125" customWidth="1"/>
    <col min="778" max="778" width="2.28515625" customWidth="1"/>
    <col min="1023" max="1023" width="3" customWidth="1"/>
    <col min="1024" max="1024" width="11.7109375" customWidth="1"/>
    <col min="1025" max="1025" width="29.7109375" customWidth="1"/>
    <col min="1026" max="1026" width="30.42578125" customWidth="1"/>
    <col min="1027" max="1027" width="17.42578125" customWidth="1"/>
    <col min="1028" max="1028" width="1.42578125" customWidth="1"/>
    <col min="1029" max="1030" width="12.42578125" customWidth="1"/>
    <col min="1031" max="1031" width="16.42578125" customWidth="1"/>
    <col min="1032" max="1032" width="1.42578125" customWidth="1"/>
    <col min="1033" max="1033" width="18.42578125" customWidth="1"/>
    <col min="1034" max="1034" width="2.28515625" customWidth="1"/>
    <col min="1279" max="1279" width="3" customWidth="1"/>
    <col min="1280" max="1280" width="11.7109375" customWidth="1"/>
    <col min="1281" max="1281" width="29.7109375" customWidth="1"/>
    <col min="1282" max="1282" width="30.42578125" customWidth="1"/>
    <col min="1283" max="1283" width="17.42578125" customWidth="1"/>
    <col min="1284" max="1284" width="1.42578125" customWidth="1"/>
    <col min="1285" max="1286" width="12.42578125" customWidth="1"/>
    <col min="1287" max="1287" width="16.42578125" customWidth="1"/>
    <col min="1288" max="1288" width="1.42578125" customWidth="1"/>
    <col min="1289" max="1289" width="18.42578125" customWidth="1"/>
    <col min="1290" max="1290" width="2.28515625" customWidth="1"/>
    <col min="1535" max="1535" width="3" customWidth="1"/>
    <col min="1536" max="1536" width="11.7109375" customWidth="1"/>
    <col min="1537" max="1537" width="29.7109375" customWidth="1"/>
    <col min="1538" max="1538" width="30.42578125" customWidth="1"/>
    <col min="1539" max="1539" width="17.42578125" customWidth="1"/>
    <col min="1540" max="1540" width="1.42578125" customWidth="1"/>
    <col min="1541" max="1542" width="12.42578125" customWidth="1"/>
    <col min="1543" max="1543" width="16.42578125" customWidth="1"/>
    <col min="1544" max="1544" width="1.42578125" customWidth="1"/>
    <col min="1545" max="1545" width="18.42578125" customWidth="1"/>
    <col min="1546" max="1546" width="2.28515625" customWidth="1"/>
    <col min="1791" max="1791" width="3" customWidth="1"/>
    <col min="1792" max="1792" width="11.7109375" customWidth="1"/>
    <col min="1793" max="1793" width="29.7109375" customWidth="1"/>
    <col min="1794" max="1794" width="30.42578125" customWidth="1"/>
    <col min="1795" max="1795" width="17.42578125" customWidth="1"/>
    <col min="1796" max="1796" width="1.42578125" customWidth="1"/>
    <col min="1797" max="1798" width="12.42578125" customWidth="1"/>
    <col min="1799" max="1799" width="16.42578125" customWidth="1"/>
    <col min="1800" max="1800" width="1.42578125" customWidth="1"/>
    <col min="1801" max="1801" width="18.42578125" customWidth="1"/>
    <col min="1802" max="1802" width="2.28515625" customWidth="1"/>
    <col min="2047" max="2047" width="3" customWidth="1"/>
    <col min="2048" max="2048" width="11.7109375" customWidth="1"/>
    <col min="2049" max="2049" width="29.7109375" customWidth="1"/>
    <col min="2050" max="2050" width="30.42578125" customWidth="1"/>
    <col min="2051" max="2051" width="17.42578125" customWidth="1"/>
    <col min="2052" max="2052" width="1.42578125" customWidth="1"/>
    <col min="2053" max="2054" width="12.42578125" customWidth="1"/>
    <col min="2055" max="2055" width="16.42578125" customWidth="1"/>
    <col min="2056" max="2056" width="1.42578125" customWidth="1"/>
    <col min="2057" max="2057" width="18.42578125" customWidth="1"/>
    <col min="2058" max="2058" width="2.28515625" customWidth="1"/>
    <col min="2303" max="2303" width="3" customWidth="1"/>
    <col min="2304" max="2304" width="11.7109375" customWidth="1"/>
    <col min="2305" max="2305" width="29.7109375" customWidth="1"/>
    <col min="2306" max="2306" width="30.42578125" customWidth="1"/>
    <col min="2307" max="2307" width="17.42578125" customWidth="1"/>
    <col min="2308" max="2308" width="1.42578125" customWidth="1"/>
    <col min="2309" max="2310" width="12.42578125" customWidth="1"/>
    <col min="2311" max="2311" width="16.42578125" customWidth="1"/>
    <col min="2312" max="2312" width="1.42578125" customWidth="1"/>
    <col min="2313" max="2313" width="18.42578125" customWidth="1"/>
    <col min="2314" max="2314" width="2.28515625" customWidth="1"/>
    <col min="2559" max="2559" width="3" customWidth="1"/>
    <col min="2560" max="2560" width="11.7109375" customWidth="1"/>
    <col min="2561" max="2561" width="29.7109375" customWidth="1"/>
    <col min="2562" max="2562" width="30.42578125" customWidth="1"/>
    <col min="2563" max="2563" width="17.42578125" customWidth="1"/>
    <col min="2564" max="2564" width="1.42578125" customWidth="1"/>
    <col min="2565" max="2566" width="12.42578125" customWidth="1"/>
    <col min="2567" max="2567" width="16.42578125" customWidth="1"/>
    <col min="2568" max="2568" width="1.42578125" customWidth="1"/>
    <col min="2569" max="2569" width="18.42578125" customWidth="1"/>
    <col min="2570" max="2570" width="2.28515625" customWidth="1"/>
    <col min="2815" max="2815" width="3" customWidth="1"/>
    <col min="2816" max="2816" width="11.7109375" customWidth="1"/>
    <col min="2817" max="2817" width="29.7109375" customWidth="1"/>
    <col min="2818" max="2818" width="30.42578125" customWidth="1"/>
    <col min="2819" max="2819" width="17.42578125" customWidth="1"/>
    <col min="2820" max="2820" width="1.42578125" customWidth="1"/>
    <col min="2821" max="2822" width="12.42578125" customWidth="1"/>
    <col min="2823" max="2823" width="16.42578125" customWidth="1"/>
    <col min="2824" max="2824" width="1.42578125" customWidth="1"/>
    <col min="2825" max="2825" width="18.42578125" customWidth="1"/>
    <col min="2826" max="2826" width="2.28515625" customWidth="1"/>
    <col min="3071" max="3071" width="3" customWidth="1"/>
    <col min="3072" max="3072" width="11.7109375" customWidth="1"/>
    <col min="3073" max="3073" width="29.7109375" customWidth="1"/>
    <col min="3074" max="3074" width="30.42578125" customWidth="1"/>
    <col min="3075" max="3075" width="17.42578125" customWidth="1"/>
    <col min="3076" max="3076" width="1.42578125" customWidth="1"/>
    <col min="3077" max="3078" width="12.42578125" customWidth="1"/>
    <col min="3079" max="3079" width="16.42578125" customWidth="1"/>
    <col min="3080" max="3080" width="1.42578125" customWidth="1"/>
    <col min="3081" max="3081" width="18.42578125" customWidth="1"/>
    <col min="3082" max="3082" width="2.28515625" customWidth="1"/>
    <col min="3327" max="3327" width="3" customWidth="1"/>
    <col min="3328" max="3328" width="11.7109375" customWidth="1"/>
    <col min="3329" max="3329" width="29.7109375" customWidth="1"/>
    <col min="3330" max="3330" width="30.42578125" customWidth="1"/>
    <col min="3331" max="3331" width="17.42578125" customWidth="1"/>
    <col min="3332" max="3332" width="1.42578125" customWidth="1"/>
    <col min="3333" max="3334" width="12.42578125" customWidth="1"/>
    <col min="3335" max="3335" width="16.42578125" customWidth="1"/>
    <col min="3336" max="3336" width="1.42578125" customWidth="1"/>
    <col min="3337" max="3337" width="18.42578125" customWidth="1"/>
    <col min="3338" max="3338" width="2.28515625" customWidth="1"/>
    <col min="3583" max="3583" width="3" customWidth="1"/>
    <col min="3584" max="3584" width="11.7109375" customWidth="1"/>
    <col min="3585" max="3585" width="29.7109375" customWidth="1"/>
    <col min="3586" max="3586" width="30.42578125" customWidth="1"/>
    <col min="3587" max="3587" width="17.42578125" customWidth="1"/>
    <col min="3588" max="3588" width="1.42578125" customWidth="1"/>
    <col min="3589" max="3590" width="12.42578125" customWidth="1"/>
    <col min="3591" max="3591" width="16.42578125" customWidth="1"/>
    <col min="3592" max="3592" width="1.42578125" customWidth="1"/>
    <col min="3593" max="3593" width="18.42578125" customWidth="1"/>
    <col min="3594" max="3594" width="2.28515625" customWidth="1"/>
    <col min="3839" max="3839" width="3" customWidth="1"/>
    <col min="3840" max="3840" width="11.7109375" customWidth="1"/>
    <col min="3841" max="3841" width="29.7109375" customWidth="1"/>
    <col min="3842" max="3842" width="30.42578125" customWidth="1"/>
    <col min="3843" max="3843" width="17.42578125" customWidth="1"/>
    <col min="3844" max="3844" width="1.42578125" customWidth="1"/>
    <col min="3845" max="3846" width="12.42578125" customWidth="1"/>
    <col min="3847" max="3847" width="16.42578125" customWidth="1"/>
    <col min="3848" max="3848" width="1.42578125" customWidth="1"/>
    <col min="3849" max="3849" width="18.42578125" customWidth="1"/>
    <col min="3850" max="3850" width="2.28515625" customWidth="1"/>
    <col min="4095" max="4095" width="3" customWidth="1"/>
    <col min="4096" max="4096" width="11.7109375" customWidth="1"/>
    <col min="4097" max="4097" width="29.7109375" customWidth="1"/>
    <col min="4098" max="4098" width="30.42578125" customWidth="1"/>
    <col min="4099" max="4099" width="17.42578125" customWidth="1"/>
    <col min="4100" max="4100" width="1.42578125" customWidth="1"/>
    <col min="4101" max="4102" width="12.42578125" customWidth="1"/>
    <col min="4103" max="4103" width="16.42578125" customWidth="1"/>
    <col min="4104" max="4104" width="1.42578125" customWidth="1"/>
    <col min="4105" max="4105" width="18.42578125" customWidth="1"/>
    <col min="4106" max="4106" width="2.28515625" customWidth="1"/>
    <col min="4351" max="4351" width="3" customWidth="1"/>
    <col min="4352" max="4352" width="11.7109375" customWidth="1"/>
    <col min="4353" max="4353" width="29.7109375" customWidth="1"/>
    <col min="4354" max="4354" width="30.42578125" customWidth="1"/>
    <col min="4355" max="4355" width="17.42578125" customWidth="1"/>
    <col min="4356" max="4356" width="1.42578125" customWidth="1"/>
    <col min="4357" max="4358" width="12.42578125" customWidth="1"/>
    <col min="4359" max="4359" width="16.42578125" customWidth="1"/>
    <col min="4360" max="4360" width="1.42578125" customWidth="1"/>
    <col min="4361" max="4361" width="18.42578125" customWidth="1"/>
    <col min="4362" max="4362" width="2.28515625" customWidth="1"/>
    <col min="4607" max="4607" width="3" customWidth="1"/>
    <col min="4608" max="4608" width="11.7109375" customWidth="1"/>
    <col min="4609" max="4609" width="29.7109375" customWidth="1"/>
    <col min="4610" max="4610" width="30.42578125" customWidth="1"/>
    <col min="4611" max="4611" width="17.42578125" customWidth="1"/>
    <col min="4612" max="4612" width="1.42578125" customWidth="1"/>
    <col min="4613" max="4614" width="12.42578125" customWidth="1"/>
    <col min="4615" max="4615" width="16.42578125" customWidth="1"/>
    <col min="4616" max="4616" width="1.42578125" customWidth="1"/>
    <col min="4617" max="4617" width="18.42578125" customWidth="1"/>
    <col min="4618" max="4618" width="2.28515625" customWidth="1"/>
    <col min="4863" max="4863" width="3" customWidth="1"/>
    <col min="4864" max="4864" width="11.7109375" customWidth="1"/>
    <col min="4865" max="4865" width="29.7109375" customWidth="1"/>
    <col min="4866" max="4866" width="30.42578125" customWidth="1"/>
    <col min="4867" max="4867" width="17.42578125" customWidth="1"/>
    <col min="4868" max="4868" width="1.42578125" customWidth="1"/>
    <col min="4869" max="4870" width="12.42578125" customWidth="1"/>
    <col min="4871" max="4871" width="16.42578125" customWidth="1"/>
    <col min="4872" max="4872" width="1.42578125" customWidth="1"/>
    <col min="4873" max="4873" width="18.42578125" customWidth="1"/>
    <col min="4874" max="4874" width="2.28515625" customWidth="1"/>
    <col min="5119" max="5119" width="3" customWidth="1"/>
    <col min="5120" max="5120" width="11.7109375" customWidth="1"/>
    <col min="5121" max="5121" width="29.7109375" customWidth="1"/>
    <col min="5122" max="5122" width="30.42578125" customWidth="1"/>
    <col min="5123" max="5123" width="17.42578125" customWidth="1"/>
    <col min="5124" max="5124" width="1.42578125" customWidth="1"/>
    <col min="5125" max="5126" width="12.42578125" customWidth="1"/>
    <col min="5127" max="5127" width="16.42578125" customWidth="1"/>
    <col min="5128" max="5128" width="1.42578125" customWidth="1"/>
    <col min="5129" max="5129" width="18.42578125" customWidth="1"/>
    <col min="5130" max="5130" width="2.28515625" customWidth="1"/>
    <col min="5375" max="5375" width="3" customWidth="1"/>
    <col min="5376" max="5376" width="11.7109375" customWidth="1"/>
    <col min="5377" max="5377" width="29.7109375" customWidth="1"/>
    <col min="5378" max="5378" width="30.42578125" customWidth="1"/>
    <col min="5379" max="5379" width="17.42578125" customWidth="1"/>
    <col min="5380" max="5380" width="1.42578125" customWidth="1"/>
    <col min="5381" max="5382" width="12.42578125" customWidth="1"/>
    <col min="5383" max="5383" width="16.42578125" customWidth="1"/>
    <col min="5384" max="5384" width="1.42578125" customWidth="1"/>
    <col min="5385" max="5385" width="18.42578125" customWidth="1"/>
    <col min="5386" max="5386" width="2.28515625" customWidth="1"/>
    <col min="5631" max="5631" width="3" customWidth="1"/>
    <col min="5632" max="5632" width="11.7109375" customWidth="1"/>
    <col min="5633" max="5633" width="29.7109375" customWidth="1"/>
    <col min="5634" max="5634" width="30.42578125" customWidth="1"/>
    <col min="5635" max="5635" width="17.42578125" customWidth="1"/>
    <col min="5636" max="5636" width="1.42578125" customWidth="1"/>
    <col min="5637" max="5638" width="12.42578125" customWidth="1"/>
    <col min="5639" max="5639" width="16.42578125" customWidth="1"/>
    <col min="5640" max="5640" width="1.42578125" customWidth="1"/>
    <col min="5641" max="5641" width="18.42578125" customWidth="1"/>
    <col min="5642" max="5642" width="2.28515625" customWidth="1"/>
    <col min="5887" max="5887" width="3" customWidth="1"/>
    <col min="5888" max="5888" width="11.7109375" customWidth="1"/>
    <col min="5889" max="5889" width="29.7109375" customWidth="1"/>
    <col min="5890" max="5890" width="30.42578125" customWidth="1"/>
    <col min="5891" max="5891" width="17.42578125" customWidth="1"/>
    <col min="5892" max="5892" width="1.42578125" customWidth="1"/>
    <col min="5893" max="5894" width="12.42578125" customWidth="1"/>
    <col min="5895" max="5895" width="16.42578125" customWidth="1"/>
    <col min="5896" max="5896" width="1.42578125" customWidth="1"/>
    <col min="5897" max="5897" width="18.42578125" customWidth="1"/>
    <col min="5898" max="5898" width="2.28515625" customWidth="1"/>
    <col min="6143" max="6143" width="3" customWidth="1"/>
    <col min="6144" max="6144" width="11.7109375" customWidth="1"/>
    <col min="6145" max="6145" width="29.7109375" customWidth="1"/>
    <col min="6146" max="6146" width="30.42578125" customWidth="1"/>
    <col min="6147" max="6147" width="17.42578125" customWidth="1"/>
    <col min="6148" max="6148" width="1.42578125" customWidth="1"/>
    <col min="6149" max="6150" width="12.42578125" customWidth="1"/>
    <col min="6151" max="6151" width="16.42578125" customWidth="1"/>
    <col min="6152" max="6152" width="1.42578125" customWidth="1"/>
    <col min="6153" max="6153" width="18.42578125" customWidth="1"/>
    <col min="6154" max="6154" width="2.28515625" customWidth="1"/>
    <col min="6399" max="6399" width="3" customWidth="1"/>
    <col min="6400" max="6400" width="11.7109375" customWidth="1"/>
    <col min="6401" max="6401" width="29.7109375" customWidth="1"/>
    <col min="6402" max="6402" width="30.42578125" customWidth="1"/>
    <col min="6403" max="6403" width="17.42578125" customWidth="1"/>
    <col min="6404" max="6404" width="1.42578125" customWidth="1"/>
    <col min="6405" max="6406" width="12.42578125" customWidth="1"/>
    <col min="6407" max="6407" width="16.42578125" customWidth="1"/>
    <col min="6408" max="6408" width="1.42578125" customWidth="1"/>
    <col min="6409" max="6409" width="18.42578125" customWidth="1"/>
    <col min="6410" max="6410" width="2.28515625" customWidth="1"/>
    <col min="6655" max="6655" width="3" customWidth="1"/>
    <col min="6656" max="6656" width="11.7109375" customWidth="1"/>
    <col min="6657" max="6657" width="29.7109375" customWidth="1"/>
    <col min="6658" max="6658" width="30.42578125" customWidth="1"/>
    <col min="6659" max="6659" width="17.42578125" customWidth="1"/>
    <col min="6660" max="6660" width="1.42578125" customWidth="1"/>
    <col min="6661" max="6662" width="12.42578125" customWidth="1"/>
    <col min="6663" max="6663" width="16.42578125" customWidth="1"/>
    <col min="6664" max="6664" width="1.42578125" customWidth="1"/>
    <col min="6665" max="6665" width="18.42578125" customWidth="1"/>
    <col min="6666" max="6666" width="2.28515625" customWidth="1"/>
    <col min="6911" max="6911" width="3" customWidth="1"/>
    <col min="6912" max="6912" width="11.7109375" customWidth="1"/>
    <col min="6913" max="6913" width="29.7109375" customWidth="1"/>
    <col min="6914" max="6914" width="30.42578125" customWidth="1"/>
    <col min="6915" max="6915" width="17.42578125" customWidth="1"/>
    <col min="6916" max="6916" width="1.42578125" customWidth="1"/>
    <col min="6917" max="6918" width="12.42578125" customWidth="1"/>
    <col min="6919" max="6919" width="16.42578125" customWidth="1"/>
    <col min="6920" max="6920" width="1.42578125" customWidth="1"/>
    <col min="6921" max="6921" width="18.42578125" customWidth="1"/>
    <col min="6922" max="6922" width="2.28515625" customWidth="1"/>
    <col min="7167" max="7167" width="3" customWidth="1"/>
    <col min="7168" max="7168" width="11.7109375" customWidth="1"/>
    <col min="7169" max="7169" width="29.7109375" customWidth="1"/>
    <col min="7170" max="7170" width="30.42578125" customWidth="1"/>
    <col min="7171" max="7171" width="17.42578125" customWidth="1"/>
    <col min="7172" max="7172" width="1.42578125" customWidth="1"/>
    <col min="7173" max="7174" width="12.42578125" customWidth="1"/>
    <col min="7175" max="7175" width="16.42578125" customWidth="1"/>
    <col min="7176" max="7176" width="1.42578125" customWidth="1"/>
    <col min="7177" max="7177" width="18.42578125" customWidth="1"/>
    <col min="7178" max="7178" width="2.28515625" customWidth="1"/>
    <col min="7423" max="7423" width="3" customWidth="1"/>
    <col min="7424" max="7424" width="11.7109375" customWidth="1"/>
    <col min="7425" max="7425" width="29.7109375" customWidth="1"/>
    <col min="7426" max="7426" width="30.42578125" customWidth="1"/>
    <col min="7427" max="7427" width="17.42578125" customWidth="1"/>
    <col min="7428" max="7428" width="1.42578125" customWidth="1"/>
    <col min="7429" max="7430" width="12.42578125" customWidth="1"/>
    <col min="7431" max="7431" width="16.42578125" customWidth="1"/>
    <col min="7432" max="7432" width="1.42578125" customWidth="1"/>
    <col min="7433" max="7433" width="18.42578125" customWidth="1"/>
    <col min="7434" max="7434" width="2.28515625" customWidth="1"/>
    <col min="7679" max="7679" width="3" customWidth="1"/>
    <col min="7680" max="7680" width="11.7109375" customWidth="1"/>
    <col min="7681" max="7681" width="29.7109375" customWidth="1"/>
    <col min="7682" max="7682" width="30.42578125" customWidth="1"/>
    <col min="7683" max="7683" width="17.42578125" customWidth="1"/>
    <col min="7684" max="7684" width="1.42578125" customWidth="1"/>
    <col min="7685" max="7686" width="12.42578125" customWidth="1"/>
    <col min="7687" max="7687" width="16.42578125" customWidth="1"/>
    <col min="7688" max="7688" width="1.42578125" customWidth="1"/>
    <col min="7689" max="7689" width="18.42578125" customWidth="1"/>
    <col min="7690" max="7690" width="2.28515625" customWidth="1"/>
    <col min="7935" max="7935" width="3" customWidth="1"/>
    <col min="7936" max="7936" width="11.7109375" customWidth="1"/>
    <col min="7937" max="7937" width="29.7109375" customWidth="1"/>
    <col min="7938" max="7938" width="30.42578125" customWidth="1"/>
    <col min="7939" max="7939" width="17.42578125" customWidth="1"/>
    <col min="7940" max="7940" width="1.42578125" customWidth="1"/>
    <col min="7941" max="7942" width="12.42578125" customWidth="1"/>
    <col min="7943" max="7943" width="16.42578125" customWidth="1"/>
    <col min="7944" max="7944" width="1.42578125" customWidth="1"/>
    <col min="7945" max="7945" width="18.42578125" customWidth="1"/>
    <col min="7946" max="7946" width="2.28515625" customWidth="1"/>
    <col min="8191" max="8191" width="3" customWidth="1"/>
    <col min="8192" max="8192" width="11.7109375" customWidth="1"/>
    <col min="8193" max="8193" width="29.7109375" customWidth="1"/>
    <col min="8194" max="8194" width="30.42578125" customWidth="1"/>
    <col min="8195" max="8195" width="17.42578125" customWidth="1"/>
    <col min="8196" max="8196" width="1.42578125" customWidth="1"/>
    <col min="8197" max="8198" width="12.42578125" customWidth="1"/>
    <col min="8199" max="8199" width="16.42578125" customWidth="1"/>
    <col min="8200" max="8200" width="1.42578125" customWidth="1"/>
    <col min="8201" max="8201" width="18.42578125" customWidth="1"/>
    <col min="8202" max="8202" width="2.28515625" customWidth="1"/>
    <col min="8447" max="8447" width="3" customWidth="1"/>
    <col min="8448" max="8448" width="11.7109375" customWidth="1"/>
    <col min="8449" max="8449" width="29.7109375" customWidth="1"/>
    <col min="8450" max="8450" width="30.42578125" customWidth="1"/>
    <col min="8451" max="8451" width="17.42578125" customWidth="1"/>
    <col min="8452" max="8452" width="1.42578125" customWidth="1"/>
    <col min="8453" max="8454" width="12.42578125" customWidth="1"/>
    <col min="8455" max="8455" width="16.42578125" customWidth="1"/>
    <col min="8456" max="8456" width="1.42578125" customWidth="1"/>
    <col min="8457" max="8457" width="18.42578125" customWidth="1"/>
    <col min="8458" max="8458" width="2.28515625" customWidth="1"/>
    <col min="8703" max="8703" width="3" customWidth="1"/>
    <col min="8704" max="8704" width="11.7109375" customWidth="1"/>
    <col min="8705" max="8705" width="29.7109375" customWidth="1"/>
    <col min="8706" max="8706" width="30.42578125" customWidth="1"/>
    <col min="8707" max="8707" width="17.42578125" customWidth="1"/>
    <col min="8708" max="8708" width="1.42578125" customWidth="1"/>
    <col min="8709" max="8710" width="12.42578125" customWidth="1"/>
    <col min="8711" max="8711" width="16.42578125" customWidth="1"/>
    <col min="8712" max="8712" width="1.42578125" customWidth="1"/>
    <col min="8713" max="8713" width="18.42578125" customWidth="1"/>
    <col min="8714" max="8714" width="2.28515625" customWidth="1"/>
    <col min="8959" max="8959" width="3" customWidth="1"/>
    <col min="8960" max="8960" width="11.7109375" customWidth="1"/>
    <col min="8961" max="8961" width="29.7109375" customWidth="1"/>
    <col min="8962" max="8962" width="30.42578125" customWidth="1"/>
    <col min="8963" max="8963" width="17.42578125" customWidth="1"/>
    <col min="8964" max="8964" width="1.42578125" customWidth="1"/>
    <col min="8965" max="8966" width="12.42578125" customWidth="1"/>
    <col min="8967" max="8967" width="16.42578125" customWidth="1"/>
    <col min="8968" max="8968" width="1.42578125" customWidth="1"/>
    <col min="8969" max="8969" width="18.42578125" customWidth="1"/>
    <col min="8970" max="8970" width="2.28515625" customWidth="1"/>
    <col min="9215" max="9215" width="3" customWidth="1"/>
    <col min="9216" max="9216" width="11.7109375" customWidth="1"/>
    <col min="9217" max="9217" width="29.7109375" customWidth="1"/>
    <col min="9218" max="9218" width="30.42578125" customWidth="1"/>
    <col min="9219" max="9219" width="17.42578125" customWidth="1"/>
    <col min="9220" max="9220" width="1.42578125" customWidth="1"/>
    <col min="9221" max="9222" width="12.42578125" customWidth="1"/>
    <col min="9223" max="9223" width="16.42578125" customWidth="1"/>
    <col min="9224" max="9224" width="1.42578125" customWidth="1"/>
    <col min="9225" max="9225" width="18.42578125" customWidth="1"/>
    <col min="9226" max="9226" width="2.28515625" customWidth="1"/>
    <col min="9471" max="9471" width="3" customWidth="1"/>
    <col min="9472" max="9472" width="11.7109375" customWidth="1"/>
    <col min="9473" max="9473" width="29.7109375" customWidth="1"/>
    <col min="9474" max="9474" width="30.42578125" customWidth="1"/>
    <col min="9475" max="9475" width="17.42578125" customWidth="1"/>
    <col min="9476" max="9476" width="1.42578125" customWidth="1"/>
    <col min="9477" max="9478" width="12.42578125" customWidth="1"/>
    <col min="9479" max="9479" width="16.42578125" customWidth="1"/>
    <col min="9480" max="9480" width="1.42578125" customWidth="1"/>
    <col min="9481" max="9481" width="18.42578125" customWidth="1"/>
    <col min="9482" max="9482" width="2.28515625" customWidth="1"/>
    <col min="9727" max="9727" width="3" customWidth="1"/>
    <col min="9728" max="9728" width="11.7109375" customWidth="1"/>
    <col min="9729" max="9729" width="29.7109375" customWidth="1"/>
    <col min="9730" max="9730" width="30.42578125" customWidth="1"/>
    <col min="9731" max="9731" width="17.42578125" customWidth="1"/>
    <col min="9732" max="9732" width="1.42578125" customWidth="1"/>
    <col min="9733" max="9734" width="12.42578125" customWidth="1"/>
    <col min="9735" max="9735" width="16.42578125" customWidth="1"/>
    <col min="9736" max="9736" width="1.42578125" customWidth="1"/>
    <col min="9737" max="9737" width="18.42578125" customWidth="1"/>
    <col min="9738" max="9738" width="2.28515625" customWidth="1"/>
    <col min="9983" max="9983" width="3" customWidth="1"/>
    <col min="9984" max="9984" width="11.7109375" customWidth="1"/>
    <col min="9985" max="9985" width="29.7109375" customWidth="1"/>
    <col min="9986" max="9986" width="30.42578125" customWidth="1"/>
    <col min="9987" max="9987" width="17.42578125" customWidth="1"/>
    <col min="9988" max="9988" width="1.42578125" customWidth="1"/>
    <col min="9989" max="9990" width="12.42578125" customWidth="1"/>
    <col min="9991" max="9991" width="16.42578125" customWidth="1"/>
    <col min="9992" max="9992" width="1.42578125" customWidth="1"/>
    <col min="9993" max="9993" width="18.42578125" customWidth="1"/>
    <col min="9994" max="9994" width="2.28515625" customWidth="1"/>
    <col min="10239" max="10239" width="3" customWidth="1"/>
    <col min="10240" max="10240" width="11.7109375" customWidth="1"/>
    <col min="10241" max="10241" width="29.7109375" customWidth="1"/>
    <col min="10242" max="10242" width="30.42578125" customWidth="1"/>
    <col min="10243" max="10243" width="17.42578125" customWidth="1"/>
    <col min="10244" max="10244" width="1.42578125" customWidth="1"/>
    <col min="10245" max="10246" width="12.42578125" customWidth="1"/>
    <col min="10247" max="10247" width="16.42578125" customWidth="1"/>
    <col min="10248" max="10248" width="1.42578125" customWidth="1"/>
    <col min="10249" max="10249" width="18.42578125" customWidth="1"/>
    <col min="10250" max="10250" width="2.28515625" customWidth="1"/>
    <col min="10495" max="10495" width="3" customWidth="1"/>
    <col min="10496" max="10496" width="11.7109375" customWidth="1"/>
    <col min="10497" max="10497" width="29.7109375" customWidth="1"/>
    <col min="10498" max="10498" width="30.42578125" customWidth="1"/>
    <col min="10499" max="10499" width="17.42578125" customWidth="1"/>
    <col min="10500" max="10500" width="1.42578125" customWidth="1"/>
    <col min="10501" max="10502" width="12.42578125" customWidth="1"/>
    <col min="10503" max="10503" width="16.42578125" customWidth="1"/>
    <col min="10504" max="10504" width="1.42578125" customWidth="1"/>
    <col min="10505" max="10505" width="18.42578125" customWidth="1"/>
    <col min="10506" max="10506" width="2.28515625" customWidth="1"/>
    <col min="10751" max="10751" width="3" customWidth="1"/>
    <col min="10752" max="10752" width="11.7109375" customWidth="1"/>
    <col min="10753" max="10753" width="29.7109375" customWidth="1"/>
    <col min="10754" max="10754" width="30.42578125" customWidth="1"/>
    <col min="10755" max="10755" width="17.42578125" customWidth="1"/>
    <col min="10756" max="10756" width="1.42578125" customWidth="1"/>
    <col min="10757" max="10758" width="12.42578125" customWidth="1"/>
    <col min="10759" max="10759" width="16.42578125" customWidth="1"/>
    <col min="10760" max="10760" width="1.42578125" customWidth="1"/>
    <col min="10761" max="10761" width="18.42578125" customWidth="1"/>
    <col min="10762" max="10762" width="2.28515625" customWidth="1"/>
    <col min="11007" max="11007" width="3" customWidth="1"/>
    <col min="11008" max="11008" width="11.7109375" customWidth="1"/>
    <col min="11009" max="11009" width="29.7109375" customWidth="1"/>
    <col min="11010" max="11010" width="30.42578125" customWidth="1"/>
    <col min="11011" max="11011" width="17.42578125" customWidth="1"/>
    <col min="11012" max="11012" width="1.42578125" customWidth="1"/>
    <col min="11013" max="11014" width="12.42578125" customWidth="1"/>
    <col min="11015" max="11015" width="16.42578125" customWidth="1"/>
    <col min="11016" max="11016" width="1.42578125" customWidth="1"/>
    <col min="11017" max="11017" width="18.42578125" customWidth="1"/>
    <col min="11018" max="11018" width="2.28515625" customWidth="1"/>
    <col min="11263" max="11263" width="3" customWidth="1"/>
    <col min="11264" max="11264" width="11.7109375" customWidth="1"/>
    <col min="11265" max="11265" width="29.7109375" customWidth="1"/>
    <col min="11266" max="11266" width="30.42578125" customWidth="1"/>
    <col min="11267" max="11267" width="17.42578125" customWidth="1"/>
    <col min="11268" max="11268" width="1.42578125" customWidth="1"/>
    <col min="11269" max="11270" width="12.42578125" customWidth="1"/>
    <col min="11271" max="11271" width="16.42578125" customWidth="1"/>
    <col min="11272" max="11272" width="1.42578125" customWidth="1"/>
    <col min="11273" max="11273" width="18.42578125" customWidth="1"/>
    <col min="11274" max="11274" width="2.28515625" customWidth="1"/>
    <col min="11519" max="11519" width="3" customWidth="1"/>
    <col min="11520" max="11520" width="11.7109375" customWidth="1"/>
    <col min="11521" max="11521" width="29.7109375" customWidth="1"/>
    <col min="11522" max="11522" width="30.42578125" customWidth="1"/>
    <col min="11523" max="11523" width="17.42578125" customWidth="1"/>
    <col min="11524" max="11524" width="1.42578125" customWidth="1"/>
    <col min="11525" max="11526" width="12.42578125" customWidth="1"/>
    <col min="11527" max="11527" width="16.42578125" customWidth="1"/>
    <col min="11528" max="11528" width="1.42578125" customWidth="1"/>
    <col min="11529" max="11529" width="18.42578125" customWidth="1"/>
    <col min="11530" max="11530" width="2.28515625" customWidth="1"/>
    <col min="11775" max="11775" width="3" customWidth="1"/>
    <col min="11776" max="11776" width="11.7109375" customWidth="1"/>
    <col min="11777" max="11777" width="29.7109375" customWidth="1"/>
    <col min="11778" max="11778" width="30.42578125" customWidth="1"/>
    <col min="11779" max="11779" width="17.42578125" customWidth="1"/>
    <col min="11780" max="11780" width="1.42578125" customWidth="1"/>
    <col min="11781" max="11782" width="12.42578125" customWidth="1"/>
    <col min="11783" max="11783" width="16.42578125" customWidth="1"/>
    <col min="11784" max="11784" width="1.42578125" customWidth="1"/>
    <col min="11785" max="11785" width="18.42578125" customWidth="1"/>
    <col min="11786" max="11786" width="2.28515625" customWidth="1"/>
    <col min="12031" max="12031" width="3" customWidth="1"/>
    <col min="12032" max="12032" width="11.7109375" customWidth="1"/>
    <col min="12033" max="12033" width="29.7109375" customWidth="1"/>
    <col min="12034" max="12034" width="30.42578125" customWidth="1"/>
    <col min="12035" max="12035" width="17.42578125" customWidth="1"/>
    <col min="12036" max="12036" width="1.42578125" customWidth="1"/>
    <col min="12037" max="12038" width="12.42578125" customWidth="1"/>
    <col min="12039" max="12039" width="16.42578125" customWidth="1"/>
    <col min="12040" max="12040" width="1.42578125" customWidth="1"/>
    <col min="12041" max="12041" width="18.42578125" customWidth="1"/>
    <col min="12042" max="12042" width="2.28515625" customWidth="1"/>
    <col min="12287" max="12287" width="3" customWidth="1"/>
    <col min="12288" max="12288" width="11.7109375" customWidth="1"/>
    <col min="12289" max="12289" width="29.7109375" customWidth="1"/>
    <col min="12290" max="12290" width="30.42578125" customWidth="1"/>
    <col min="12291" max="12291" width="17.42578125" customWidth="1"/>
    <col min="12292" max="12292" width="1.42578125" customWidth="1"/>
    <col min="12293" max="12294" width="12.42578125" customWidth="1"/>
    <col min="12295" max="12295" width="16.42578125" customWidth="1"/>
    <col min="12296" max="12296" width="1.42578125" customWidth="1"/>
    <col min="12297" max="12297" width="18.42578125" customWidth="1"/>
    <col min="12298" max="12298" width="2.28515625" customWidth="1"/>
    <col min="12543" max="12543" width="3" customWidth="1"/>
    <col min="12544" max="12544" width="11.7109375" customWidth="1"/>
    <col min="12545" max="12545" width="29.7109375" customWidth="1"/>
    <col min="12546" max="12546" width="30.42578125" customWidth="1"/>
    <col min="12547" max="12547" width="17.42578125" customWidth="1"/>
    <col min="12548" max="12548" width="1.42578125" customWidth="1"/>
    <col min="12549" max="12550" width="12.42578125" customWidth="1"/>
    <col min="12551" max="12551" width="16.42578125" customWidth="1"/>
    <col min="12552" max="12552" width="1.42578125" customWidth="1"/>
    <col min="12553" max="12553" width="18.42578125" customWidth="1"/>
    <col min="12554" max="12554" width="2.28515625" customWidth="1"/>
    <col min="12799" max="12799" width="3" customWidth="1"/>
    <col min="12800" max="12800" width="11.7109375" customWidth="1"/>
    <col min="12801" max="12801" width="29.7109375" customWidth="1"/>
    <col min="12802" max="12802" width="30.42578125" customWidth="1"/>
    <col min="12803" max="12803" width="17.42578125" customWidth="1"/>
    <col min="12804" max="12804" width="1.42578125" customWidth="1"/>
    <col min="12805" max="12806" width="12.42578125" customWidth="1"/>
    <col min="12807" max="12807" width="16.42578125" customWidth="1"/>
    <col min="12808" max="12808" width="1.42578125" customWidth="1"/>
    <col min="12809" max="12809" width="18.42578125" customWidth="1"/>
    <col min="12810" max="12810" width="2.28515625" customWidth="1"/>
    <col min="13055" max="13055" width="3" customWidth="1"/>
    <col min="13056" max="13056" width="11.7109375" customWidth="1"/>
    <col min="13057" max="13057" width="29.7109375" customWidth="1"/>
    <col min="13058" max="13058" width="30.42578125" customWidth="1"/>
    <col min="13059" max="13059" width="17.42578125" customWidth="1"/>
    <col min="13060" max="13060" width="1.42578125" customWidth="1"/>
    <col min="13061" max="13062" width="12.42578125" customWidth="1"/>
    <col min="13063" max="13063" width="16.42578125" customWidth="1"/>
    <col min="13064" max="13064" width="1.42578125" customWidth="1"/>
    <col min="13065" max="13065" width="18.42578125" customWidth="1"/>
    <col min="13066" max="13066" width="2.28515625" customWidth="1"/>
    <col min="13311" max="13311" width="3" customWidth="1"/>
    <col min="13312" max="13312" width="11.7109375" customWidth="1"/>
    <col min="13313" max="13313" width="29.7109375" customWidth="1"/>
    <col min="13314" max="13314" width="30.42578125" customWidth="1"/>
    <col min="13315" max="13315" width="17.42578125" customWidth="1"/>
    <col min="13316" max="13316" width="1.42578125" customWidth="1"/>
    <col min="13317" max="13318" width="12.42578125" customWidth="1"/>
    <col min="13319" max="13319" width="16.42578125" customWidth="1"/>
    <col min="13320" max="13320" width="1.42578125" customWidth="1"/>
    <col min="13321" max="13321" width="18.42578125" customWidth="1"/>
    <col min="13322" max="13322" width="2.28515625" customWidth="1"/>
    <col min="13567" max="13567" width="3" customWidth="1"/>
    <col min="13568" max="13568" width="11.7109375" customWidth="1"/>
    <col min="13569" max="13569" width="29.7109375" customWidth="1"/>
    <col min="13570" max="13570" width="30.42578125" customWidth="1"/>
    <col min="13571" max="13571" width="17.42578125" customWidth="1"/>
    <col min="13572" max="13572" width="1.42578125" customWidth="1"/>
    <col min="13573" max="13574" width="12.42578125" customWidth="1"/>
    <col min="13575" max="13575" width="16.42578125" customWidth="1"/>
    <col min="13576" max="13576" width="1.42578125" customWidth="1"/>
    <col min="13577" max="13577" width="18.42578125" customWidth="1"/>
    <col min="13578" max="13578" width="2.28515625" customWidth="1"/>
    <col min="13823" max="13823" width="3" customWidth="1"/>
    <col min="13824" max="13824" width="11.7109375" customWidth="1"/>
    <col min="13825" max="13825" width="29.7109375" customWidth="1"/>
    <col min="13826" max="13826" width="30.42578125" customWidth="1"/>
    <col min="13827" max="13827" width="17.42578125" customWidth="1"/>
    <col min="13828" max="13828" width="1.42578125" customWidth="1"/>
    <col min="13829" max="13830" width="12.42578125" customWidth="1"/>
    <col min="13831" max="13831" width="16.42578125" customWidth="1"/>
    <col min="13832" max="13832" width="1.42578125" customWidth="1"/>
    <col min="13833" max="13833" width="18.42578125" customWidth="1"/>
    <col min="13834" max="13834" width="2.28515625" customWidth="1"/>
    <col min="14079" max="14079" width="3" customWidth="1"/>
    <col min="14080" max="14080" width="11.7109375" customWidth="1"/>
    <col min="14081" max="14081" width="29.7109375" customWidth="1"/>
    <col min="14082" max="14082" width="30.42578125" customWidth="1"/>
    <col min="14083" max="14083" width="17.42578125" customWidth="1"/>
    <col min="14084" max="14084" width="1.42578125" customWidth="1"/>
    <col min="14085" max="14086" width="12.42578125" customWidth="1"/>
    <col min="14087" max="14087" width="16.42578125" customWidth="1"/>
    <col min="14088" max="14088" width="1.42578125" customWidth="1"/>
    <col min="14089" max="14089" width="18.42578125" customWidth="1"/>
    <col min="14090" max="14090" width="2.28515625" customWidth="1"/>
    <col min="14335" max="14335" width="3" customWidth="1"/>
    <col min="14336" max="14336" width="11.7109375" customWidth="1"/>
    <col min="14337" max="14337" width="29.7109375" customWidth="1"/>
    <col min="14338" max="14338" width="30.42578125" customWidth="1"/>
    <col min="14339" max="14339" width="17.42578125" customWidth="1"/>
    <col min="14340" max="14340" width="1.42578125" customWidth="1"/>
    <col min="14341" max="14342" width="12.42578125" customWidth="1"/>
    <col min="14343" max="14343" width="16.42578125" customWidth="1"/>
    <col min="14344" max="14344" width="1.42578125" customWidth="1"/>
    <col min="14345" max="14345" width="18.42578125" customWidth="1"/>
    <col min="14346" max="14346" width="2.28515625" customWidth="1"/>
    <col min="14591" max="14591" width="3" customWidth="1"/>
    <col min="14592" max="14592" width="11.7109375" customWidth="1"/>
    <col min="14593" max="14593" width="29.7109375" customWidth="1"/>
    <col min="14594" max="14594" width="30.42578125" customWidth="1"/>
    <col min="14595" max="14595" width="17.42578125" customWidth="1"/>
    <col min="14596" max="14596" width="1.42578125" customWidth="1"/>
    <col min="14597" max="14598" width="12.42578125" customWidth="1"/>
    <col min="14599" max="14599" width="16.42578125" customWidth="1"/>
    <col min="14600" max="14600" width="1.42578125" customWidth="1"/>
    <col min="14601" max="14601" width="18.42578125" customWidth="1"/>
    <col min="14602" max="14602" width="2.28515625" customWidth="1"/>
    <col min="14847" max="14847" width="3" customWidth="1"/>
    <col min="14848" max="14848" width="11.7109375" customWidth="1"/>
    <col min="14849" max="14849" width="29.7109375" customWidth="1"/>
    <col min="14850" max="14850" width="30.42578125" customWidth="1"/>
    <col min="14851" max="14851" width="17.42578125" customWidth="1"/>
    <col min="14852" max="14852" width="1.42578125" customWidth="1"/>
    <col min="14853" max="14854" width="12.42578125" customWidth="1"/>
    <col min="14855" max="14855" width="16.42578125" customWidth="1"/>
    <col min="14856" max="14856" width="1.42578125" customWidth="1"/>
    <col min="14857" max="14857" width="18.42578125" customWidth="1"/>
    <col min="14858" max="14858" width="2.28515625" customWidth="1"/>
    <col min="15103" max="15103" width="3" customWidth="1"/>
    <col min="15104" max="15104" width="11.7109375" customWidth="1"/>
    <col min="15105" max="15105" width="29.7109375" customWidth="1"/>
    <col min="15106" max="15106" width="30.42578125" customWidth="1"/>
    <col min="15107" max="15107" width="17.42578125" customWidth="1"/>
    <col min="15108" max="15108" width="1.42578125" customWidth="1"/>
    <col min="15109" max="15110" width="12.42578125" customWidth="1"/>
    <col min="15111" max="15111" width="16.42578125" customWidth="1"/>
    <col min="15112" max="15112" width="1.42578125" customWidth="1"/>
    <col min="15113" max="15113" width="18.42578125" customWidth="1"/>
    <col min="15114" max="15114" width="2.28515625" customWidth="1"/>
    <col min="15359" max="15359" width="3" customWidth="1"/>
    <col min="15360" max="15360" width="11.7109375" customWidth="1"/>
    <col min="15361" max="15361" width="29.7109375" customWidth="1"/>
    <col min="15362" max="15362" width="30.42578125" customWidth="1"/>
    <col min="15363" max="15363" width="17.42578125" customWidth="1"/>
    <col min="15364" max="15364" width="1.42578125" customWidth="1"/>
    <col min="15365" max="15366" width="12.42578125" customWidth="1"/>
    <col min="15367" max="15367" width="16.42578125" customWidth="1"/>
    <col min="15368" max="15368" width="1.42578125" customWidth="1"/>
    <col min="15369" max="15369" width="18.42578125" customWidth="1"/>
    <col min="15370" max="15370" width="2.28515625" customWidth="1"/>
    <col min="15615" max="15615" width="3" customWidth="1"/>
    <col min="15616" max="15616" width="11.7109375" customWidth="1"/>
    <col min="15617" max="15617" width="29.7109375" customWidth="1"/>
    <col min="15618" max="15618" width="30.42578125" customWidth="1"/>
    <col min="15619" max="15619" width="17.42578125" customWidth="1"/>
    <col min="15620" max="15620" width="1.42578125" customWidth="1"/>
    <col min="15621" max="15622" width="12.42578125" customWidth="1"/>
    <col min="15623" max="15623" width="16.42578125" customWidth="1"/>
    <col min="15624" max="15624" width="1.42578125" customWidth="1"/>
    <col min="15625" max="15625" width="18.42578125" customWidth="1"/>
    <col min="15626" max="15626" width="2.28515625" customWidth="1"/>
    <col min="15871" max="15871" width="3" customWidth="1"/>
    <col min="15872" max="15872" width="11.7109375" customWidth="1"/>
    <col min="15873" max="15873" width="29.7109375" customWidth="1"/>
    <col min="15874" max="15874" width="30.42578125" customWidth="1"/>
    <col min="15875" max="15875" width="17.42578125" customWidth="1"/>
    <col min="15876" max="15876" width="1.42578125" customWidth="1"/>
    <col min="15877" max="15878" width="12.42578125" customWidth="1"/>
    <col min="15879" max="15879" width="16.42578125" customWidth="1"/>
    <col min="15880" max="15880" width="1.42578125" customWidth="1"/>
    <col min="15881" max="15881" width="18.42578125" customWidth="1"/>
    <col min="15882" max="15882" width="2.28515625" customWidth="1"/>
    <col min="16127" max="16127" width="3" customWidth="1"/>
    <col min="16128" max="16128" width="11.7109375" customWidth="1"/>
    <col min="16129" max="16129" width="29.7109375" customWidth="1"/>
    <col min="16130" max="16130" width="30.42578125" customWidth="1"/>
    <col min="16131" max="16131" width="17.42578125" customWidth="1"/>
    <col min="16132" max="16132" width="1.42578125" customWidth="1"/>
    <col min="16133" max="16134" width="12.42578125" customWidth="1"/>
    <col min="16135" max="16135" width="16.42578125" customWidth="1"/>
    <col min="16136" max="16136" width="1.42578125" customWidth="1"/>
    <col min="16137" max="16137" width="18.42578125" customWidth="1"/>
    <col min="16138" max="16138" width="2.28515625" customWidth="1"/>
  </cols>
  <sheetData>
    <row r="2" spans="2:11" x14ac:dyDescent="0.25">
      <c r="G2" s="12"/>
      <c r="H2" s="12"/>
      <c r="I2" s="12"/>
      <c r="J2" s="330"/>
      <c r="K2" s="330"/>
    </row>
    <row r="3" spans="2:11" s="22" customFormat="1" x14ac:dyDescent="0.25">
      <c r="B3" s="22" t="s">
        <v>166</v>
      </c>
      <c r="C3" s="23" t="s">
        <v>0</v>
      </c>
      <c r="D3" s="24" t="s">
        <v>27</v>
      </c>
      <c r="E3" s="24" t="s">
        <v>1</v>
      </c>
      <c r="G3" s="90" t="s">
        <v>29</v>
      </c>
      <c r="H3" s="23" t="s">
        <v>30</v>
      </c>
      <c r="I3" s="25" t="s">
        <v>28</v>
      </c>
      <c r="J3" s="6" t="s">
        <v>31</v>
      </c>
      <c r="K3" s="6" t="s">
        <v>3</v>
      </c>
    </row>
    <row r="4" spans="2:11" x14ac:dyDescent="0.25">
      <c r="B4" s="26">
        <f>ROW()-ROW($B$3)</f>
        <v>1</v>
      </c>
      <c r="C4" s="18">
        <v>46174</v>
      </c>
      <c r="D4" s="1" t="s">
        <v>267</v>
      </c>
      <c r="E4" s="3" t="s">
        <v>266</v>
      </c>
      <c r="G4" s="36" t="s">
        <v>208</v>
      </c>
      <c r="H4" s="27">
        <v>46295</v>
      </c>
      <c r="I4" s="2">
        <v>100000</v>
      </c>
      <c r="J4" s="2">
        <v>0</v>
      </c>
      <c r="K4" s="2">
        <f>I4-J4</f>
        <v>100000</v>
      </c>
    </row>
    <row r="5" spans="2:11" x14ac:dyDescent="0.25">
      <c r="B5" s="26">
        <f t="shared" ref="B5:B68" si="0">ROW()-ROW($B$3)</f>
        <v>2</v>
      </c>
      <c r="C5" s="18">
        <v>46175</v>
      </c>
      <c r="D5" s="19" t="s">
        <v>267</v>
      </c>
      <c r="E5" s="3" t="s">
        <v>266</v>
      </c>
      <c r="G5" s="36" t="s">
        <v>269</v>
      </c>
      <c r="H5" s="27">
        <v>46295</v>
      </c>
      <c r="I5" s="2">
        <v>100000</v>
      </c>
      <c r="J5" s="2">
        <v>0</v>
      </c>
      <c r="K5" s="2">
        <f t="shared" ref="K5:K36" si="1">K4+I5-J5</f>
        <v>200000</v>
      </c>
    </row>
    <row r="6" spans="2:11" x14ac:dyDescent="0.25">
      <c r="B6" s="26">
        <f t="shared" si="0"/>
        <v>3</v>
      </c>
      <c r="C6" s="18">
        <v>46176</v>
      </c>
      <c r="D6" s="19" t="s">
        <v>267</v>
      </c>
      <c r="E6" s="3" t="s">
        <v>274</v>
      </c>
      <c r="G6" s="36" t="s">
        <v>270</v>
      </c>
      <c r="H6" s="27">
        <v>46296</v>
      </c>
      <c r="I6" s="2">
        <v>100000</v>
      </c>
      <c r="J6" s="2">
        <v>0</v>
      </c>
      <c r="K6" s="2">
        <f t="shared" si="1"/>
        <v>300000</v>
      </c>
    </row>
    <row r="7" spans="2:11" x14ac:dyDescent="0.25">
      <c r="B7" s="26">
        <f t="shared" si="0"/>
        <v>4</v>
      </c>
      <c r="C7" s="18">
        <v>46177</v>
      </c>
      <c r="D7" s="19" t="s">
        <v>267</v>
      </c>
      <c r="E7" s="3" t="s">
        <v>273</v>
      </c>
      <c r="G7" s="36" t="s">
        <v>271</v>
      </c>
      <c r="H7" s="27">
        <v>46296</v>
      </c>
      <c r="I7" s="2">
        <v>112000</v>
      </c>
      <c r="J7" s="2">
        <v>0</v>
      </c>
      <c r="K7" s="2">
        <f t="shared" si="1"/>
        <v>412000</v>
      </c>
    </row>
    <row r="8" spans="2:11" x14ac:dyDescent="0.25">
      <c r="B8" s="26">
        <f t="shared" si="0"/>
        <v>5</v>
      </c>
      <c r="C8" s="18">
        <v>46179</v>
      </c>
      <c r="D8" s="19" t="s">
        <v>267</v>
      </c>
      <c r="E8" s="3" t="s">
        <v>273</v>
      </c>
      <c r="G8" s="36" t="s">
        <v>272</v>
      </c>
      <c r="H8" s="27">
        <v>46296</v>
      </c>
      <c r="I8" s="2">
        <v>100000</v>
      </c>
      <c r="J8" s="2">
        <v>0</v>
      </c>
      <c r="K8" s="2">
        <f t="shared" si="1"/>
        <v>512000</v>
      </c>
    </row>
    <row r="9" spans="2:11" x14ac:dyDescent="0.25">
      <c r="B9" s="26">
        <f t="shared" si="0"/>
        <v>6</v>
      </c>
      <c r="C9" s="18"/>
      <c r="D9" s="19"/>
      <c r="E9" s="1"/>
      <c r="G9" s="36"/>
      <c r="H9" s="27"/>
      <c r="I9" s="2">
        <v>0</v>
      </c>
      <c r="J9" s="2">
        <v>0</v>
      </c>
      <c r="K9" s="2">
        <f t="shared" si="1"/>
        <v>512000</v>
      </c>
    </row>
    <row r="10" spans="2:11" x14ac:dyDescent="0.25">
      <c r="B10" s="26">
        <f t="shared" si="0"/>
        <v>7</v>
      </c>
      <c r="C10" s="18"/>
      <c r="D10" s="1"/>
      <c r="E10" s="1"/>
      <c r="G10" s="36"/>
      <c r="H10" s="27"/>
      <c r="I10" s="2">
        <v>0</v>
      </c>
      <c r="J10" s="2">
        <v>0</v>
      </c>
      <c r="K10" s="2">
        <f t="shared" si="1"/>
        <v>512000</v>
      </c>
    </row>
    <row r="11" spans="2:11" x14ac:dyDescent="0.25">
      <c r="B11" s="26">
        <f t="shared" si="0"/>
        <v>8</v>
      </c>
      <c r="C11" s="18"/>
      <c r="D11" s="1"/>
      <c r="E11" s="1"/>
      <c r="G11" s="36"/>
      <c r="H11" s="27"/>
      <c r="I11" s="2">
        <v>0</v>
      </c>
      <c r="J11" s="2">
        <v>0</v>
      </c>
      <c r="K11" s="2">
        <f t="shared" si="1"/>
        <v>512000</v>
      </c>
    </row>
    <row r="12" spans="2:11" x14ac:dyDescent="0.25">
      <c r="B12" s="26">
        <f t="shared" si="0"/>
        <v>9</v>
      </c>
      <c r="C12" s="18"/>
      <c r="D12" s="19"/>
      <c r="E12" s="1"/>
      <c r="G12" s="36"/>
      <c r="H12" s="27"/>
      <c r="I12" s="2">
        <v>0</v>
      </c>
      <c r="J12" s="2">
        <v>0</v>
      </c>
      <c r="K12" s="2">
        <f t="shared" si="1"/>
        <v>512000</v>
      </c>
    </row>
    <row r="13" spans="2:11" x14ac:dyDescent="0.25">
      <c r="B13" s="26">
        <f t="shared" si="0"/>
        <v>10</v>
      </c>
      <c r="C13" s="18"/>
      <c r="D13" s="19"/>
      <c r="E13" s="1"/>
      <c r="G13" s="36"/>
      <c r="H13" s="27"/>
      <c r="I13" s="2">
        <v>0</v>
      </c>
      <c r="J13" s="2">
        <v>0</v>
      </c>
      <c r="K13" s="2">
        <f t="shared" si="1"/>
        <v>512000</v>
      </c>
    </row>
    <row r="14" spans="2:11" x14ac:dyDescent="0.25">
      <c r="B14" s="26">
        <f t="shared" si="0"/>
        <v>11</v>
      </c>
      <c r="C14" s="18"/>
      <c r="D14" s="19"/>
      <c r="E14" s="1"/>
      <c r="G14" s="36"/>
      <c r="H14" s="27"/>
      <c r="I14" s="2">
        <v>0</v>
      </c>
      <c r="J14" s="2">
        <v>0</v>
      </c>
      <c r="K14" s="2">
        <f t="shared" si="1"/>
        <v>512000</v>
      </c>
    </row>
    <row r="15" spans="2:11" x14ac:dyDescent="0.25">
      <c r="B15" s="26">
        <f t="shared" si="0"/>
        <v>12</v>
      </c>
      <c r="C15" s="18"/>
      <c r="D15" s="19"/>
      <c r="E15" s="1"/>
      <c r="G15" s="36"/>
      <c r="H15" s="27"/>
      <c r="I15" s="2">
        <v>0</v>
      </c>
      <c r="J15" s="2">
        <v>0</v>
      </c>
      <c r="K15" s="2">
        <f t="shared" si="1"/>
        <v>512000</v>
      </c>
    </row>
    <row r="16" spans="2:11" x14ac:dyDescent="0.25">
      <c r="B16" s="26">
        <f t="shared" si="0"/>
        <v>13</v>
      </c>
      <c r="C16" s="18"/>
      <c r="D16" s="19"/>
      <c r="E16" s="1"/>
      <c r="G16" s="36"/>
      <c r="H16" s="27"/>
      <c r="I16" s="2">
        <v>0</v>
      </c>
      <c r="J16" s="2">
        <v>0</v>
      </c>
      <c r="K16" s="2">
        <f t="shared" si="1"/>
        <v>512000</v>
      </c>
    </row>
    <row r="17" spans="2:11" x14ac:dyDescent="0.25">
      <c r="B17" s="26">
        <f t="shared" si="0"/>
        <v>14</v>
      </c>
      <c r="C17" s="18"/>
      <c r="D17" s="19"/>
      <c r="E17" s="1"/>
      <c r="G17" s="36"/>
      <c r="H17" s="27"/>
      <c r="I17" s="2">
        <v>0</v>
      </c>
      <c r="J17" s="2">
        <v>0</v>
      </c>
      <c r="K17" s="2">
        <f t="shared" si="1"/>
        <v>512000</v>
      </c>
    </row>
    <row r="18" spans="2:11" x14ac:dyDescent="0.25">
      <c r="B18" s="26">
        <f t="shared" si="0"/>
        <v>15</v>
      </c>
      <c r="C18" s="18"/>
      <c r="D18" s="19"/>
      <c r="E18" s="3"/>
      <c r="G18" s="36"/>
      <c r="H18" s="27"/>
      <c r="I18" s="2">
        <v>0</v>
      </c>
      <c r="J18" s="2">
        <v>0</v>
      </c>
      <c r="K18" s="2">
        <f t="shared" si="1"/>
        <v>512000</v>
      </c>
    </row>
    <row r="19" spans="2:11" x14ac:dyDescent="0.25">
      <c r="B19" s="26">
        <f t="shared" si="0"/>
        <v>16</v>
      </c>
      <c r="C19" s="18"/>
      <c r="D19" s="1"/>
      <c r="E19" s="3"/>
      <c r="G19" s="36"/>
      <c r="H19" s="27"/>
      <c r="I19" s="2">
        <v>0</v>
      </c>
      <c r="J19" s="2">
        <v>0</v>
      </c>
      <c r="K19" s="2">
        <f t="shared" si="1"/>
        <v>512000</v>
      </c>
    </row>
    <row r="20" spans="2:11" x14ac:dyDescent="0.25">
      <c r="B20" s="26">
        <f t="shared" si="0"/>
        <v>17</v>
      </c>
      <c r="C20" s="18"/>
      <c r="D20" s="19"/>
      <c r="E20" s="1"/>
      <c r="G20" s="36"/>
      <c r="H20" s="27"/>
      <c r="I20" s="2">
        <v>0</v>
      </c>
      <c r="J20" s="2">
        <v>0</v>
      </c>
      <c r="K20" s="2">
        <f>K19+I20-J20</f>
        <v>512000</v>
      </c>
    </row>
    <row r="21" spans="2:11" x14ac:dyDescent="0.25">
      <c r="B21" s="26">
        <f t="shared" si="0"/>
        <v>18</v>
      </c>
      <c r="C21" s="18"/>
      <c r="D21" s="19"/>
      <c r="E21" s="1"/>
      <c r="G21" s="36"/>
      <c r="H21" s="27"/>
      <c r="I21" s="2">
        <v>0</v>
      </c>
      <c r="J21" s="2">
        <v>0</v>
      </c>
      <c r="K21" s="2">
        <f t="shared" si="1"/>
        <v>512000</v>
      </c>
    </row>
    <row r="22" spans="2:11" x14ac:dyDescent="0.25">
      <c r="B22" s="26">
        <f t="shared" si="0"/>
        <v>19</v>
      </c>
      <c r="C22" s="18"/>
      <c r="D22" s="19"/>
      <c r="E22" s="1"/>
      <c r="G22" s="36"/>
      <c r="H22" s="27"/>
      <c r="I22" s="2">
        <v>0</v>
      </c>
      <c r="J22" s="2">
        <v>0</v>
      </c>
      <c r="K22" s="2">
        <f t="shared" si="1"/>
        <v>512000</v>
      </c>
    </row>
    <row r="23" spans="2:11" x14ac:dyDescent="0.25">
      <c r="B23" s="26">
        <f t="shared" si="0"/>
        <v>20</v>
      </c>
      <c r="C23" s="18"/>
      <c r="D23" s="19"/>
      <c r="E23" s="1"/>
      <c r="G23" s="36"/>
      <c r="H23" s="27"/>
      <c r="I23" s="2">
        <v>0</v>
      </c>
      <c r="J23" s="2">
        <v>0</v>
      </c>
      <c r="K23" s="2">
        <f>K22+I23-J23</f>
        <v>512000</v>
      </c>
    </row>
    <row r="24" spans="2:11" x14ac:dyDescent="0.25">
      <c r="B24" s="26">
        <f t="shared" si="0"/>
        <v>21</v>
      </c>
      <c r="C24" s="18"/>
      <c r="D24" s="19"/>
      <c r="E24" s="1"/>
      <c r="G24" s="36"/>
      <c r="H24" s="27"/>
      <c r="I24" s="2">
        <v>0</v>
      </c>
      <c r="J24" s="2">
        <v>0</v>
      </c>
      <c r="K24" s="2">
        <f t="shared" si="1"/>
        <v>512000</v>
      </c>
    </row>
    <row r="25" spans="2:11" x14ac:dyDescent="0.25">
      <c r="B25" s="26">
        <f t="shared" si="0"/>
        <v>22</v>
      </c>
      <c r="C25" s="18"/>
      <c r="D25" s="19"/>
      <c r="E25" s="3"/>
      <c r="G25" s="36"/>
      <c r="H25" s="27"/>
      <c r="I25" s="2">
        <v>0</v>
      </c>
      <c r="J25" s="2">
        <v>0</v>
      </c>
      <c r="K25" s="2">
        <f t="shared" si="1"/>
        <v>512000</v>
      </c>
    </row>
    <row r="26" spans="2:11" x14ac:dyDescent="0.25">
      <c r="B26" s="26">
        <f t="shared" si="0"/>
        <v>23</v>
      </c>
      <c r="C26" s="18"/>
      <c r="D26" s="1"/>
      <c r="E26" s="3"/>
      <c r="G26" s="36"/>
      <c r="H26" s="27"/>
      <c r="I26" s="2">
        <v>0</v>
      </c>
      <c r="J26" s="2">
        <v>0</v>
      </c>
      <c r="K26" s="2">
        <f>K25+I26-J26</f>
        <v>512000</v>
      </c>
    </row>
    <row r="27" spans="2:11" x14ac:dyDescent="0.25">
      <c r="B27" s="26">
        <f t="shared" si="0"/>
        <v>24</v>
      </c>
      <c r="C27" s="18"/>
      <c r="D27" s="1"/>
      <c r="E27" s="1"/>
      <c r="G27" s="36"/>
      <c r="H27" s="27"/>
      <c r="I27" s="2">
        <v>0</v>
      </c>
      <c r="J27" s="2">
        <v>0</v>
      </c>
      <c r="K27" s="2">
        <f t="shared" si="1"/>
        <v>512000</v>
      </c>
    </row>
    <row r="28" spans="2:11" x14ac:dyDescent="0.25">
      <c r="B28" s="26">
        <f t="shared" si="0"/>
        <v>25</v>
      </c>
      <c r="C28" s="18"/>
      <c r="D28" s="1"/>
      <c r="E28" s="1"/>
      <c r="G28" s="36"/>
      <c r="H28" s="27"/>
      <c r="I28" s="2">
        <v>0</v>
      </c>
      <c r="J28" s="2">
        <v>0</v>
      </c>
      <c r="K28" s="2">
        <f t="shared" si="1"/>
        <v>512000</v>
      </c>
    </row>
    <row r="29" spans="2:11" x14ac:dyDescent="0.25">
      <c r="B29" s="26">
        <f t="shared" si="0"/>
        <v>26</v>
      </c>
      <c r="C29" s="18"/>
      <c r="D29" s="1"/>
      <c r="E29" s="1"/>
      <c r="G29" s="36"/>
      <c r="H29" s="27"/>
      <c r="I29" s="2">
        <v>0</v>
      </c>
      <c r="J29" s="2">
        <v>0</v>
      </c>
      <c r="K29" s="2">
        <f t="shared" si="1"/>
        <v>512000</v>
      </c>
    </row>
    <row r="30" spans="2:11" x14ac:dyDescent="0.25">
      <c r="B30" s="26">
        <f t="shared" si="0"/>
        <v>27</v>
      </c>
      <c r="C30" s="18"/>
      <c r="D30" s="1"/>
      <c r="E30" s="1"/>
      <c r="G30" s="36"/>
      <c r="H30" s="27"/>
      <c r="I30" s="2">
        <v>0</v>
      </c>
      <c r="J30" s="2">
        <v>0</v>
      </c>
      <c r="K30" s="2">
        <f t="shared" si="1"/>
        <v>512000</v>
      </c>
    </row>
    <row r="31" spans="2:11" x14ac:dyDescent="0.25">
      <c r="B31" s="26">
        <f t="shared" si="0"/>
        <v>28</v>
      </c>
      <c r="C31" s="18"/>
      <c r="D31" s="1"/>
      <c r="E31" s="1"/>
      <c r="G31" s="36"/>
      <c r="H31" s="27"/>
      <c r="I31" s="2">
        <v>0</v>
      </c>
      <c r="J31" s="2">
        <v>0</v>
      </c>
      <c r="K31" s="2">
        <f t="shared" si="1"/>
        <v>512000</v>
      </c>
    </row>
    <row r="32" spans="2:11" x14ac:dyDescent="0.25">
      <c r="B32" s="26">
        <f t="shared" si="0"/>
        <v>29</v>
      </c>
      <c r="C32" s="18"/>
      <c r="D32" s="1"/>
      <c r="E32" s="1"/>
      <c r="G32" s="36"/>
      <c r="H32" s="27"/>
      <c r="I32" s="2">
        <v>0</v>
      </c>
      <c r="J32" s="2">
        <v>0</v>
      </c>
      <c r="K32" s="2">
        <f t="shared" si="1"/>
        <v>512000</v>
      </c>
    </row>
    <row r="33" spans="2:11" x14ac:dyDescent="0.25">
      <c r="B33" s="26">
        <f t="shared" si="0"/>
        <v>30</v>
      </c>
      <c r="C33" s="18"/>
      <c r="D33" s="19"/>
      <c r="E33" s="1"/>
      <c r="G33" s="36"/>
      <c r="H33" s="27"/>
      <c r="I33" s="2">
        <v>0</v>
      </c>
      <c r="J33" s="2">
        <v>0</v>
      </c>
      <c r="K33" s="2">
        <f t="shared" si="1"/>
        <v>512000</v>
      </c>
    </row>
    <row r="34" spans="2:11" x14ac:dyDescent="0.25">
      <c r="B34" s="26">
        <f t="shared" si="0"/>
        <v>31</v>
      </c>
      <c r="C34" s="18"/>
      <c r="D34" s="19"/>
      <c r="E34" s="1"/>
      <c r="G34" s="36"/>
      <c r="H34" s="27"/>
      <c r="I34" s="2">
        <v>0</v>
      </c>
      <c r="J34" s="2">
        <v>0</v>
      </c>
      <c r="K34" s="2">
        <f t="shared" si="1"/>
        <v>512000</v>
      </c>
    </row>
    <row r="35" spans="2:11" x14ac:dyDescent="0.25">
      <c r="B35" s="26">
        <f t="shared" si="0"/>
        <v>32</v>
      </c>
      <c r="C35" s="18"/>
      <c r="D35" s="19"/>
      <c r="E35" s="1"/>
      <c r="G35" s="36"/>
      <c r="H35" s="27"/>
      <c r="I35" s="2">
        <v>0</v>
      </c>
      <c r="J35" s="2">
        <v>0</v>
      </c>
      <c r="K35" s="2">
        <f t="shared" si="1"/>
        <v>512000</v>
      </c>
    </row>
    <row r="36" spans="2:11" x14ac:dyDescent="0.25">
      <c r="B36" s="26">
        <f t="shared" si="0"/>
        <v>33</v>
      </c>
      <c r="C36" s="18"/>
      <c r="D36" s="19"/>
      <c r="E36" s="1"/>
      <c r="G36" s="36"/>
      <c r="H36" s="27"/>
      <c r="I36" s="2">
        <v>0</v>
      </c>
      <c r="J36" s="2">
        <v>0</v>
      </c>
      <c r="K36" s="2">
        <f t="shared" si="1"/>
        <v>512000</v>
      </c>
    </row>
    <row r="37" spans="2:11" x14ac:dyDescent="0.25">
      <c r="B37" s="26">
        <f t="shared" si="0"/>
        <v>34</v>
      </c>
      <c r="C37" s="18"/>
      <c r="D37" s="1"/>
      <c r="E37" s="1"/>
      <c r="G37" s="36"/>
      <c r="H37" s="27"/>
      <c r="I37" s="2">
        <v>0</v>
      </c>
      <c r="J37" s="2">
        <v>0</v>
      </c>
      <c r="K37" s="2">
        <f t="shared" ref="K37:K54" si="2">K36+I37-J37</f>
        <v>512000</v>
      </c>
    </row>
    <row r="38" spans="2:11" x14ac:dyDescent="0.25">
      <c r="B38" s="26">
        <f t="shared" si="0"/>
        <v>35</v>
      </c>
      <c r="C38" s="18"/>
      <c r="D38" s="1"/>
      <c r="E38" s="1"/>
      <c r="G38" s="36"/>
      <c r="H38" s="27"/>
      <c r="I38" s="2">
        <v>0</v>
      </c>
      <c r="J38" s="2">
        <v>0</v>
      </c>
      <c r="K38" s="2">
        <f t="shared" si="2"/>
        <v>512000</v>
      </c>
    </row>
    <row r="39" spans="2:11" x14ac:dyDescent="0.25">
      <c r="B39" s="26">
        <f t="shared" si="0"/>
        <v>36</v>
      </c>
      <c r="C39" s="18"/>
      <c r="D39" s="1"/>
      <c r="E39" s="1"/>
      <c r="G39" s="36"/>
      <c r="H39" s="27"/>
      <c r="I39" s="2">
        <v>0</v>
      </c>
      <c r="J39" s="2">
        <v>0</v>
      </c>
      <c r="K39" s="2">
        <f t="shared" si="2"/>
        <v>512000</v>
      </c>
    </row>
    <row r="40" spans="2:11" x14ac:dyDescent="0.25">
      <c r="B40" s="26">
        <f t="shared" si="0"/>
        <v>37</v>
      </c>
      <c r="C40" s="18"/>
      <c r="D40" s="1"/>
      <c r="E40" s="1"/>
      <c r="G40" s="36"/>
      <c r="H40" s="27"/>
      <c r="I40" s="2">
        <v>0</v>
      </c>
      <c r="J40" s="2">
        <v>0</v>
      </c>
      <c r="K40" s="2">
        <f t="shared" si="2"/>
        <v>512000</v>
      </c>
    </row>
    <row r="41" spans="2:11" x14ac:dyDescent="0.25">
      <c r="B41" s="26">
        <f t="shared" si="0"/>
        <v>38</v>
      </c>
      <c r="C41" s="18"/>
      <c r="D41" s="1"/>
      <c r="E41" s="1"/>
      <c r="G41" s="36"/>
      <c r="H41" s="27"/>
      <c r="I41" s="2">
        <v>0</v>
      </c>
      <c r="J41" s="2">
        <v>0</v>
      </c>
      <c r="K41" s="2">
        <f t="shared" si="2"/>
        <v>512000</v>
      </c>
    </row>
    <row r="42" spans="2:11" x14ac:dyDescent="0.25">
      <c r="B42" s="26">
        <f t="shared" si="0"/>
        <v>39</v>
      </c>
      <c r="C42" s="18"/>
      <c r="D42" s="1"/>
      <c r="E42" s="1"/>
      <c r="G42" s="36"/>
      <c r="H42" s="27"/>
      <c r="I42" s="2">
        <v>0</v>
      </c>
      <c r="J42" s="2">
        <v>0</v>
      </c>
      <c r="K42" s="2">
        <f t="shared" si="2"/>
        <v>512000</v>
      </c>
    </row>
    <row r="43" spans="2:11" x14ac:dyDescent="0.25">
      <c r="B43" s="26">
        <f t="shared" si="0"/>
        <v>40</v>
      </c>
      <c r="C43" s="18"/>
      <c r="D43" s="1"/>
      <c r="E43" s="1"/>
      <c r="G43" s="36"/>
      <c r="H43" s="27"/>
      <c r="I43" s="2">
        <v>0</v>
      </c>
      <c r="J43" s="2">
        <v>0</v>
      </c>
      <c r="K43" s="2">
        <f t="shared" si="2"/>
        <v>512000</v>
      </c>
    </row>
    <row r="44" spans="2:11" x14ac:dyDescent="0.25">
      <c r="B44" s="26">
        <f t="shared" si="0"/>
        <v>41</v>
      </c>
      <c r="C44" s="18"/>
      <c r="D44" s="19"/>
      <c r="E44" s="1"/>
      <c r="G44" s="36"/>
      <c r="H44" s="27"/>
      <c r="I44" s="2">
        <v>0</v>
      </c>
      <c r="J44" s="2">
        <v>0</v>
      </c>
      <c r="K44" s="2">
        <f t="shared" si="2"/>
        <v>512000</v>
      </c>
    </row>
    <row r="45" spans="2:11" x14ac:dyDescent="0.25">
      <c r="B45" s="26">
        <f t="shared" si="0"/>
        <v>42</v>
      </c>
      <c r="C45" s="18"/>
      <c r="D45" s="1"/>
      <c r="E45" s="1"/>
      <c r="G45" s="36"/>
      <c r="H45" s="27"/>
      <c r="I45" s="2">
        <v>0</v>
      </c>
      <c r="J45" s="2">
        <v>0</v>
      </c>
      <c r="K45" s="2">
        <f t="shared" si="2"/>
        <v>512000</v>
      </c>
    </row>
    <row r="46" spans="2:11" x14ac:dyDescent="0.25">
      <c r="B46" s="26">
        <f t="shared" si="0"/>
        <v>43</v>
      </c>
      <c r="C46" s="18"/>
      <c r="D46" s="1"/>
      <c r="E46" s="3"/>
      <c r="G46" s="36"/>
      <c r="H46" s="27"/>
      <c r="I46" s="2">
        <v>0</v>
      </c>
      <c r="J46" s="2">
        <v>0</v>
      </c>
      <c r="K46" s="2">
        <f t="shared" si="2"/>
        <v>512000</v>
      </c>
    </row>
    <row r="47" spans="2:11" x14ac:dyDescent="0.25">
      <c r="B47" s="26">
        <f t="shared" si="0"/>
        <v>44</v>
      </c>
      <c r="C47" s="18"/>
      <c r="D47" s="1"/>
      <c r="E47" s="1"/>
      <c r="G47" s="36"/>
      <c r="H47" s="27"/>
      <c r="I47" s="2">
        <v>0</v>
      </c>
      <c r="J47" s="2">
        <v>0</v>
      </c>
      <c r="K47" s="2">
        <f t="shared" si="2"/>
        <v>512000</v>
      </c>
    </row>
    <row r="48" spans="2:11" x14ac:dyDescent="0.25">
      <c r="B48" s="26">
        <f t="shared" si="0"/>
        <v>45</v>
      </c>
      <c r="C48" s="18"/>
      <c r="D48" s="1"/>
      <c r="E48" s="1"/>
      <c r="G48" s="36"/>
      <c r="H48" s="27"/>
      <c r="I48" s="2">
        <v>0</v>
      </c>
      <c r="J48" s="2">
        <v>0</v>
      </c>
      <c r="K48" s="2">
        <f t="shared" si="2"/>
        <v>512000</v>
      </c>
    </row>
    <row r="49" spans="2:11" x14ac:dyDescent="0.25">
      <c r="B49" s="26">
        <f t="shared" si="0"/>
        <v>46</v>
      </c>
      <c r="C49" s="18"/>
      <c r="D49" s="1"/>
      <c r="E49" s="1"/>
      <c r="G49" s="36"/>
      <c r="H49" s="27"/>
      <c r="I49" s="2">
        <v>0</v>
      </c>
      <c r="J49" s="2">
        <v>0</v>
      </c>
      <c r="K49" s="2">
        <f t="shared" si="2"/>
        <v>512000</v>
      </c>
    </row>
    <row r="50" spans="2:11" x14ac:dyDescent="0.25">
      <c r="B50" s="26">
        <f t="shared" si="0"/>
        <v>47</v>
      </c>
      <c r="C50" s="18"/>
      <c r="D50" s="1"/>
      <c r="E50" s="1"/>
      <c r="G50" s="36"/>
      <c r="H50" s="27"/>
      <c r="I50" s="2">
        <v>0</v>
      </c>
      <c r="J50" s="2">
        <v>0</v>
      </c>
      <c r="K50" s="2">
        <f t="shared" si="2"/>
        <v>512000</v>
      </c>
    </row>
    <row r="51" spans="2:11" x14ac:dyDescent="0.25">
      <c r="B51" s="26">
        <f t="shared" si="0"/>
        <v>48</v>
      </c>
      <c r="C51" s="18"/>
      <c r="D51" s="1"/>
      <c r="E51" s="1"/>
      <c r="G51" s="36"/>
      <c r="H51" s="27"/>
      <c r="I51" s="2">
        <v>0</v>
      </c>
      <c r="J51" s="2">
        <v>0</v>
      </c>
      <c r="K51" s="2">
        <f t="shared" si="2"/>
        <v>512000</v>
      </c>
    </row>
    <row r="52" spans="2:11" x14ac:dyDescent="0.25">
      <c r="B52" s="26">
        <f t="shared" si="0"/>
        <v>49</v>
      </c>
      <c r="C52" s="18"/>
      <c r="D52" s="1"/>
      <c r="E52" s="1"/>
      <c r="G52" s="36"/>
      <c r="H52" s="27"/>
      <c r="I52" s="2">
        <v>0</v>
      </c>
      <c r="J52" s="2">
        <v>0</v>
      </c>
      <c r="K52" s="2">
        <f t="shared" si="2"/>
        <v>512000</v>
      </c>
    </row>
    <row r="53" spans="2:11" x14ac:dyDescent="0.25">
      <c r="B53" s="26">
        <f t="shared" si="0"/>
        <v>50</v>
      </c>
      <c r="C53" s="18"/>
      <c r="D53" s="19"/>
      <c r="E53" s="1"/>
      <c r="G53" s="36"/>
      <c r="H53" s="27"/>
      <c r="I53" s="2">
        <v>0</v>
      </c>
      <c r="J53" s="2">
        <v>0</v>
      </c>
      <c r="K53" s="2">
        <f t="shared" si="2"/>
        <v>512000</v>
      </c>
    </row>
    <row r="54" spans="2:11" x14ac:dyDescent="0.25">
      <c r="B54" s="26">
        <f t="shared" si="0"/>
        <v>51</v>
      </c>
      <c r="C54" s="18"/>
      <c r="D54" s="1"/>
      <c r="E54" s="1"/>
      <c r="G54" s="36"/>
      <c r="H54" s="27"/>
      <c r="I54" s="2">
        <v>0</v>
      </c>
      <c r="J54" s="2">
        <v>0</v>
      </c>
      <c r="K54" s="2">
        <f t="shared" si="2"/>
        <v>512000</v>
      </c>
    </row>
    <row r="55" spans="2:11" x14ac:dyDescent="0.25">
      <c r="B55" s="26">
        <f t="shared" si="0"/>
        <v>52</v>
      </c>
      <c r="C55" s="18"/>
      <c r="D55" s="1"/>
      <c r="E55" s="1"/>
      <c r="G55" s="36"/>
      <c r="H55" s="27"/>
      <c r="I55" s="2">
        <v>0</v>
      </c>
      <c r="J55" s="2">
        <v>0</v>
      </c>
      <c r="K55" s="2">
        <f t="shared" ref="K55:K67" si="3">K54+I55-J55</f>
        <v>512000</v>
      </c>
    </row>
    <row r="56" spans="2:11" x14ac:dyDescent="0.25">
      <c r="B56" s="26">
        <f t="shared" si="0"/>
        <v>53</v>
      </c>
      <c r="C56" s="18"/>
      <c r="D56" s="19"/>
      <c r="E56" s="1"/>
      <c r="G56" s="36"/>
      <c r="H56" s="27"/>
      <c r="I56" s="2">
        <v>0</v>
      </c>
      <c r="J56" s="2">
        <v>0</v>
      </c>
      <c r="K56" s="2">
        <f t="shared" si="3"/>
        <v>512000</v>
      </c>
    </row>
    <row r="57" spans="2:11" x14ac:dyDescent="0.25">
      <c r="B57" s="26">
        <f t="shared" si="0"/>
        <v>54</v>
      </c>
      <c r="C57" s="18"/>
      <c r="D57" s="1"/>
      <c r="E57" s="1"/>
      <c r="G57" s="36"/>
      <c r="H57" s="27"/>
      <c r="I57" s="2">
        <v>0</v>
      </c>
      <c r="J57" s="2">
        <v>0</v>
      </c>
      <c r="K57" s="2">
        <f t="shared" si="3"/>
        <v>512000</v>
      </c>
    </row>
    <row r="58" spans="2:11" x14ac:dyDescent="0.25">
      <c r="B58" s="26">
        <f t="shared" si="0"/>
        <v>55</v>
      </c>
      <c r="C58" s="18"/>
      <c r="D58" s="1"/>
      <c r="E58" s="1"/>
      <c r="G58" s="36"/>
      <c r="H58" s="27"/>
      <c r="I58" s="2">
        <v>0</v>
      </c>
      <c r="J58" s="2">
        <v>0</v>
      </c>
      <c r="K58" s="2">
        <f t="shared" si="3"/>
        <v>512000</v>
      </c>
    </row>
    <row r="59" spans="2:11" x14ac:dyDescent="0.25">
      <c r="B59" s="26">
        <f t="shared" si="0"/>
        <v>56</v>
      </c>
      <c r="C59" s="18"/>
      <c r="D59" s="1"/>
      <c r="E59" s="1"/>
      <c r="G59" s="36"/>
      <c r="H59" s="27"/>
      <c r="I59" s="2">
        <v>0</v>
      </c>
      <c r="J59" s="2">
        <v>0</v>
      </c>
      <c r="K59" s="2">
        <f t="shared" si="3"/>
        <v>512000</v>
      </c>
    </row>
    <row r="60" spans="2:11" x14ac:dyDescent="0.25">
      <c r="B60" s="26">
        <f t="shared" si="0"/>
        <v>57</v>
      </c>
      <c r="C60" s="18"/>
      <c r="D60" s="1"/>
      <c r="E60" s="1"/>
      <c r="G60" s="36"/>
      <c r="H60" s="27"/>
      <c r="I60" s="2">
        <v>0</v>
      </c>
      <c r="J60" s="2">
        <v>0</v>
      </c>
      <c r="K60" s="2">
        <f t="shared" si="3"/>
        <v>512000</v>
      </c>
    </row>
    <row r="61" spans="2:11" x14ac:dyDescent="0.25">
      <c r="B61" s="26">
        <f t="shared" si="0"/>
        <v>58</v>
      </c>
      <c r="C61" s="18"/>
      <c r="D61" s="1"/>
      <c r="E61" s="1"/>
      <c r="G61" s="36"/>
      <c r="H61" s="27"/>
      <c r="I61" s="2">
        <v>0</v>
      </c>
      <c r="J61" s="2">
        <v>0</v>
      </c>
      <c r="K61" s="2">
        <f t="shared" si="3"/>
        <v>512000</v>
      </c>
    </row>
    <row r="62" spans="2:11" x14ac:dyDescent="0.25">
      <c r="B62" s="26">
        <f t="shared" si="0"/>
        <v>59</v>
      </c>
      <c r="C62" s="18"/>
      <c r="D62" s="19"/>
      <c r="E62" s="1"/>
      <c r="G62" s="36"/>
      <c r="H62" s="27"/>
      <c r="I62" s="2">
        <v>0</v>
      </c>
      <c r="J62" s="2">
        <v>0</v>
      </c>
      <c r="K62" s="2">
        <f t="shared" si="3"/>
        <v>512000</v>
      </c>
    </row>
    <row r="63" spans="2:11" x14ac:dyDescent="0.25">
      <c r="B63" s="26">
        <f t="shared" si="0"/>
        <v>60</v>
      </c>
      <c r="C63" s="18"/>
      <c r="D63" s="1"/>
      <c r="E63" s="1"/>
      <c r="G63" s="36"/>
      <c r="H63" s="27"/>
      <c r="I63" s="2">
        <v>0</v>
      </c>
      <c r="J63" s="2">
        <v>0</v>
      </c>
      <c r="K63" s="2">
        <f t="shared" si="3"/>
        <v>512000</v>
      </c>
    </row>
    <row r="64" spans="2:11" x14ac:dyDescent="0.25">
      <c r="B64" s="26">
        <f t="shared" si="0"/>
        <v>61</v>
      </c>
      <c r="C64" s="18"/>
      <c r="D64" s="1"/>
      <c r="E64" s="3"/>
      <c r="G64" s="36"/>
      <c r="H64" s="27"/>
      <c r="I64" s="2">
        <v>0</v>
      </c>
      <c r="J64" s="2">
        <v>0</v>
      </c>
      <c r="K64" s="2">
        <f t="shared" si="3"/>
        <v>512000</v>
      </c>
    </row>
    <row r="65" spans="2:11" x14ac:dyDescent="0.25">
      <c r="B65" s="26">
        <f t="shared" si="0"/>
        <v>62</v>
      </c>
      <c r="C65" s="18"/>
      <c r="D65" s="1"/>
      <c r="E65" s="3"/>
      <c r="G65" s="36"/>
      <c r="H65" s="27"/>
      <c r="I65" s="2">
        <v>0</v>
      </c>
      <c r="J65" s="2">
        <v>0</v>
      </c>
      <c r="K65" s="2">
        <f t="shared" si="3"/>
        <v>512000</v>
      </c>
    </row>
    <row r="66" spans="2:11" x14ac:dyDescent="0.25">
      <c r="B66" s="26">
        <f t="shared" si="0"/>
        <v>63</v>
      </c>
      <c r="C66" s="18"/>
      <c r="D66" s="1"/>
      <c r="E66" s="3"/>
      <c r="G66" s="36"/>
      <c r="H66" s="27"/>
      <c r="I66" s="2">
        <v>0</v>
      </c>
      <c r="J66" s="2">
        <v>0</v>
      </c>
      <c r="K66" s="2">
        <f t="shared" si="3"/>
        <v>512000</v>
      </c>
    </row>
    <row r="67" spans="2:11" x14ac:dyDescent="0.25">
      <c r="B67" s="26">
        <f t="shared" si="0"/>
        <v>64</v>
      </c>
      <c r="C67" s="18"/>
      <c r="D67" s="1"/>
      <c r="E67" s="1"/>
      <c r="G67" s="36"/>
      <c r="H67" s="27"/>
      <c r="I67" s="2">
        <v>0</v>
      </c>
      <c r="J67" s="2">
        <v>0</v>
      </c>
      <c r="K67" s="2">
        <f t="shared" si="3"/>
        <v>512000</v>
      </c>
    </row>
    <row r="68" spans="2:11" x14ac:dyDescent="0.25">
      <c r="B68" s="26">
        <f t="shared" si="0"/>
        <v>65</v>
      </c>
      <c r="C68" s="18"/>
      <c r="D68" s="1"/>
      <c r="E68" s="1"/>
      <c r="G68" s="36"/>
      <c r="H68" s="27"/>
      <c r="I68" s="2">
        <v>0</v>
      </c>
      <c r="J68" s="2">
        <v>0</v>
      </c>
      <c r="K68" s="2">
        <f t="shared" ref="K68:K74" si="4">K67+I68-J68</f>
        <v>512000</v>
      </c>
    </row>
    <row r="69" spans="2:11" x14ac:dyDescent="0.25">
      <c r="B69" s="26">
        <f t="shared" ref="B69:B121" si="5">ROW()-ROW($B$3)</f>
        <v>66</v>
      </c>
      <c r="C69" s="18"/>
      <c r="D69" s="1"/>
      <c r="E69" s="1"/>
      <c r="G69" s="36"/>
      <c r="H69" s="27"/>
      <c r="I69" s="2">
        <v>0</v>
      </c>
      <c r="J69" s="2">
        <v>0</v>
      </c>
      <c r="K69" s="2">
        <f t="shared" si="4"/>
        <v>512000</v>
      </c>
    </row>
    <row r="70" spans="2:11" x14ac:dyDescent="0.25">
      <c r="B70" s="26">
        <f t="shared" si="5"/>
        <v>67</v>
      </c>
      <c r="C70" s="18"/>
      <c r="D70" s="1"/>
      <c r="E70" s="1"/>
      <c r="G70" s="36"/>
      <c r="H70" s="27"/>
      <c r="I70" s="2">
        <v>0</v>
      </c>
      <c r="J70" s="2">
        <v>0</v>
      </c>
      <c r="K70" s="2">
        <f t="shared" si="4"/>
        <v>512000</v>
      </c>
    </row>
    <row r="71" spans="2:11" x14ac:dyDescent="0.25">
      <c r="B71" s="26">
        <f t="shared" si="5"/>
        <v>68</v>
      </c>
      <c r="C71" s="18"/>
      <c r="D71" s="19"/>
      <c r="E71" s="1"/>
      <c r="G71" s="36"/>
      <c r="H71" s="27"/>
      <c r="I71" s="2">
        <v>0</v>
      </c>
      <c r="J71" s="2">
        <v>0</v>
      </c>
      <c r="K71" s="2">
        <f t="shared" si="4"/>
        <v>512000</v>
      </c>
    </row>
    <row r="72" spans="2:11" x14ac:dyDescent="0.25">
      <c r="B72" s="26">
        <f t="shared" si="5"/>
        <v>69</v>
      </c>
      <c r="C72" s="18"/>
      <c r="D72" s="1"/>
      <c r="E72" s="1"/>
      <c r="G72" s="36"/>
      <c r="H72" s="27"/>
      <c r="I72" s="2">
        <v>0</v>
      </c>
      <c r="J72" s="2">
        <v>0</v>
      </c>
      <c r="K72" s="2">
        <f t="shared" si="4"/>
        <v>512000</v>
      </c>
    </row>
    <row r="73" spans="2:11" x14ac:dyDescent="0.25">
      <c r="B73" s="26">
        <f t="shared" si="5"/>
        <v>70</v>
      </c>
      <c r="C73" s="18"/>
      <c r="D73" s="19"/>
      <c r="E73" s="1"/>
      <c r="G73" s="36"/>
      <c r="H73" s="27"/>
      <c r="I73" s="2">
        <v>0</v>
      </c>
      <c r="J73" s="2">
        <v>0</v>
      </c>
      <c r="K73" s="2">
        <f t="shared" si="4"/>
        <v>512000</v>
      </c>
    </row>
    <row r="74" spans="2:11" x14ac:dyDescent="0.25">
      <c r="B74" s="26">
        <f t="shared" si="5"/>
        <v>71</v>
      </c>
      <c r="C74" s="18"/>
      <c r="D74" s="19"/>
      <c r="E74" s="1"/>
      <c r="G74" s="36"/>
      <c r="H74" s="27"/>
      <c r="I74" s="2">
        <v>0</v>
      </c>
      <c r="J74" s="2">
        <v>0</v>
      </c>
      <c r="K74" s="2">
        <f t="shared" si="4"/>
        <v>512000</v>
      </c>
    </row>
    <row r="75" spans="2:11" x14ac:dyDescent="0.25">
      <c r="B75" s="26">
        <f t="shared" si="5"/>
        <v>72</v>
      </c>
      <c r="C75" s="18"/>
      <c r="D75" s="19"/>
      <c r="E75" s="1"/>
      <c r="G75" s="36"/>
      <c r="H75" s="27"/>
      <c r="I75" s="2">
        <v>0</v>
      </c>
      <c r="J75" s="2">
        <v>0</v>
      </c>
      <c r="K75" s="2">
        <f t="shared" ref="K75:K87" si="6">K74+I75-J75</f>
        <v>512000</v>
      </c>
    </row>
    <row r="76" spans="2:11" x14ac:dyDescent="0.25">
      <c r="B76" s="26">
        <f t="shared" si="5"/>
        <v>73</v>
      </c>
      <c r="C76" s="18"/>
      <c r="D76" s="1"/>
      <c r="E76" s="1"/>
      <c r="G76" s="36"/>
      <c r="H76" s="27"/>
      <c r="I76" s="2">
        <v>0</v>
      </c>
      <c r="J76" s="2">
        <v>0</v>
      </c>
      <c r="K76" s="2">
        <f t="shared" si="6"/>
        <v>512000</v>
      </c>
    </row>
    <row r="77" spans="2:11" x14ac:dyDescent="0.25">
      <c r="B77" s="26">
        <f t="shared" si="5"/>
        <v>74</v>
      </c>
      <c r="C77" s="18"/>
      <c r="D77" s="1"/>
      <c r="E77" s="1"/>
      <c r="G77" s="36"/>
      <c r="H77" s="27"/>
      <c r="I77" s="2">
        <v>0</v>
      </c>
      <c r="J77" s="2">
        <v>0</v>
      </c>
      <c r="K77" s="2">
        <f t="shared" si="6"/>
        <v>512000</v>
      </c>
    </row>
    <row r="78" spans="2:11" x14ac:dyDescent="0.25">
      <c r="B78" s="26">
        <f t="shared" si="5"/>
        <v>75</v>
      </c>
      <c r="C78" s="18"/>
      <c r="D78" s="19"/>
      <c r="E78" s="1"/>
      <c r="G78" s="36"/>
      <c r="H78" s="27"/>
      <c r="I78" s="2">
        <v>0</v>
      </c>
      <c r="J78" s="2">
        <v>0</v>
      </c>
      <c r="K78" s="2">
        <f t="shared" si="6"/>
        <v>512000</v>
      </c>
    </row>
    <row r="79" spans="2:11" x14ac:dyDescent="0.25">
      <c r="B79" s="26">
        <f t="shared" si="5"/>
        <v>76</v>
      </c>
      <c r="C79" s="18"/>
      <c r="D79" s="19"/>
      <c r="E79" s="1"/>
      <c r="G79" s="36"/>
      <c r="H79" s="27"/>
      <c r="I79" s="2">
        <v>0</v>
      </c>
      <c r="J79" s="2">
        <v>0</v>
      </c>
      <c r="K79" s="2">
        <f t="shared" si="6"/>
        <v>512000</v>
      </c>
    </row>
    <row r="80" spans="2:11" x14ac:dyDescent="0.25">
      <c r="B80" s="26">
        <f t="shared" si="5"/>
        <v>77</v>
      </c>
      <c r="C80" s="18"/>
      <c r="D80" s="19"/>
      <c r="E80" s="1"/>
      <c r="G80" s="36"/>
      <c r="H80" s="27"/>
      <c r="I80" s="2">
        <v>0</v>
      </c>
      <c r="J80" s="2">
        <v>0</v>
      </c>
      <c r="K80" s="2">
        <f t="shared" si="6"/>
        <v>512000</v>
      </c>
    </row>
    <row r="81" spans="2:11" x14ac:dyDescent="0.25">
      <c r="B81" s="26">
        <f t="shared" si="5"/>
        <v>78</v>
      </c>
      <c r="C81" s="18"/>
      <c r="D81" s="19"/>
      <c r="E81" s="1"/>
      <c r="G81" s="36"/>
      <c r="H81" s="27"/>
      <c r="I81" s="2">
        <v>0</v>
      </c>
      <c r="J81" s="2">
        <v>0</v>
      </c>
      <c r="K81" s="2">
        <f t="shared" si="6"/>
        <v>512000</v>
      </c>
    </row>
    <row r="82" spans="2:11" x14ac:dyDescent="0.25">
      <c r="B82" s="26">
        <f t="shared" si="5"/>
        <v>79</v>
      </c>
      <c r="C82" s="18"/>
      <c r="D82" s="19"/>
      <c r="E82" s="1"/>
      <c r="G82" s="36"/>
      <c r="H82" s="27"/>
      <c r="I82" s="2">
        <v>0</v>
      </c>
      <c r="J82" s="2">
        <v>0</v>
      </c>
      <c r="K82" s="2">
        <f t="shared" si="6"/>
        <v>512000</v>
      </c>
    </row>
    <row r="83" spans="2:11" x14ac:dyDescent="0.25">
      <c r="B83" s="26">
        <f t="shared" si="5"/>
        <v>80</v>
      </c>
      <c r="C83" s="18"/>
      <c r="D83" s="19"/>
      <c r="E83" s="1"/>
      <c r="G83" s="36"/>
      <c r="H83" s="27"/>
      <c r="I83" s="2">
        <v>0</v>
      </c>
      <c r="J83" s="2">
        <v>0</v>
      </c>
      <c r="K83" s="2">
        <f t="shared" si="6"/>
        <v>512000</v>
      </c>
    </row>
    <row r="84" spans="2:11" x14ac:dyDescent="0.25">
      <c r="B84" s="26">
        <f t="shared" si="5"/>
        <v>81</v>
      </c>
      <c r="C84" s="18"/>
      <c r="D84" s="19"/>
      <c r="E84" s="1"/>
      <c r="G84" s="36"/>
      <c r="H84" s="27"/>
      <c r="I84" s="2">
        <v>0</v>
      </c>
      <c r="J84" s="2">
        <v>0</v>
      </c>
      <c r="K84" s="2">
        <f t="shared" si="6"/>
        <v>512000</v>
      </c>
    </row>
    <row r="85" spans="2:11" x14ac:dyDescent="0.25">
      <c r="B85" s="26">
        <f t="shared" si="5"/>
        <v>82</v>
      </c>
      <c r="C85" s="18"/>
      <c r="D85" s="19"/>
      <c r="E85" s="1"/>
      <c r="G85" s="36"/>
      <c r="H85" s="27"/>
      <c r="I85" s="2">
        <v>0</v>
      </c>
      <c r="J85" s="2">
        <v>0</v>
      </c>
      <c r="K85" s="2">
        <f t="shared" si="6"/>
        <v>512000</v>
      </c>
    </row>
    <row r="86" spans="2:11" x14ac:dyDescent="0.25">
      <c r="B86" s="26">
        <f t="shared" si="5"/>
        <v>83</v>
      </c>
      <c r="C86" s="18"/>
      <c r="D86" s="19"/>
      <c r="E86" s="1"/>
      <c r="G86" s="36"/>
      <c r="H86" s="27"/>
      <c r="I86" s="2">
        <v>0</v>
      </c>
      <c r="J86" s="2">
        <v>0</v>
      </c>
      <c r="K86" s="2">
        <f t="shared" si="6"/>
        <v>512000</v>
      </c>
    </row>
    <row r="87" spans="2:11" x14ac:dyDescent="0.25">
      <c r="B87" s="26">
        <f t="shared" si="5"/>
        <v>84</v>
      </c>
      <c r="C87" s="18"/>
      <c r="D87" s="19"/>
      <c r="E87" s="1"/>
      <c r="G87" s="36"/>
      <c r="H87" s="27"/>
      <c r="I87" s="2">
        <v>0</v>
      </c>
      <c r="J87" s="2">
        <v>0</v>
      </c>
      <c r="K87" s="2">
        <f t="shared" si="6"/>
        <v>512000</v>
      </c>
    </row>
    <row r="88" spans="2:11" x14ac:dyDescent="0.25">
      <c r="B88" s="26">
        <f t="shared" si="5"/>
        <v>85</v>
      </c>
      <c r="C88" s="18"/>
      <c r="D88" s="19"/>
      <c r="E88" s="1"/>
      <c r="G88" s="36"/>
      <c r="H88" s="27"/>
      <c r="I88" s="2">
        <v>0</v>
      </c>
      <c r="J88" s="2">
        <v>0</v>
      </c>
      <c r="K88" s="2">
        <f t="shared" ref="K88:K98" si="7">K87+I88-J88</f>
        <v>512000</v>
      </c>
    </row>
    <row r="89" spans="2:11" x14ac:dyDescent="0.25">
      <c r="B89" s="26">
        <f t="shared" si="5"/>
        <v>86</v>
      </c>
      <c r="C89" s="18"/>
      <c r="D89" s="19"/>
      <c r="E89" s="1"/>
      <c r="G89" s="36"/>
      <c r="H89" s="27"/>
      <c r="I89" s="2">
        <v>0</v>
      </c>
      <c r="J89" s="2">
        <v>0</v>
      </c>
      <c r="K89" s="2">
        <f t="shared" si="7"/>
        <v>512000</v>
      </c>
    </row>
    <row r="90" spans="2:11" x14ac:dyDescent="0.25">
      <c r="B90" s="26">
        <f t="shared" si="5"/>
        <v>87</v>
      </c>
      <c r="C90" s="18"/>
      <c r="D90" s="19"/>
      <c r="E90" s="1"/>
      <c r="G90" s="36"/>
      <c r="H90" s="27"/>
      <c r="I90" s="2">
        <v>0</v>
      </c>
      <c r="J90" s="2">
        <v>0</v>
      </c>
      <c r="K90" s="2">
        <f t="shared" si="7"/>
        <v>512000</v>
      </c>
    </row>
    <row r="91" spans="2:11" x14ac:dyDescent="0.25">
      <c r="B91" s="26">
        <f t="shared" si="5"/>
        <v>88</v>
      </c>
      <c r="C91" s="18"/>
      <c r="D91" s="19"/>
      <c r="E91" s="1"/>
      <c r="G91" s="36"/>
      <c r="H91" s="27"/>
      <c r="I91" s="2">
        <v>0</v>
      </c>
      <c r="J91" s="2">
        <v>0</v>
      </c>
      <c r="K91" s="2">
        <f t="shared" si="7"/>
        <v>512000</v>
      </c>
    </row>
    <row r="92" spans="2:11" x14ac:dyDescent="0.25">
      <c r="B92" s="26">
        <f t="shared" si="5"/>
        <v>89</v>
      </c>
      <c r="C92" s="18"/>
      <c r="D92" s="19"/>
      <c r="E92" s="1"/>
      <c r="G92" s="36"/>
      <c r="H92" s="27"/>
      <c r="I92" s="2">
        <v>0</v>
      </c>
      <c r="J92" s="2">
        <v>0</v>
      </c>
      <c r="K92" s="2">
        <f t="shared" si="7"/>
        <v>512000</v>
      </c>
    </row>
    <row r="93" spans="2:11" x14ac:dyDescent="0.25">
      <c r="B93" s="26">
        <f t="shared" si="5"/>
        <v>90</v>
      </c>
      <c r="C93" s="18"/>
      <c r="D93" s="19"/>
      <c r="E93" s="1"/>
      <c r="G93" s="36"/>
      <c r="H93" s="27"/>
      <c r="I93" s="2">
        <v>0</v>
      </c>
      <c r="J93" s="2">
        <v>0</v>
      </c>
      <c r="K93" s="2">
        <f t="shared" si="7"/>
        <v>512000</v>
      </c>
    </row>
    <row r="94" spans="2:11" x14ac:dyDescent="0.25">
      <c r="B94" s="26">
        <f t="shared" si="5"/>
        <v>91</v>
      </c>
      <c r="C94" s="18"/>
      <c r="D94" s="19"/>
      <c r="E94" s="1"/>
      <c r="G94" s="36"/>
      <c r="H94" s="27"/>
      <c r="I94" s="2">
        <v>0</v>
      </c>
      <c r="J94" s="2">
        <v>0</v>
      </c>
      <c r="K94" s="2">
        <f t="shared" si="7"/>
        <v>512000</v>
      </c>
    </row>
    <row r="95" spans="2:11" x14ac:dyDescent="0.25">
      <c r="B95" s="26">
        <f t="shared" si="5"/>
        <v>92</v>
      </c>
      <c r="C95" s="18"/>
      <c r="D95" s="19"/>
      <c r="E95" s="1"/>
      <c r="G95" s="36"/>
      <c r="H95" s="27"/>
      <c r="I95" s="2">
        <v>0</v>
      </c>
      <c r="J95" s="2">
        <v>0</v>
      </c>
      <c r="K95" s="2">
        <f t="shared" si="7"/>
        <v>512000</v>
      </c>
    </row>
    <row r="96" spans="2:11" x14ac:dyDescent="0.25">
      <c r="B96" s="26">
        <f t="shared" si="5"/>
        <v>93</v>
      </c>
      <c r="C96" s="18"/>
      <c r="D96" s="19"/>
      <c r="E96" s="1"/>
      <c r="G96" s="36"/>
      <c r="H96" s="27"/>
      <c r="I96" s="2">
        <v>0</v>
      </c>
      <c r="J96" s="2">
        <v>0</v>
      </c>
      <c r="K96" s="2">
        <f t="shared" si="7"/>
        <v>512000</v>
      </c>
    </row>
    <row r="97" spans="2:11" x14ac:dyDescent="0.25">
      <c r="B97" s="26">
        <f t="shared" si="5"/>
        <v>94</v>
      </c>
      <c r="C97" s="18"/>
      <c r="D97" s="19"/>
      <c r="E97" s="1"/>
      <c r="G97" s="36"/>
      <c r="H97" s="27"/>
      <c r="I97" s="2">
        <v>0</v>
      </c>
      <c r="J97" s="2">
        <v>0</v>
      </c>
      <c r="K97" s="2">
        <f t="shared" si="7"/>
        <v>512000</v>
      </c>
    </row>
    <row r="98" spans="2:11" x14ac:dyDescent="0.25">
      <c r="B98" s="26">
        <f t="shared" si="5"/>
        <v>95</v>
      </c>
      <c r="C98" s="18"/>
      <c r="D98" s="1"/>
      <c r="E98" s="1"/>
      <c r="G98" s="36"/>
      <c r="H98" s="27"/>
      <c r="I98" s="2">
        <v>0</v>
      </c>
      <c r="J98" s="2">
        <v>0</v>
      </c>
      <c r="K98" s="2">
        <f t="shared" si="7"/>
        <v>512000</v>
      </c>
    </row>
    <row r="99" spans="2:11" x14ac:dyDescent="0.25">
      <c r="B99" s="26">
        <f t="shared" si="5"/>
        <v>96</v>
      </c>
      <c r="C99" s="18"/>
      <c r="D99" s="1"/>
      <c r="E99" s="1"/>
      <c r="G99" s="36"/>
      <c r="H99" s="27"/>
      <c r="I99" s="2">
        <v>0</v>
      </c>
      <c r="J99" s="2">
        <v>0</v>
      </c>
      <c r="K99" s="2">
        <f t="shared" ref="K99:K106" si="8">K98+I99-J99</f>
        <v>512000</v>
      </c>
    </row>
    <row r="100" spans="2:11" x14ac:dyDescent="0.25">
      <c r="B100" s="26">
        <f t="shared" si="5"/>
        <v>97</v>
      </c>
      <c r="C100" s="18"/>
      <c r="D100" s="1"/>
      <c r="E100" s="1"/>
      <c r="G100" s="36"/>
      <c r="H100" s="27"/>
      <c r="I100" s="2">
        <v>0</v>
      </c>
      <c r="J100" s="2">
        <v>0</v>
      </c>
      <c r="K100" s="2">
        <f t="shared" si="8"/>
        <v>512000</v>
      </c>
    </row>
    <row r="101" spans="2:11" x14ac:dyDescent="0.25">
      <c r="B101" s="26">
        <f t="shared" si="5"/>
        <v>98</v>
      </c>
      <c r="C101" s="18"/>
      <c r="D101" s="1"/>
      <c r="E101" s="1"/>
      <c r="G101" s="36"/>
      <c r="H101" s="27"/>
      <c r="I101" s="2">
        <v>0</v>
      </c>
      <c r="J101" s="2">
        <v>0</v>
      </c>
      <c r="K101" s="2">
        <f t="shared" si="8"/>
        <v>512000</v>
      </c>
    </row>
    <row r="102" spans="2:11" x14ac:dyDescent="0.25">
      <c r="B102" s="26">
        <f t="shared" si="5"/>
        <v>99</v>
      </c>
      <c r="C102" s="18"/>
      <c r="D102" s="1"/>
      <c r="E102" s="1"/>
      <c r="G102" s="36"/>
      <c r="H102" s="27"/>
      <c r="I102" s="2">
        <v>0</v>
      </c>
      <c r="J102" s="2">
        <v>0</v>
      </c>
      <c r="K102" s="2">
        <f t="shared" si="8"/>
        <v>512000</v>
      </c>
    </row>
    <row r="103" spans="2:11" x14ac:dyDescent="0.25">
      <c r="B103" s="26">
        <f t="shared" si="5"/>
        <v>100</v>
      </c>
      <c r="C103" s="18"/>
      <c r="D103" s="1"/>
      <c r="E103" s="1"/>
      <c r="G103" s="36"/>
      <c r="H103" s="27"/>
      <c r="I103" s="2">
        <v>0</v>
      </c>
      <c r="J103" s="2">
        <v>0</v>
      </c>
      <c r="K103" s="2">
        <f t="shared" si="8"/>
        <v>512000</v>
      </c>
    </row>
    <row r="104" spans="2:11" x14ac:dyDescent="0.25">
      <c r="B104" s="26">
        <f t="shared" si="5"/>
        <v>101</v>
      </c>
      <c r="C104" s="18"/>
      <c r="D104" s="1"/>
      <c r="E104" s="1"/>
      <c r="G104" s="36"/>
      <c r="H104" s="27"/>
      <c r="I104" s="2">
        <v>0</v>
      </c>
      <c r="J104" s="2">
        <v>0</v>
      </c>
      <c r="K104" s="2">
        <f t="shared" si="8"/>
        <v>512000</v>
      </c>
    </row>
    <row r="105" spans="2:11" x14ac:dyDescent="0.25">
      <c r="B105" s="26">
        <f t="shared" si="5"/>
        <v>102</v>
      </c>
      <c r="C105" s="18"/>
      <c r="D105" s="1"/>
      <c r="E105" s="1"/>
      <c r="G105" s="36"/>
      <c r="H105" s="27"/>
      <c r="I105" s="2">
        <v>0</v>
      </c>
      <c r="J105" s="2">
        <v>0</v>
      </c>
      <c r="K105" s="2">
        <f t="shared" si="8"/>
        <v>512000</v>
      </c>
    </row>
    <row r="106" spans="2:11" x14ac:dyDescent="0.25">
      <c r="B106" s="26">
        <f t="shared" si="5"/>
        <v>103</v>
      </c>
      <c r="C106" s="18"/>
      <c r="D106" s="1"/>
      <c r="E106" s="1"/>
      <c r="G106" s="36"/>
      <c r="H106" s="27"/>
      <c r="I106" s="2">
        <v>0</v>
      </c>
      <c r="J106" s="2">
        <v>0</v>
      </c>
      <c r="K106" s="2">
        <f t="shared" si="8"/>
        <v>512000</v>
      </c>
    </row>
    <row r="107" spans="2:11" x14ac:dyDescent="0.25">
      <c r="B107" s="26">
        <f t="shared" si="5"/>
        <v>104</v>
      </c>
      <c r="C107" s="18"/>
      <c r="D107" s="1"/>
      <c r="E107" s="1"/>
      <c r="G107" s="36"/>
      <c r="H107" s="27"/>
      <c r="I107" s="2">
        <v>0</v>
      </c>
      <c r="J107" s="2">
        <v>0</v>
      </c>
      <c r="K107" s="2">
        <f t="shared" ref="K107:K121" si="9">K106+I107-J107</f>
        <v>512000</v>
      </c>
    </row>
    <row r="108" spans="2:11" x14ac:dyDescent="0.25">
      <c r="B108" s="26">
        <f t="shared" si="5"/>
        <v>105</v>
      </c>
      <c r="C108" s="18"/>
      <c r="D108" s="1"/>
      <c r="E108" s="1"/>
      <c r="G108" s="36"/>
      <c r="H108" s="27"/>
      <c r="I108" s="2">
        <v>0</v>
      </c>
      <c r="J108" s="2">
        <v>0</v>
      </c>
      <c r="K108" s="2">
        <f t="shared" si="9"/>
        <v>512000</v>
      </c>
    </row>
    <row r="109" spans="2:11" x14ac:dyDescent="0.25">
      <c r="B109" s="26">
        <f t="shared" si="5"/>
        <v>106</v>
      </c>
      <c r="C109" s="18"/>
      <c r="D109" s="1"/>
      <c r="E109" s="1"/>
      <c r="G109" s="36"/>
      <c r="H109" s="27"/>
      <c r="I109" s="2">
        <v>0</v>
      </c>
      <c r="J109" s="2">
        <v>0</v>
      </c>
      <c r="K109" s="2">
        <f t="shared" si="9"/>
        <v>512000</v>
      </c>
    </row>
    <row r="110" spans="2:11" x14ac:dyDescent="0.25">
      <c r="B110" s="26">
        <f t="shared" si="5"/>
        <v>107</v>
      </c>
      <c r="C110" s="18"/>
      <c r="D110" s="1"/>
      <c r="E110" s="1"/>
      <c r="G110" s="36"/>
      <c r="H110" s="27"/>
      <c r="I110" s="2">
        <v>0</v>
      </c>
      <c r="J110" s="2">
        <v>0</v>
      </c>
      <c r="K110" s="2">
        <f t="shared" si="9"/>
        <v>512000</v>
      </c>
    </row>
    <row r="111" spans="2:11" x14ac:dyDescent="0.25">
      <c r="B111" s="26">
        <f t="shared" si="5"/>
        <v>108</v>
      </c>
      <c r="C111" s="18"/>
      <c r="D111" s="1"/>
      <c r="E111" s="1"/>
      <c r="G111" s="36"/>
      <c r="H111" s="27"/>
      <c r="I111" s="2">
        <v>0</v>
      </c>
      <c r="J111" s="2">
        <v>0</v>
      </c>
      <c r="K111" s="2">
        <f t="shared" si="9"/>
        <v>512000</v>
      </c>
    </row>
    <row r="112" spans="2:11" x14ac:dyDescent="0.25">
      <c r="B112" s="26">
        <f t="shared" si="5"/>
        <v>109</v>
      </c>
      <c r="C112" s="18"/>
      <c r="D112" s="1"/>
      <c r="E112" s="1"/>
      <c r="G112" s="36"/>
      <c r="H112" s="27"/>
      <c r="I112" s="2">
        <v>0</v>
      </c>
      <c r="J112" s="2">
        <v>0</v>
      </c>
      <c r="K112" s="2">
        <f t="shared" si="9"/>
        <v>512000</v>
      </c>
    </row>
    <row r="113" spans="2:11" x14ac:dyDescent="0.25">
      <c r="B113" s="26">
        <f t="shared" si="5"/>
        <v>110</v>
      </c>
      <c r="C113" s="18"/>
      <c r="D113" s="1"/>
      <c r="E113" s="1"/>
      <c r="G113" s="36"/>
      <c r="H113" s="27"/>
      <c r="I113" s="2">
        <v>0</v>
      </c>
      <c r="J113" s="2">
        <v>0</v>
      </c>
      <c r="K113" s="2">
        <f t="shared" si="9"/>
        <v>512000</v>
      </c>
    </row>
    <row r="114" spans="2:11" x14ac:dyDescent="0.25">
      <c r="B114" s="26">
        <f t="shared" si="5"/>
        <v>111</v>
      </c>
      <c r="C114" s="18"/>
      <c r="D114" s="1"/>
      <c r="E114" s="1"/>
      <c r="G114" s="36"/>
      <c r="H114" s="27"/>
      <c r="I114" s="2">
        <v>0</v>
      </c>
      <c r="J114" s="2">
        <v>0</v>
      </c>
      <c r="K114" s="2">
        <f t="shared" ref="K114:K118" si="10">K113+I114-J114</f>
        <v>512000</v>
      </c>
    </row>
    <row r="115" spans="2:11" x14ac:dyDescent="0.25">
      <c r="B115" s="26">
        <f t="shared" si="5"/>
        <v>112</v>
      </c>
      <c r="C115" s="18"/>
      <c r="D115" s="1"/>
      <c r="E115" s="1"/>
      <c r="G115" s="36"/>
      <c r="H115" s="27"/>
      <c r="I115" s="2">
        <v>0</v>
      </c>
      <c r="J115" s="2">
        <v>0</v>
      </c>
      <c r="K115" s="2">
        <f t="shared" si="10"/>
        <v>512000</v>
      </c>
    </row>
    <row r="116" spans="2:11" x14ac:dyDescent="0.25">
      <c r="B116" s="26">
        <f t="shared" si="5"/>
        <v>113</v>
      </c>
      <c r="C116" s="18"/>
      <c r="D116" s="1"/>
      <c r="E116" s="1"/>
      <c r="G116" s="36"/>
      <c r="H116" s="27"/>
      <c r="I116" s="2">
        <v>0</v>
      </c>
      <c r="J116" s="2">
        <v>0</v>
      </c>
      <c r="K116" s="2">
        <f t="shared" si="10"/>
        <v>512000</v>
      </c>
    </row>
    <row r="117" spans="2:11" x14ac:dyDescent="0.25">
      <c r="B117" s="26">
        <f t="shared" si="5"/>
        <v>114</v>
      </c>
      <c r="C117" s="18"/>
      <c r="D117" s="1"/>
      <c r="E117" s="1"/>
      <c r="G117" s="36"/>
      <c r="H117" s="27"/>
      <c r="I117" s="2">
        <v>0</v>
      </c>
      <c r="J117" s="2">
        <v>0</v>
      </c>
      <c r="K117" s="2">
        <f t="shared" si="10"/>
        <v>512000</v>
      </c>
    </row>
    <row r="118" spans="2:11" x14ac:dyDescent="0.25">
      <c r="B118" s="26">
        <f t="shared" si="5"/>
        <v>115</v>
      </c>
      <c r="C118" s="18"/>
      <c r="D118" s="1"/>
      <c r="E118" s="1"/>
      <c r="G118" s="36"/>
      <c r="H118" s="27"/>
      <c r="I118" s="2">
        <v>0</v>
      </c>
      <c r="J118" s="2">
        <v>0</v>
      </c>
      <c r="K118" s="2">
        <f t="shared" si="10"/>
        <v>512000</v>
      </c>
    </row>
    <row r="119" spans="2:11" x14ac:dyDescent="0.25">
      <c r="B119" s="26">
        <f t="shared" si="5"/>
        <v>116</v>
      </c>
      <c r="C119" s="18"/>
      <c r="D119" s="1"/>
      <c r="E119" s="1"/>
      <c r="G119" s="36"/>
      <c r="H119" s="27"/>
      <c r="I119" s="2">
        <v>0</v>
      </c>
      <c r="J119" s="2">
        <v>0</v>
      </c>
      <c r="K119" s="2">
        <f t="shared" si="9"/>
        <v>512000</v>
      </c>
    </row>
    <row r="120" spans="2:11" x14ac:dyDescent="0.25">
      <c r="B120" s="26">
        <f t="shared" si="5"/>
        <v>117</v>
      </c>
      <c r="C120" s="18"/>
      <c r="D120" s="1"/>
      <c r="E120" s="1"/>
      <c r="G120" s="36"/>
      <c r="H120" s="27"/>
      <c r="I120" s="2">
        <v>0</v>
      </c>
      <c r="J120" s="2">
        <v>0</v>
      </c>
      <c r="K120" s="2">
        <f t="shared" si="9"/>
        <v>512000</v>
      </c>
    </row>
    <row r="121" spans="2:11" x14ac:dyDescent="0.25">
      <c r="B121" s="26">
        <f t="shared" si="5"/>
        <v>118</v>
      </c>
      <c r="C121" s="18"/>
      <c r="D121" s="1"/>
      <c r="E121" s="1"/>
      <c r="G121" s="36"/>
      <c r="H121" s="27"/>
      <c r="I121" s="2">
        <v>0</v>
      </c>
      <c r="J121" s="2">
        <v>0</v>
      </c>
      <c r="K121" s="2">
        <f t="shared" si="9"/>
        <v>512000</v>
      </c>
    </row>
    <row r="122" spans="2:11" x14ac:dyDescent="0.25">
      <c r="I122" s="28">
        <f>SUM(I4:I121)</f>
        <v>512000</v>
      </c>
      <c r="J122" s="28">
        <f>SUM(J4:J121)</f>
        <v>0</v>
      </c>
      <c r="K122" s="28">
        <f>K121</f>
        <v>512000</v>
      </c>
    </row>
  </sheetData>
  <autoFilter ref="C3:K121" xr:uid="{00000000-0009-0000-0000-000002000000}"/>
  <sortState xmlns:xlrd2="http://schemas.microsoft.com/office/spreadsheetml/2017/richdata2" ref="C14:I97">
    <sortCondition ref="H14:H97"/>
  </sortState>
  <mergeCells count="1">
    <mergeCell ref="J2:K2"/>
  </mergeCells>
  <phoneticPr fontId="35" type="noConversion"/>
  <conditionalFormatting sqref="G97">
    <cfRule type="duplicateValues" dxfId="364" priority="3"/>
  </conditionalFormatting>
  <conditionalFormatting sqref="G97">
    <cfRule type="duplicateValues" dxfId="363" priority="1"/>
    <cfRule type="duplicateValues" dxfId="362" priority="2"/>
  </conditionalFormatting>
  <pageMargins left="0.70866141732283472" right="0.70866141732283472" top="0.74803149606299213" bottom="0.74803149606299213" header="0.31496062992125984" footer="0.31496062992125984"/>
  <pageSetup paperSize="9" scale="40" orientation="landscape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ayfa40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135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173" priority="5" operator="containsText" text="YOK">
      <formula>NOT(ISERROR(SEARCH("YOK",O7)))</formula>
    </cfRule>
    <cfRule type="containsText" dxfId="172" priority="6" operator="containsText" text="VAR">
      <formula>NOT(ISERROR(SEARCH("VAR",O7)))</formula>
    </cfRule>
  </conditionalFormatting>
  <conditionalFormatting sqref="O5:O6">
    <cfRule type="containsText" dxfId="171" priority="3" operator="containsText" text="YOK">
      <formula>NOT(ISERROR(SEARCH("YOK",O5)))</formula>
    </cfRule>
    <cfRule type="containsText" dxfId="170" priority="4" operator="containsText" text="VAR">
      <formula>NOT(ISERROR(SEARCH("VAR",O5)))</formula>
    </cfRule>
  </conditionalFormatting>
  <conditionalFormatting sqref="O1:O3">
    <cfRule type="containsText" dxfId="169" priority="1" operator="containsText" text="YOK">
      <formula>NOT(ISERROR(SEARCH("YOK",O1)))</formula>
    </cfRule>
    <cfRule type="containsText" dxfId="168" priority="2" operator="containsText" text="VAR">
      <formula>NOT(ISERROR(SEARCH("VAR",O1)))</formula>
    </cfRule>
  </conditionalFormatting>
  <hyperlinks>
    <hyperlink ref="N1" location="'TEDARİKÇİ BİLGİ'!A1" display="TEDARİKÇİ BİLGİ" xr:uid="{5AC0535D-1A3D-4BEE-A0E5-8B10520B3AF4}"/>
    <hyperlink ref="M1" location="'İŞ BİLGİ'!A1" display="ÖZET" xr:uid="{8E3A2042-5752-44BB-BA9F-B725C3FCBC8E}"/>
    <hyperlink ref="L1" location="MALİYET!A1" display="MALİYETE DÖN" xr:uid="{9F784357-38CE-4ACF-913C-3FF294BEC98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1D12FDE7-4C05-4F25-A819-7E84AFD2E9C7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61196007-C68D-49DE-BDD4-7F48E16C865E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ayfa41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136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167" priority="5" operator="containsText" text="YOK">
      <formula>NOT(ISERROR(SEARCH("YOK",O7)))</formula>
    </cfRule>
    <cfRule type="containsText" dxfId="166" priority="6" operator="containsText" text="VAR">
      <formula>NOT(ISERROR(SEARCH("VAR",O7)))</formula>
    </cfRule>
  </conditionalFormatting>
  <conditionalFormatting sqref="O5:O6">
    <cfRule type="containsText" dxfId="165" priority="3" operator="containsText" text="YOK">
      <formula>NOT(ISERROR(SEARCH("YOK",O5)))</formula>
    </cfRule>
    <cfRule type="containsText" dxfId="164" priority="4" operator="containsText" text="VAR">
      <formula>NOT(ISERROR(SEARCH("VAR",O5)))</formula>
    </cfRule>
  </conditionalFormatting>
  <conditionalFormatting sqref="O1:O3">
    <cfRule type="containsText" dxfId="163" priority="1" operator="containsText" text="YOK">
      <formula>NOT(ISERROR(SEARCH("YOK",O1)))</formula>
    </cfRule>
    <cfRule type="containsText" dxfId="162" priority="2" operator="containsText" text="VAR">
      <formula>NOT(ISERROR(SEARCH("VAR",O1)))</formula>
    </cfRule>
  </conditionalFormatting>
  <hyperlinks>
    <hyperlink ref="N1" location="'TEDARİKÇİ BİLGİ'!A1" display="TEDARİKÇİ BİLGİ" xr:uid="{DD889963-F5E7-4A1C-8B1B-94A49F20AAC0}"/>
    <hyperlink ref="M1" location="'İŞ BİLGİ'!A1" display="ÖZET" xr:uid="{DA2D8EFB-07B5-4DEA-95AB-6A181761CFC7}"/>
    <hyperlink ref="L1" location="MALİYET!A1" display="MALİYETE DÖN" xr:uid="{28BC3805-0E39-4DCC-8D04-8D838D0DB711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8B17255-6935-47FB-8B8D-542D69B8B326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4F7052CA-4E58-41C3-B95E-42CFDE828A43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ayfa42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137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161" priority="5" operator="containsText" text="YOK">
      <formula>NOT(ISERROR(SEARCH("YOK",O7)))</formula>
    </cfRule>
    <cfRule type="containsText" dxfId="160" priority="6" operator="containsText" text="VAR">
      <formula>NOT(ISERROR(SEARCH("VAR",O7)))</formula>
    </cfRule>
  </conditionalFormatting>
  <conditionalFormatting sqref="O5:O6">
    <cfRule type="containsText" dxfId="159" priority="3" operator="containsText" text="YOK">
      <formula>NOT(ISERROR(SEARCH("YOK",O5)))</formula>
    </cfRule>
    <cfRule type="containsText" dxfId="158" priority="4" operator="containsText" text="VAR">
      <formula>NOT(ISERROR(SEARCH("VAR",O5)))</formula>
    </cfRule>
  </conditionalFormatting>
  <conditionalFormatting sqref="O1:O3">
    <cfRule type="containsText" dxfId="157" priority="1" operator="containsText" text="YOK">
      <formula>NOT(ISERROR(SEARCH("YOK",O1)))</formula>
    </cfRule>
    <cfRule type="containsText" dxfId="156" priority="2" operator="containsText" text="VAR">
      <formula>NOT(ISERROR(SEARCH("VAR",O1)))</formula>
    </cfRule>
  </conditionalFormatting>
  <hyperlinks>
    <hyperlink ref="N1" location="'TEDARİKÇİ BİLGİ'!A1" display="TEDARİKÇİ BİLGİ" xr:uid="{41563665-362F-4468-AFF9-42802A496DF2}"/>
    <hyperlink ref="M1" location="'İŞ BİLGİ'!A1" display="ÖZET" xr:uid="{198ECA76-3AFA-467B-AB92-6280053620FB}"/>
    <hyperlink ref="L1" location="MALİYET!A1" display="MALİYETE DÖN" xr:uid="{6DD706BD-0827-45E2-96BE-C1207F2F6855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D7F7075-1781-46A6-9BBA-01692E17A13E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DAA2D593-FE3A-45E6-9491-48E495C810F9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ayfa43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71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sortState xmlns:xlrd2="http://schemas.microsoft.com/office/spreadsheetml/2017/richdata2" ref="B13:K28">
    <sortCondition ref="B13:B28" customList="Oca,Şub,Mar,Nis,May,Haz,Tem,Ağu,Eyl,Eki,Kas,Ara"/>
  </sortState>
  <mergeCells count="2">
    <mergeCell ref="C2:M2"/>
    <mergeCell ref="E304:K304"/>
  </mergeCells>
  <conditionalFormatting sqref="O7:O1048576">
    <cfRule type="containsText" dxfId="155" priority="5" operator="containsText" text="YOK">
      <formula>NOT(ISERROR(SEARCH("YOK",O7)))</formula>
    </cfRule>
    <cfRule type="containsText" dxfId="154" priority="6" operator="containsText" text="VAR">
      <formula>NOT(ISERROR(SEARCH("VAR",O7)))</formula>
    </cfRule>
  </conditionalFormatting>
  <conditionalFormatting sqref="O5:O6">
    <cfRule type="containsText" dxfId="153" priority="3" operator="containsText" text="YOK">
      <formula>NOT(ISERROR(SEARCH("YOK",O5)))</formula>
    </cfRule>
    <cfRule type="containsText" dxfId="152" priority="4" operator="containsText" text="VAR">
      <formula>NOT(ISERROR(SEARCH("VAR",O5)))</formula>
    </cfRule>
  </conditionalFormatting>
  <conditionalFormatting sqref="O1:O3">
    <cfRule type="containsText" dxfId="151" priority="1" operator="containsText" text="YOK">
      <formula>NOT(ISERROR(SEARCH("YOK",O1)))</formula>
    </cfRule>
    <cfRule type="containsText" dxfId="150" priority="2" operator="containsText" text="VAR">
      <formula>NOT(ISERROR(SEARCH("VAR",O1)))</formula>
    </cfRule>
  </conditionalFormatting>
  <hyperlinks>
    <hyperlink ref="N1" location="'TEDARİKÇİ BİLGİ'!A1" display="TEDARİKÇİ BİLGİ" xr:uid="{03FBE48E-E67D-4F74-8111-832F9AA5F0D5}"/>
    <hyperlink ref="M1" location="'İŞ BİLGİ'!A1" display="ÖZET" xr:uid="{47DAD417-87D7-4ED3-B02B-FA3DA05FEE11}"/>
    <hyperlink ref="L1" location="MALİYET!A1" display="MALİYETE DÖN" xr:uid="{E6897AA5-858A-448C-97B9-388BAF581C81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40333DF-99C7-47F2-A602-80B041E4F7C3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718C3176-80ED-4DEA-A425-9D30B7EE2A5B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ayfa44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54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101" xr:uid="{00000000-0009-0000-0000-00002B000000}"/>
  <sortState xmlns:xlrd2="http://schemas.microsoft.com/office/spreadsheetml/2017/richdata2" ref="B16:J25">
    <sortCondition ref="B16:B25" customList="Oca,Şub,Mar,Nis,May,Haz,Tem,Ağu,Eyl,Eki,Kas,Ara"/>
  </sortState>
  <mergeCells count="2">
    <mergeCell ref="C2:M2"/>
    <mergeCell ref="E304:K304"/>
  </mergeCells>
  <conditionalFormatting sqref="O7:O1048576">
    <cfRule type="containsText" dxfId="149" priority="5" operator="containsText" text="YOK">
      <formula>NOT(ISERROR(SEARCH("YOK",O7)))</formula>
    </cfRule>
    <cfRule type="containsText" dxfId="148" priority="6" operator="containsText" text="VAR">
      <formula>NOT(ISERROR(SEARCH("VAR",O7)))</formula>
    </cfRule>
  </conditionalFormatting>
  <conditionalFormatting sqref="O5:O6">
    <cfRule type="containsText" dxfId="147" priority="3" operator="containsText" text="YOK">
      <formula>NOT(ISERROR(SEARCH("YOK",O5)))</formula>
    </cfRule>
    <cfRule type="containsText" dxfId="146" priority="4" operator="containsText" text="VAR">
      <formula>NOT(ISERROR(SEARCH("VAR",O5)))</formula>
    </cfRule>
  </conditionalFormatting>
  <conditionalFormatting sqref="O1:O3">
    <cfRule type="containsText" dxfId="145" priority="1" operator="containsText" text="YOK">
      <formula>NOT(ISERROR(SEARCH("YOK",O1)))</formula>
    </cfRule>
    <cfRule type="containsText" dxfId="144" priority="2" operator="containsText" text="VAR">
      <formula>NOT(ISERROR(SEARCH("VAR",O1)))</formula>
    </cfRule>
  </conditionalFormatting>
  <hyperlinks>
    <hyperlink ref="N1" location="'TEDARİKÇİ BİLGİ'!A1" display="TEDARİKÇİ BİLGİ" xr:uid="{A450A931-404A-4886-A4E2-90F44C265E5D}"/>
    <hyperlink ref="M1" location="'İŞ BİLGİ'!A1" display="ÖZET" xr:uid="{E0AA73EF-4AB0-4906-A240-71B9DF573E50}"/>
    <hyperlink ref="L1" location="MALİYET!A1" display="MALİYETE DÖN" xr:uid="{43A93C89-D409-4D4A-80B6-3D5B9872C033}"/>
  </hyperlinks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39C81F4-EC83-42F3-AEFB-FFACEAC85B3F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5CCCDDA0-53DE-4F97-86AD-C5A2F763EBD7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ayfa45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148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143" priority="5" operator="containsText" text="YOK">
      <formula>NOT(ISERROR(SEARCH("YOK",O7)))</formula>
    </cfRule>
    <cfRule type="containsText" dxfId="142" priority="6" operator="containsText" text="VAR">
      <formula>NOT(ISERROR(SEARCH("VAR",O7)))</formula>
    </cfRule>
  </conditionalFormatting>
  <conditionalFormatting sqref="O5:O6">
    <cfRule type="containsText" dxfId="141" priority="3" operator="containsText" text="YOK">
      <formula>NOT(ISERROR(SEARCH("YOK",O5)))</formula>
    </cfRule>
    <cfRule type="containsText" dxfId="140" priority="4" operator="containsText" text="VAR">
      <formula>NOT(ISERROR(SEARCH("VAR",O5)))</formula>
    </cfRule>
  </conditionalFormatting>
  <conditionalFormatting sqref="O1:O3">
    <cfRule type="containsText" dxfId="139" priority="1" operator="containsText" text="YOK">
      <formula>NOT(ISERROR(SEARCH("YOK",O1)))</formula>
    </cfRule>
    <cfRule type="containsText" dxfId="138" priority="2" operator="containsText" text="VAR">
      <formula>NOT(ISERROR(SEARCH("VAR",O1)))</formula>
    </cfRule>
  </conditionalFormatting>
  <hyperlinks>
    <hyperlink ref="N1" location="'TEDARİKÇİ BİLGİ'!A1" display="TEDARİKÇİ BİLGİ" xr:uid="{2C9F5C7A-9D14-4625-B20E-6CC4830D8C4E}"/>
    <hyperlink ref="M1" location="'İŞ BİLGİ'!A1" display="ÖZET" xr:uid="{2CF20082-2338-4DF7-AE75-E5363D84E613}"/>
    <hyperlink ref="L1" location="MALİYET!A1" display="MALİYETE DÖN" xr:uid="{DC3C2D25-9FD0-409B-8AD4-E23805B02946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9B77F9F-E829-47D1-BA72-C97A0FBFA083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5BE37FCB-856D-4207-B29A-E9857119403B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ayfa46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147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137" priority="5" operator="containsText" text="YOK">
      <formula>NOT(ISERROR(SEARCH("YOK",O7)))</formula>
    </cfRule>
    <cfRule type="containsText" dxfId="136" priority="6" operator="containsText" text="VAR">
      <formula>NOT(ISERROR(SEARCH("VAR",O7)))</formula>
    </cfRule>
  </conditionalFormatting>
  <conditionalFormatting sqref="O5:O6">
    <cfRule type="containsText" dxfId="135" priority="3" operator="containsText" text="YOK">
      <formula>NOT(ISERROR(SEARCH("YOK",O5)))</formula>
    </cfRule>
    <cfRule type="containsText" dxfId="134" priority="4" operator="containsText" text="VAR">
      <formula>NOT(ISERROR(SEARCH("VAR",O5)))</formula>
    </cfRule>
  </conditionalFormatting>
  <conditionalFormatting sqref="O1:O3">
    <cfRule type="containsText" dxfId="133" priority="1" operator="containsText" text="YOK">
      <formula>NOT(ISERROR(SEARCH("YOK",O1)))</formula>
    </cfRule>
    <cfRule type="containsText" dxfId="132" priority="2" operator="containsText" text="VAR">
      <formula>NOT(ISERROR(SEARCH("VAR",O1)))</formula>
    </cfRule>
  </conditionalFormatting>
  <hyperlinks>
    <hyperlink ref="N1" location="'TEDARİKÇİ BİLGİ'!A1" display="TEDARİKÇİ BİLGİ" xr:uid="{A362A005-ACD4-48FB-A91C-B5BF73E09ED1}"/>
    <hyperlink ref="M1" location="'İŞ BİLGİ'!A1" display="ÖZET" xr:uid="{3C4B150F-F5FB-4B21-ACA2-7270F58517DA}"/>
    <hyperlink ref="L1" location="MALİYET!A1" display="MALİYETE DÖN" xr:uid="{51B42902-54D7-4D9E-B4E7-2D7F60BB8F69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F4ACD8F-82E3-408B-9D2A-DB146F69B19C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02C77507-1988-4160-A39F-7A2FCBC2C065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ayfa47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146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J109" xr:uid="{00000000-0009-0000-0000-00002E000000}"/>
  <mergeCells count="2">
    <mergeCell ref="C2:M2"/>
    <mergeCell ref="E304:K304"/>
  </mergeCells>
  <conditionalFormatting sqref="O7:O1048576">
    <cfRule type="containsText" dxfId="131" priority="5" operator="containsText" text="YOK">
      <formula>NOT(ISERROR(SEARCH("YOK",O7)))</formula>
    </cfRule>
    <cfRule type="containsText" dxfId="130" priority="6" operator="containsText" text="VAR">
      <formula>NOT(ISERROR(SEARCH("VAR",O7)))</formula>
    </cfRule>
  </conditionalFormatting>
  <conditionalFormatting sqref="O5:O6">
    <cfRule type="containsText" dxfId="129" priority="3" operator="containsText" text="YOK">
      <formula>NOT(ISERROR(SEARCH("YOK",O5)))</formula>
    </cfRule>
    <cfRule type="containsText" dxfId="128" priority="4" operator="containsText" text="VAR">
      <formula>NOT(ISERROR(SEARCH("VAR",O5)))</formula>
    </cfRule>
  </conditionalFormatting>
  <conditionalFormatting sqref="O1:O3">
    <cfRule type="containsText" dxfId="127" priority="1" operator="containsText" text="YOK">
      <formula>NOT(ISERROR(SEARCH("YOK",O1)))</formula>
    </cfRule>
    <cfRule type="containsText" dxfId="126" priority="2" operator="containsText" text="VAR">
      <formula>NOT(ISERROR(SEARCH("VAR",O1)))</formula>
    </cfRule>
  </conditionalFormatting>
  <hyperlinks>
    <hyperlink ref="N1" location="'TEDARİKÇİ BİLGİ'!A1" display="TEDARİKÇİ BİLGİ" xr:uid="{ED35C300-C49F-42A8-96EE-A19E07900CDA}"/>
    <hyperlink ref="M1" location="'İŞ BİLGİ'!A1" display="ÖZET" xr:uid="{4E90649F-34D0-4098-AB94-0A0BC5985678}"/>
    <hyperlink ref="L1" location="MALİYET!A1" display="MALİYETE DÖN" xr:uid="{4960BFA3-E2D2-4657-95F3-5AEAA4A1F058}"/>
  </hyperlinks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BF204D9-4DCC-45C3-9EE1-C40F3F382FED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8B08C04C-4522-447A-BE3D-150DB0B566BE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ayfa48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49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54" xr:uid="{00000000-0009-0000-0000-00002F000000}"/>
  <sortState xmlns:xlrd2="http://schemas.microsoft.com/office/spreadsheetml/2017/richdata2" ref="B6:I14">
    <sortCondition ref="B6:B14" customList="Oca,Şub,Mar,Nis,May,Haz,Tem,Ağu,Eyl,Eki,Kas,Ara"/>
  </sortState>
  <mergeCells count="2">
    <mergeCell ref="C2:M2"/>
    <mergeCell ref="E304:K304"/>
  </mergeCells>
  <conditionalFormatting sqref="O7:O1048576">
    <cfRule type="containsText" dxfId="125" priority="5" operator="containsText" text="YOK">
      <formula>NOT(ISERROR(SEARCH("YOK",O7)))</formula>
    </cfRule>
    <cfRule type="containsText" dxfId="124" priority="6" operator="containsText" text="VAR">
      <formula>NOT(ISERROR(SEARCH("VAR",O7)))</formula>
    </cfRule>
  </conditionalFormatting>
  <conditionalFormatting sqref="O5:O6">
    <cfRule type="containsText" dxfId="123" priority="3" operator="containsText" text="YOK">
      <formula>NOT(ISERROR(SEARCH("YOK",O5)))</formula>
    </cfRule>
    <cfRule type="containsText" dxfId="122" priority="4" operator="containsText" text="VAR">
      <formula>NOT(ISERROR(SEARCH("VAR",O5)))</formula>
    </cfRule>
  </conditionalFormatting>
  <conditionalFormatting sqref="O1:O3">
    <cfRule type="containsText" dxfId="121" priority="1" operator="containsText" text="YOK">
      <formula>NOT(ISERROR(SEARCH("YOK",O1)))</formula>
    </cfRule>
    <cfRule type="containsText" dxfId="120" priority="2" operator="containsText" text="VAR">
      <formula>NOT(ISERROR(SEARCH("VAR",O1)))</formula>
    </cfRule>
  </conditionalFormatting>
  <hyperlinks>
    <hyperlink ref="N1" location="'TEDARİKÇİ BİLGİ'!A1" display="TEDARİKÇİ BİLGİ" xr:uid="{09FE0AEC-E54C-4791-96ED-338D0B638C60}"/>
    <hyperlink ref="M1" location="'İŞ BİLGİ'!A1" display="ÖZET" xr:uid="{93A05EE6-A0F4-465D-9AD0-0FAD5EF912D1}"/>
    <hyperlink ref="L1" location="MALİYET!A1" display="MALİYETE DÖN" xr:uid="{272F4638-F185-4FFF-9C52-3C84645BAD1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0C572B2-197C-4F7D-91AB-654C346C75EA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D8AE5CE4-08E2-4E23-8076-77A58E01EBED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ayfa49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241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 t="s">
        <v>262</v>
      </c>
      <c r="D5" s="46"/>
      <c r="E5" s="40">
        <v>1</v>
      </c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 t="s">
        <v>263</v>
      </c>
      <c r="D6" s="3"/>
      <c r="E6" s="40">
        <v>1</v>
      </c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2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H60" xr:uid="{00000000-0009-0000-0000-000030000000}"/>
  <sortState xmlns:xlrd2="http://schemas.microsoft.com/office/spreadsheetml/2017/richdata2" ref="B5:F10">
    <sortCondition ref="B5:B10"/>
  </sortState>
  <mergeCells count="2">
    <mergeCell ref="C2:M2"/>
    <mergeCell ref="E304:K304"/>
  </mergeCells>
  <conditionalFormatting sqref="O7:O1048576">
    <cfRule type="containsText" dxfId="119" priority="5" operator="containsText" text="YOK">
      <formula>NOT(ISERROR(SEARCH("YOK",O7)))</formula>
    </cfRule>
    <cfRule type="containsText" dxfId="118" priority="6" operator="containsText" text="VAR">
      <formula>NOT(ISERROR(SEARCH("VAR",O7)))</formula>
    </cfRule>
  </conditionalFormatting>
  <conditionalFormatting sqref="O5:O6">
    <cfRule type="containsText" dxfId="117" priority="3" operator="containsText" text="YOK">
      <formula>NOT(ISERROR(SEARCH("YOK",O5)))</formula>
    </cfRule>
    <cfRule type="containsText" dxfId="116" priority="4" operator="containsText" text="VAR">
      <formula>NOT(ISERROR(SEARCH("VAR",O5)))</formula>
    </cfRule>
  </conditionalFormatting>
  <conditionalFormatting sqref="O1:O3">
    <cfRule type="containsText" dxfId="115" priority="1" operator="containsText" text="YOK">
      <formula>NOT(ISERROR(SEARCH("YOK",O1)))</formula>
    </cfRule>
    <cfRule type="containsText" dxfId="114" priority="2" operator="containsText" text="VAR">
      <formula>NOT(ISERROR(SEARCH("VAR",O1)))</formula>
    </cfRule>
  </conditionalFormatting>
  <hyperlinks>
    <hyperlink ref="N1" location="'TEDARİKÇİ BİLGİ'!A1" display="TEDARİKÇİ BİLGİ" xr:uid="{B32B92BC-A89C-4585-8E59-C22C70854F81}"/>
    <hyperlink ref="M1" location="'İŞ BİLGİ'!A1" display="ÖZET" xr:uid="{2BF07828-3EB4-43BD-9E21-10147BBEB127}"/>
    <hyperlink ref="L1" location="MALİYET!A1" display="MALİYETE DÖN" xr:uid="{1AA7009A-9934-4DA7-8DD8-B492F75B00CA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8F07658-BEC2-4301-B5F2-9E417C935C0A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3B4810A7-3AA9-445C-8828-E1BA30FC74B5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6">
    <tabColor theme="9" tint="-0.249977111117893"/>
  </sheetPr>
  <dimension ref="A2:M215"/>
  <sheetViews>
    <sheetView workbookViewId="0">
      <pane ySplit="4" topLeftCell="A5" activePane="bottomLeft" state="frozen"/>
      <selection pane="bottomLeft" activeCell="E21" sqref="E21"/>
    </sheetView>
  </sheetViews>
  <sheetFormatPr defaultRowHeight="15" x14ac:dyDescent="0.25"/>
  <cols>
    <col min="1" max="1" width="5.140625" customWidth="1"/>
    <col min="2" max="2" width="15.140625" customWidth="1"/>
    <col min="3" max="3" width="21.42578125" bestFit="1" customWidth="1"/>
    <col min="4" max="4" width="40.7109375" bestFit="1" customWidth="1"/>
    <col min="5" max="5" width="66.5703125" bestFit="1" customWidth="1"/>
    <col min="7" max="7" width="10.5703125" customWidth="1"/>
    <col min="8" max="8" width="13.28515625" customWidth="1"/>
    <col min="9" max="9" width="12.7109375" customWidth="1"/>
    <col min="10" max="10" width="16.5703125" customWidth="1"/>
    <col min="12" max="12" width="11.85546875" bestFit="1" customWidth="1"/>
    <col min="13" max="13" width="11.140625" bestFit="1" customWidth="1"/>
  </cols>
  <sheetData>
    <row r="2" spans="1:13" x14ac:dyDescent="0.25">
      <c r="B2" s="9"/>
      <c r="C2" s="10"/>
      <c r="E2" s="11"/>
      <c r="F2" s="11"/>
      <c r="G2" s="12"/>
      <c r="H2" s="13"/>
      <c r="I2" s="13"/>
      <c r="J2" s="14"/>
    </row>
    <row r="3" spans="1:13" x14ac:dyDescent="0.25">
      <c r="B3" s="9"/>
      <c r="C3" s="10"/>
      <c r="E3" s="11"/>
      <c r="F3" s="11"/>
      <c r="G3" s="12"/>
      <c r="H3" s="13"/>
      <c r="I3" s="13"/>
      <c r="J3" s="181">
        <f>J215</f>
        <v>430760</v>
      </c>
    </row>
    <row r="4" spans="1:13" x14ac:dyDescent="0.25">
      <c r="A4" s="15"/>
      <c r="B4" s="5" t="s">
        <v>0</v>
      </c>
      <c r="C4" s="7" t="s">
        <v>4</v>
      </c>
      <c r="D4" s="6" t="s">
        <v>22</v>
      </c>
      <c r="E4" s="7" t="s">
        <v>1</v>
      </c>
      <c r="F4" s="7"/>
      <c r="G4" s="6" t="s">
        <v>23</v>
      </c>
      <c r="H4" s="8" t="s">
        <v>24</v>
      </c>
      <c r="I4" s="8" t="s">
        <v>25</v>
      </c>
      <c r="J4" s="6" t="s">
        <v>3</v>
      </c>
    </row>
    <row r="5" spans="1:13" x14ac:dyDescent="0.25">
      <c r="A5" s="12"/>
      <c r="B5" s="162">
        <v>46174</v>
      </c>
      <c r="C5" s="163" t="s">
        <v>202</v>
      </c>
      <c r="D5" s="164" t="s">
        <v>267</v>
      </c>
      <c r="E5" s="164" t="s">
        <v>203</v>
      </c>
      <c r="F5" s="165" t="s">
        <v>162</v>
      </c>
      <c r="G5" s="166" t="s">
        <v>214</v>
      </c>
      <c r="H5" s="167">
        <v>63800</v>
      </c>
      <c r="I5" s="17">
        <v>0</v>
      </c>
      <c r="J5" s="17">
        <f>H5-I5</f>
        <v>63800</v>
      </c>
      <c r="L5" s="48"/>
      <c r="M5" s="50"/>
    </row>
    <row r="6" spans="1:13" x14ac:dyDescent="0.25">
      <c r="A6" s="12"/>
      <c r="B6" s="162">
        <v>46175</v>
      </c>
      <c r="C6" s="163" t="s">
        <v>202</v>
      </c>
      <c r="D6" s="164" t="s">
        <v>267</v>
      </c>
      <c r="E6" s="164" t="s">
        <v>203</v>
      </c>
      <c r="F6" s="165" t="s">
        <v>162</v>
      </c>
      <c r="G6" s="166" t="s">
        <v>215</v>
      </c>
      <c r="H6" s="167">
        <v>54560</v>
      </c>
      <c r="I6" s="17">
        <v>0</v>
      </c>
      <c r="J6" s="17">
        <f>J5+H6-I6</f>
        <v>118360</v>
      </c>
      <c r="L6" s="48"/>
      <c r="M6" s="50"/>
    </row>
    <row r="7" spans="1:13" x14ac:dyDescent="0.25">
      <c r="A7" s="12"/>
      <c r="B7" s="162">
        <v>46177</v>
      </c>
      <c r="C7" s="163" t="s">
        <v>202</v>
      </c>
      <c r="D7" s="164" t="s">
        <v>267</v>
      </c>
      <c r="E7" s="164" t="s">
        <v>203</v>
      </c>
      <c r="F7" s="165" t="s">
        <v>162</v>
      </c>
      <c r="G7" s="166" t="s">
        <v>216</v>
      </c>
      <c r="H7" s="167">
        <v>50000</v>
      </c>
      <c r="I7" s="17">
        <v>0</v>
      </c>
      <c r="J7" s="17">
        <f t="shared" ref="J7:J68" si="0">J6+H7-I7</f>
        <v>168360</v>
      </c>
      <c r="L7" s="49"/>
      <c r="M7" s="50"/>
    </row>
    <row r="8" spans="1:13" x14ac:dyDescent="0.25">
      <c r="B8" s="162">
        <v>46178</v>
      </c>
      <c r="C8" s="163" t="s">
        <v>202</v>
      </c>
      <c r="D8" s="164" t="s">
        <v>267</v>
      </c>
      <c r="E8" s="164" t="s">
        <v>203</v>
      </c>
      <c r="F8" s="165" t="s">
        <v>162</v>
      </c>
      <c r="G8" s="166" t="s">
        <v>216</v>
      </c>
      <c r="H8" s="167">
        <v>68000</v>
      </c>
      <c r="I8" s="2">
        <v>0</v>
      </c>
      <c r="J8" s="17">
        <f t="shared" si="0"/>
        <v>236360</v>
      </c>
      <c r="L8" s="49"/>
      <c r="M8" s="50"/>
    </row>
    <row r="9" spans="1:13" x14ac:dyDescent="0.25">
      <c r="B9" s="162">
        <v>46179</v>
      </c>
      <c r="C9" s="163" t="s">
        <v>202</v>
      </c>
      <c r="D9" s="164" t="s">
        <v>267</v>
      </c>
      <c r="E9" s="164" t="s">
        <v>203</v>
      </c>
      <c r="F9" s="165" t="s">
        <v>162</v>
      </c>
      <c r="G9" s="166" t="s">
        <v>216</v>
      </c>
      <c r="H9" s="167">
        <v>34400</v>
      </c>
      <c r="I9" s="17">
        <v>0</v>
      </c>
      <c r="J9" s="17">
        <f t="shared" si="0"/>
        <v>270760</v>
      </c>
      <c r="L9" s="49"/>
      <c r="M9" s="50"/>
    </row>
    <row r="10" spans="1:13" x14ac:dyDescent="0.25">
      <c r="B10" s="162">
        <v>46182</v>
      </c>
      <c r="C10" s="163" t="s">
        <v>202</v>
      </c>
      <c r="D10" s="164" t="s">
        <v>267</v>
      </c>
      <c r="E10" s="164" t="s">
        <v>203</v>
      </c>
      <c r="F10" s="165" t="s">
        <v>162</v>
      </c>
      <c r="G10" s="166" t="s">
        <v>163</v>
      </c>
      <c r="H10" s="167">
        <v>160000</v>
      </c>
      <c r="I10" s="17">
        <v>0</v>
      </c>
      <c r="J10" s="17">
        <f t="shared" si="0"/>
        <v>430760</v>
      </c>
      <c r="L10" s="49"/>
      <c r="M10" s="50"/>
    </row>
    <row r="11" spans="1:13" x14ac:dyDescent="0.25">
      <c r="B11" s="18"/>
      <c r="C11" s="62"/>
      <c r="D11" s="19"/>
      <c r="E11" s="1"/>
      <c r="F11" s="36"/>
      <c r="G11" s="35"/>
      <c r="H11" s="17">
        <v>0</v>
      </c>
      <c r="I11" s="17">
        <v>0</v>
      </c>
      <c r="J11" s="17">
        <f t="shared" si="0"/>
        <v>430760</v>
      </c>
      <c r="L11" s="49"/>
      <c r="M11" s="50"/>
    </row>
    <row r="12" spans="1:13" x14ac:dyDescent="0.25">
      <c r="B12" s="18"/>
      <c r="C12" s="62"/>
      <c r="D12" s="19"/>
      <c r="E12" s="1"/>
      <c r="F12" s="36"/>
      <c r="G12" s="60"/>
      <c r="H12" s="17">
        <v>0</v>
      </c>
      <c r="I12" s="17">
        <v>0</v>
      </c>
      <c r="J12" s="17">
        <f t="shared" si="0"/>
        <v>430760</v>
      </c>
      <c r="L12" s="49"/>
      <c r="M12" s="50"/>
    </row>
    <row r="13" spans="1:13" x14ac:dyDescent="0.25">
      <c r="B13" s="18"/>
      <c r="C13" s="62"/>
      <c r="D13" s="19"/>
      <c r="E13" s="19"/>
      <c r="F13" s="36"/>
      <c r="G13" s="35"/>
      <c r="H13" s="17">
        <v>0</v>
      </c>
      <c r="I13" s="17">
        <v>0</v>
      </c>
      <c r="J13" s="17">
        <f t="shared" si="0"/>
        <v>430760</v>
      </c>
      <c r="L13" s="49"/>
      <c r="M13" s="50"/>
    </row>
    <row r="14" spans="1:13" x14ac:dyDescent="0.25">
      <c r="B14" s="18"/>
      <c r="C14" s="62"/>
      <c r="D14" s="19"/>
      <c r="E14" s="19"/>
      <c r="F14" s="36"/>
      <c r="G14" s="35"/>
      <c r="H14" s="17">
        <v>0</v>
      </c>
      <c r="I14" s="17">
        <v>0</v>
      </c>
      <c r="J14" s="17">
        <f t="shared" si="0"/>
        <v>430760</v>
      </c>
      <c r="L14" s="49"/>
      <c r="M14" s="50"/>
    </row>
    <row r="15" spans="1:13" x14ac:dyDescent="0.25">
      <c r="B15" s="18"/>
      <c r="C15" s="62"/>
      <c r="D15" s="19"/>
      <c r="E15" s="19"/>
      <c r="F15" s="36"/>
      <c r="G15" s="35"/>
      <c r="H15" s="17">
        <v>0</v>
      </c>
      <c r="I15" s="17">
        <v>0</v>
      </c>
      <c r="J15" s="17">
        <f t="shared" si="0"/>
        <v>430760</v>
      </c>
      <c r="L15" s="49"/>
    </row>
    <row r="16" spans="1:13" x14ac:dyDescent="0.25">
      <c r="B16" s="18"/>
      <c r="C16" s="62"/>
      <c r="D16" s="19"/>
      <c r="E16" s="19"/>
      <c r="F16" s="52"/>
      <c r="G16" s="35"/>
      <c r="H16" s="17">
        <v>0</v>
      </c>
      <c r="I16" s="17">
        <v>0</v>
      </c>
      <c r="J16" s="17">
        <f t="shared" si="0"/>
        <v>430760</v>
      </c>
      <c r="L16" s="49"/>
    </row>
    <row r="17" spans="2:12" x14ac:dyDescent="0.25">
      <c r="B17" s="18"/>
      <c r="C17" s="62"/>
      <c r="D17" s="19"/>
      <c r="E17" s="19"/>
      <c r="F17" s="52"/>
      <c r="G17" s="35"/>
      <c r="H17" s="17">
        <v>0</v>
      </c>
      <c r="I17" s="17">
        <v>0</v>
      </c>
      <c r="J17" s="17">
        <f t="shared" si="0"/>
        <v>430760</v>
      </c>
      <c r="L17" s="49"/>
    </row>
    <row r="18" spans="2:12" x14ac:dyDescent="0.25">
      <c r="B18" s="18"/>
      <c r="C18" s="62"/>
      <c r="D18" s="3"/>
      <c r="E18" s="1"/>
      <c r="F18" s="52"/>
      <c r="G18" s="35"/>
      <c r="H18" s="17">
        <v>0</v>
      </c>
      <c r="I18" s="17">
        <v>0</v>
      </c>
      <c r="J18" s="17">
        <f t="shared" si="0"/>
        <v>430760</v>
      </c>
      <c r="L18" s="49"/>
    </row>
    <row r="19" spans="2:12" x14ac:dyDescent="0.25">
      <c r="B19" s="18"/>
      <c r="C19" s="62"/>
      <c r="D19" s="19"/>
      <c r="E19" s="19"/>
      <c r="F19" s="52"/>
      <c r="G19" s="35"/>
      <c r="H19" s="17">
        <v>0</v>
      </c>
      <c r="I19" s="17">
        <v>0</v>
      </c>
      <c r="J19" s="17">
        <f t="shared" si="0"/>
        <v>430760</v>
      </c>
      <c r="L19" s="49"/>
    </row>
    <row r="20" spans="2:12" x14ac:dyDescent="0.25">
      <c r="B20" s="18"/>
      <c r="C20" s="62"/>
      <c r="D20" s="3"/>
      <c r="E20" s="19"/>
      <c r="F20" s="36"/>
      <c r="G20" s="35"/>
      <c r="H20" s="17">
        <v>0</v>
      </c>
      <c r="I20" s="17">
        <v>0</v>
      </c>
      <c r="J20" s="17">
        <f t="shared" si="0"/>
        <v>430760</v>
      </c>
      <c r="L20" s="49"/>
    </row>
    <row r="21" spans="2:12" x14ac:dyDescent="0.25">
      <c r="B21" s="18"/>
      <c r="C21" s="62"/>
      <c r="D21" s="19"/>
      <c r="E21" s="1"/>
      <c r="F21" s="36"/>
      <c r="G21" s="35"/>
      <c r="H21" s="17">
        <v>0</v>
      </c>
      <c r="I21" s="17">
        <v>0</v>
      </c>
      <c r="J21" s="17">
        <f t="shared" si="0"/>
        <v>430760</v>
      </c>
      <c r="L21" s="49"/>
    </row>
    <row r="22" spans="2:12" x14ac:dyDescent="0.25">
      <c r="B22" s="18"/>
      <c r="C22" s="62"/>
      <c r="D22" s="19"/>
      <c r="E22" s="1"/>
      <c r="F22" s="52"/>
      <c r="G22" s="35"/>
      <c r="H22" s="2">
        <v>0</v>
      </c>
      <c r="I22" s="17">
        <v>0</v>
      </c>
      <c r="J22" s="17">
        <f t="shared" si="0"/>
        <v>430760</v>
      </c>
      <c r="L22" s="49"/>
    </row>
    <row r="23" spans="2:12" x14ac:dyDescent="0.25">
      <c r="B23" s="18"/>
      <c r="C23" s="62"/>
      <c r="D23" s="19"/>
      <c r="E23" s="1"/>
      <c r="F23" s="52"/>
      <c r="G23" s="35"/>
      <c r="H23" s="2">
        <v>0</v>
      </c>
      <c r="I23" s="17">
        <v>0</v>
      </c>
      <c r="J23" s="17">
        <f t="shared" si="0"/>
        <v>430760</v>
      </c>
      <c r="L23" s="49"/>
    </row>
    <row r="24" spans="2:12" x14ac:dyDescent="0.25">
      <c r="B24" s="18"/>
      <c r="C24" s="62"/>
      <c r="D24" s="19"/>
      <c r="E24" s="19"/>
      <c r="F24" s="52"/>
      <c r="G24" s="35"/>
      <c r="H24" s="17">
        <v>0</v>
      </c>
      <c r="I24" s="17">
        <v>0</v>
      </c>
      <c r="J24" s="17">
        <f t="shared" si="0"/>
        <v>430760</v>
      </c>
      <c r="L24" s="49"/>
    </row>
    <row r="25" spans="2:12" x14ac:dyDescent="0.25">
      <c r="B25" s="18"/>
      <c r="C25" s="62"/>
      <c r="D25" s="19"/>
      <c r="E25" s="1"/>
      <c r="F25" s="52"/>
      <c r="G25" s="35"/>
      <c r="H25" s="17">
        <v>0</v>
      </c>
      <c r="I25" s="17">
        <v>0</v>
      </c>
      <c r="J25" s="17">
        <f t="shared" si="0"/>
        <v>430760</v>
      </c>
      <c r="L25" s="49"/>
    </row>
    <row r="26" spans="2:12" x14ac:dyDescent="0.25">
      <c r="B26" s="18"/>
      <c r="C26" s="62"/>
      <c r="D26" s="19"/>
      <c r="E26" s="19"/>
      <c r="F26" s="36"/>
      <c r="G26" s="35"/>
      <c r="H26" s="2">
        <v>0</v>
      </c>
      <c r="I26" s="17">
        <v>0</v>
      </c>
      <c r="J26" s="17">
        <f t="shared" si="0"/>
        <v>430760</v>
      </c>
      <c r="L26" s="49"/>
    </row>
    <row r="27" spans="2:12" x14ac:dyDescent="0.25">
      <c r="B27" s="18"/>
      <c r="C27" s="62"/>
      <c r="D27" s="19"/>
      <c r="E27" s="19"/>
      <c r="F27" s="36"/>
      <c r="G27" s="35"/>
      <c r="H27" s="17">
        <v>0</v>
      </c>
      <c r="I27" s="17">
        <v>0</v>
      </c>
      <c r="J27" s="17">
        <f t="shared" si="0"/>
        <v>430760</v>
      </c>
      <c r="L27" s="49"/>
    </row>
    <row r="28" spans="2:12" x14ac:dyDescent="0.25">
      <c r="B28" s="18"/>
      <c r="C28" s="62"/>
      <c r="D28" s="19"/>
      <c r="E28" s="19"/>
      <c r="F28" s="36"/>
      <c r="G28" s="35"/>
      <c r="H28" s="17">
        <v>0</v>
      </c>
      <c r="I28" s="17">
        <v>0</v>
      </c>
      <c r="J28" s="17">
        <f t="shared" si="0"/>
        <v>430760</v>
      </c>
      <c r="L28" s="49"/>
    </row>
    <row r="29" spans="2:12" x14ac:dyDescent="0.25">
      <c r="B29" s="18"/>
      <c r="C29" s="62"/>
      <c r="D29" s="19"/>
      <c r="E29" s="1"/>
      <c r="F29" s="36"/>
      <c r="G29" s="35"/>
      <c r="H29" s="17">
        <v>0</v>
      </c>
      <c r="I29" s="17">
        <v>0</v>
      </c>
      <c r="J29" s="17">
        <f t="shared" si="0"/>
        <v>430760</v>
      </c>
      <c r="L29" s="49"/>
    </row>
    <row r="30" spans="2:12" x14ac:dyDescent="0.25">
      <c r="B30" s="18"/>
      <c r="C30" s="62"/>
      <c r="D30" s="19"/>
      <c r="E30" s="19"/>
      <c r="F30" s="36"/>
      <c r="G30" s="35"/>
      <c r="H30" s="17">
        <v>0</v>
      </c>
      <c r="I30" s="17">
        <v>0</v>
      </c>
      <c r="J30" s="17">
        <f t="shared" si="0"/>
        <v>430760</v>
      </c>
      <c r="L30" s="49"/>
    </row>
    <row r="31" spans="2:12" x14ac:dyDescent="0.25">
      <c r="B31" s="18"/>
      <c r="C31" s="62"/>
      <c r="D31" s="19"/>
      <c r="E31" s="19"/>
      <c r="F31" s="36"/>
      <c r="G31" s="35"/>
      <c r="H31" s="17">
        <v>0</v>
      </c>
      <c r="I31" s="17">
        <v>0</v>
      </c>
      <c r="J31" s="17">
        <f t="shared" si="0"/>
        <v>430760</v>
      </c>
      <c r="L31" s="49"/>
    </row>
    <row r="32" spans="2:12" x14ac:dyDescent="0.25">
      <c r="B32" s="18"/>
      <c r="C32" s="62"/>
      <c r="D32" s="19"/>
      <c r="E32" s="1"/>
      <c r="F32" s="36"/>
      <c r="G32" s="35"/>
      <c r="H32" s="17">
        <v>0</v>
      </c>
      <c r="I32" s="17">
        <v>0</v>
      </c>
      <c r="J32" s="17">
        <f t="shared" si="0"/>
        <v>430760</v>
      </c>
      <c r="L32" s="49"/>
    </row>
    <row r="33" spans="2:12" x14ac:dyDescent="0.25">
      <c r="B33" s="18"/>
      <c r="C33" s="62"/>
      <c r="D33" s="19"/>
      <c r="E33" s="1"/>
      <c r="F33" s="36"/>
      <c r="G33" s="35"/>
      <c r="H33" s="2">
        <v>0</v>
      </c>
      <c r="I33" s="17">
        <v>0</v>
      </c>
      <c r="J33" s="17">
        <f t="shared" si="0"/>
        <v>430760</v>
      </c>
      <c r="L33" s="49"/>
    </row>
    <row r="34" spans="2:12" x14ac:dyDescent="0.25">
      <c r="B34" s="18"/>
      <c r="C34" s="62"/>
      <c r="D34" s="19"/>
      <c r="E34" s="1"/>
      <c r="F34" s="36"/>
      <c r="G34" s="35"/>
      <c r="H34" s="17">
        <v>0</v>
      </c>
      <c r="I34" s="17">
        <v>0</v>
      </c>
      <c r="J34" s="17">
        <f t="shared" si="0"/>
        <v>430760</v>
      </c>
      <c r="L34" s="49"/>
    </row>
    <row r="35" spans="2:12" x14ac:dyDescent="0.25">
      <c r="B35" s="18"/>
      <c r="C35" s="62"/>
      <c r="D35" s="19"/>
      <c r="E35" s="1"/>
      <c r="F35" s="36"/>
      <c r="G35" s="35"/>
      <c r="H35" s="17">
        <v>0</v>
      </c>
      <c r="I35" s="17">
        <v>0</v>
      </c>
      <c r="J35" s="17">
        <f t="shared" si="0"/>
        <v>430760</v>
      </c>
      <c r="L35" s="49"/>
    </row>
    <row r="36" spans="2:12" x14ac:dyDescent="0.25">
      <c r="B36" s="18"/>
      <c r="C36" s="62"/>
      <c r="D36" s="19"/>
      <c r="E36" s="1"/>
      <c r="F36" s="36"/>
      <c r="G36" s="35"/>
      <c r="H36" s="17">
        <v>0</v>
      </c>
      <c r="I36" s="17">
        <v>0</v>
      </c>
      <c r="J36" s="17">
        <f t="shared" si="0"/>
        <v>430760</v>
      </c>
      <c r="L36" s="49"/>
    </row>
    <row r="37" spans="2:12" x14ac:dyDescent="0.25">
      <c r="B37" s="18"/>
      <c r="C37" s="62"/>
      <c r="D37" s="19"/>
      <c r="E37" s="19"/>
      <c r="F37" s="36"/>
      <c r="G37" s="35"/>
      <c r="H37" s="17">
        <v>0</v>
      </c>
      <c r="I37" s="17">
        <v>0</v>
      </c>
      <c r="J37" s="17">
        <f t="shared" si="0"/>
        <v>430760</v>
      </c>
      <c r="L37" s="49"/>
    </row>
    <row r="38" spans="2:12" x14ac:dyDescent="0.25">
      <c r="B38" s="18"/>
      <c r="C38" s="62"/>
      <c r="D38" s="19"/>
      <c r="E38" s="19"/>
      <c r="F38" s="36"/>
      <c r="G38" s="35"/>
      <c r="H38" s="17">
        <v>0</v>
      </c>
      <c r="I38" s="17">
        <v>0</v>
      </c>
      <c r="J38" s="17">
        <f t="shared" si="0"/>
        <v>430760</v>
      </c>
      <c r="L38" s="49"/>
    </row>
    <row r="39" spans="2:12" x14ac:dyDescent="0.25">
      <c r="B39" s="18"/>
      <c r="C39" s="62"/>
      <c r="D39" s="1"/>
      <c r="E39" s="1"/>
      <c r="F39" s="36"/>
      <c r="G39" s="60"/>
      <c r="H39" s="17">
        <v>0</v>
      </c>
      <c r="I39" s="17">
        <v>0</v>
      </c>
      <c r="J39" s="17">
        <f t="shared" si="0"/>
        <v>430760</v>
      </c>
      <c r="L39" s="49"/>
    </row>
    <row r="40" spans="2:12" x14ac:dyDescent="0.25">
      <c r="B40" s="18"/>
      <c r="C40" s="62"/>
      <c r="D40" s="19"/>
      <c r="E40" s="19"/>
      <c r="F40" s="36"/>
      <c r="G40" s="35"/>
      <c r="H40" s="2">
        <v>0</v>
      </c>
      <c r="I40" s="17">
        <v>0</v>
      </c>
      <c r="J40" s="17">
        <f t="shared" si="0"/>
        <v>430760</v>
      </c>
      <c r="L40" s="49"/>
    </row>
    <row r="41" spans="2:12" x14ac:dyDescent="0.25">
      <c r="B41" s="18"/>
      <c r="C41" s="62"/>
      <c r="D41" s="19"/>
      <c r="E41" s="19"/>
      <c r="F41" s="36"/>
      <c r="G41" s="35"/>
      <c r="H41" s="17">
        <v>0</v>
      </c>
      <c r="I41" s="17">
        <v>0</v>
      </c>
      <c r="J41" s="17">
        <f t="shared" si="0"/>
        <v>430760</v>
      </c>
      <c r="L41" s="49"/>
    </row>
    <row r="42" spans="2:12" x14ac:dyDescent="0.25">
      <c r="B42" s="18"/>
      <c r="C42" s="62"/>
      <c r="D42" s="19"/>
      <c r="E42" s="19"/>
      <c r="F42" s="36"/>
      <c r="G42" s="35"/>
      <c r="H42" s="17">
        <v>0</v>
      </c>
      <c r="I42" s="17">
        <v>0</v>
      </c>
      <c r="J42" s="17">
        <f t="shared" si="0"/>
        <v>430760</v>
      </c>
      <c r="L42" s="49"/>
    </row>
    <row r="43" spans="2:12" x14ac:dyDescent="0.25">
      <c r="B43" s="18"/>
      <c r="C43" s="62"/>
      <c r="D43" s="19"/>
      <c r="E43" s="1"/>
      <c r="F43" s="36"/>
      <c r="G43" s="35"/>
      <c r="H43" s="17">
        <v>0</v>
      </c>
      <c r="I43" s="17">
        <v>0</v>
      </c>
      <c r="J43" s="17">
        <f t="shared" si="0"/>
        <v>430760</v>
      </c>
      <c r="L43" s="49"/>
    </row>
    <row r="44" spans="2:12" x14ac:dyDescent="0.25">
      <c r="B44" s="18"/>
      <c r="C44" s="62"/>
      <c r="D44" s="19"/>
      <c r="E44" s="1"/>
      <c r="F44" s="36"/>
      <c r="G44" s="35"/>
      <c r="H44" s="17">
        <v>0</v>
      </c>
      <c r="I44" s="17">
        <v>0</v>
      </c>
      <c r="J44" s="17">
        <f t="shared" si="0"/>
        <v>430760</v>
      </c>
      <c r="L44" s="49"/>
    </row>
    <row r="45" spans="2:12" x14ac:dyDescent="0.25">
      <c r="B45" s="18"/>
      <c r="C45" s="62"/>
      <c r="D45" s="19"/>
      <c r="E45" s="19"/>
      <c r="F45" s="36"/>
      <c r="G45" s="35"/>
      <c r="H45" s="17">
        <v>0</v>
      </c>
      <c r="I45" s="17">
        <v>0</v>
      </c>
      <c r="J45" s="17">
        <f t="shared" si="0"/>
        <v>430760</v>
      </c>
      <c r="L45" s="49"/>
    </row>
    <row r="46" spans="2:12" x14ac:dyDescent="0.25">
      <c r="B46" s="18"/>
      <c r="C46" s="62"/>
      <c r="D46" s="19"/>
      <c r="E46" s="19"/>
      <c r="F46" s="36"/>
      <c r="G46" s="35"/>
      <c r="H46" s="17">
        <v>0</v>
      </c>
      <c r="I46" s="17">
        <v>0</v>
      </c>
      <c r="J46" s="17">
        <f t="shared" si="0"/>
        <v>430760</v>
      </c>
      <c r="L46" s="49"/>
    </row>
    <row r="47" spans="2:12" x14ac:dyDescent="0.25">
      <c r="B47" s="18"/>
      <c r="C47" s="62"/>
      <c r="D47" s="19"/>
      <c r="E47" s="19"/>
      <c r="F47" s="36"/>
      <c r="G47" s="35"/>
      <c r="H47" s="17">
        <v>0</v>
      </c>
      <c r="I47" s="17">
        <v>0</v>
      </c>
      <c r="J47" s="17">
        <f t="shared" si="0"/>
        <v>430760</v>
      </c>
      <c r="L47" s="49"/>
    </row>
    <row r="48" spans="2:12" x14ac:dyDescent="0.25">
      <c r="B48" s="18"/>
      <c r="C48" s="62"/>
      <c r="D48" s="19"/>
      <c r="E48" s="19"/>
      <c r="F48" s="36"/>
      <c r="G48" s="35"/>
      <c r="H48" s="17">
        <v>0</v>
      </c>
      <c r="I48" s="17">
        <v>0</v>
      </c>
      <c r="J48" s="17">
        <f t="shared" si="0"/>
        <v>430760</v>
      </c>
      <c r="L48" s="49"/>
    </row>
    <row r="49" spans="2:12" x14ac:dyDescent="0.25">
      <c r="B49" s="18"/>
      <c r="C49" s="62"/>
      <c r="D49" s="19"/>
      <c r="E49" s="19"/>
      <c r="F49" s="36"/>
      <c r="G49" s="35"/>
      <c r="H49" s="2">
        <v>0</v>
      </c>
      <c r="I49" s="17">
        <v>0</v>
      </c>
      <c r="J49" s="17">
        <f t="shared" si="0"/>
        <v>430760</v>
      </c>
      <c r="L49" s="49"/>
    </row>
    <row r="50" spans="2:12" x14ac:dyDescent="0.25">
      <c r="B50" s="18"/>
      <c r="C50" s="62"/>
      <c r="D50" s="19"/>
      <c r="E50" s="19"/>
      <c r="F50" s="36"/>
      <c r="G50" s="35"/>
      <c r="H50" s="17">
        <v>0</v>
      </c>
      <c r="I50" s="17">
        <v>0</v>
      </c>
      <c r="J50" s="17">
        <f t="shared" si="0"/>
        <v>430760</v>
      </c>
      <c r="L50" s="49"/>
    </row>
    <row r="51" spans="2:12" x14ac:dyDescent="0.25">
      <c r="B51" s="18"/>
      <c r="C51" s="62"/>
      <c r="D51" s="19"/>
      <c r="E51" s="19"/>
      <c r="F51" s="36"/>
      <c r="G51" s="35"/>
      <c r="H51" s="17">
        <v>0</v>
      </c>
      <c r="I51" s="17">
        <v>0</v>
      </c>
      <c r="J51" s="17">
        <f t="shared" si="0"/>
        <v>430760</v>
      </c>
      <c r="L51" s="49"/>
    </row>
    <row r="52" spans="2:12" x14ac:dyDescent="0.25">
      <c r="B52" s="18"/>
      <c r="C52" s="62"/>
      <c r="D52" s="19"/>
      <c r="E52" s="19"/>
      <c r="F52" s="36"/>
      <c r="G52" s="35"/>
      <c r="H52" s="17">
        <v>0</v>
      </c>
      <c r="I52" s="17">
        <v>0</v>
      </c>
      <c r="J52" s="17">
        <f t="shared" si="0"/>
        <v>430760</v>
      </c>
      <c r="L52" s="49"/>
    </row>
    <row r="53" spans="2:12" x14ac:dyDescent="0.25">
      <c r="B53" s="18"/>
      <c r="C53" s="62"/>
      <c r="D53" s="19"/>
      <c r="E53" s="19"/>
      <c r="F53" s="36"/>
      <c r="G53" s="35"/>
      <c r="H53" s="2">
        <v>0</v>
      </c>
      <c r="I53" s="17">
        <v>0</v>
      </c>
      <c r="J53" s="17">
        <f t="shared" si="0"/>
        <v>430760</v>
      </c>
      <c r="L53" s="49"/>
    </row>
    <row r="54" spans="2:12" x14ac:dyDescent="0.25">
      <c r="B54" s="18"/>
      <c r="C54" s="62"/>
      <c r="D54" s="19"/>
      <c r="E54" s="19"/>
      <c r="F54" s="36"/>
      <c r="G54" s="35"/>
      <c r="H54" s="17">
        <v>0</v>
      </c>
      <c r="I54" s="17">
        <v>0</v>
      </c>
      <c r="J54" s="17">
        <f t="shared" si="0"/>
        <v>430760</v>
      </c>
      <c r="L54" s="49"/>
    </row>
    <row r="55" spans="2:12" x14ac:dyDescent="0.25">
      <c r="B55" s="18"/>
      <c r="C55" s="62"/>
      <c r="D55" s="3"/>
      <c r="E55" s="19"/>
      <c r="F55" s="36"/>
      <c r="G55" s="35"/>
      <c r="H55" s="2">
        <v>0</v>
      </c>
      <c r="I55" s="17">
        <v>0</v>
      </c>
      <c r="J55" s="17">
        <f t="shared" si="0"/>
        <v>430760</v>
      </c>
      <c r="L55" s="49"/>
    </row>
    <row r="56" spans="2:12" x14ac:dyDescent="0.25">
      <c r="B56" s="18"/>
      <c r="C56" s="62"/>
      <c r="D56" s="19"/>
      <c r="E56" s="19"/>
      <c r="F56" s="36"/>
      <c r="G56" s="35"/>
      <c r="H56" s="17">
        <v>0</v>
      </c>
      <c r="I56" s="17">
        <v>0</v>
      </c>
      <c r="J56" s="17">
        <f t="shared" si="0"/>
        <v>430760</v>
      </c>
      <c r="L56" s="49"/>
    </row>
    <row r="57" spans="2:12" x14ac:dyDescent="0.25">
      <c r="B57" s="18"/>
      <c r="C57" s="62"/>
      <c r="D57" s="19"/>
      <c r="E57" s="19"/>
      <c r="F57" s="36"/>
      <c r="G57" s="35"/>
      <c r="H57" s="17">
        <v>0</v>
      </c>
      <c r="I57" s="17">
        <v>0</v>
      </c>
      <c r="J57" s="17">
        <f t="shared" si="0"/>
        <v>430760</v>
      </c>
      <c r="L57" s="49"/>
    </row>
    <row r="58" spans="2:12" x14ac:dyDescent="0.25">
      <c r="B58" s="18"/>
      <c r="C58" s="62"/>
      <c r="D58" s="3"/>
      <c r="E58" s="19"/>
      <c r="F58" s="36"/>
      <c r="G58" s="35"/>
      <c r="H58" s="2">
        <v>0</v>
      </c>
      <c r="I58" s="17">
        <v>0</v>
      </c>
      <c r="J58" s="17">
        <f t="shared" si="0"/>
        <v>430760</v>
      </c>
      <c r="L58" s="49"/>
    </row>
    <row r="59" spans="2:12" x14ac:dyDescent="0.25">
      <c r="B59" s="18"/>
      <c r="C59" s="62"/>
      <c r="D59" s="3"/>
      <c r="E59" s="19"/>
      <c r="F59" s="36"/>
      <c r="G59" s="35"/>
      <c r="H59" s="2">
        <v>0</v>
      </c>
      <c r="I59" s="17">
        <v>0</v>
      </c>
      <c r="J59" s="17">
        <f t="shared" si="0"/>
        <v>430760</v>
      </c>
      <c r="L59" s="49"/>
    </row>
    <row r="60" spans="2:12" x14ac:dyDescent="0.25">
      <c r="B60" s="18"/>
      <c r="C60" s="62"/>
      <c r="D60" s="19"/>
      <c r="E60" s="19"/>
      <c r="F60" s="36"/>
      <c r="G60" s="35"/>
      <c r="H60" s="17">
        <v>0</v>
      </c>
      <c r="I60" s="17">
        <v>0</v>
      </c>
      <c r="J60" s="17">
        <f t="shared" si="0"/>
        <v>430760</v>
      </c>
      <c r="L60" s="49"/>
    </row>
    <row r="61" spans="2:12" x14ac:dyDescent="0.25">
      <c r="B61" s="18"/>
      <c r="C61" s="62"/>
      <c r="D61" s="19"/>
      <c r="E61" s="19"/>
      <c r="F61" s="36"/>
      <c r="G61" s="35"/>
      <c r="H61" s="17">
        <v>0</v>
      </c>
      <c r="I61" s="17">
        <v>0</v>
      </c>
      <c r="J61" s="17">
        <f t="shared" si="0"/>
        <v>430760</v>
      </c>
      <c r="L61" s="49"/>
    </row>
    <row r="62" spans="2:12" x14ac:dyDescent="0.25">
      <c r="B62" s="18"/>
      <c r="C62" s="62"/>
      <c r="D62" s="19"/>
      <c r="E62" s="19"/>
      <c r="F62" s="36"/>
      <c r="G62" s="35"/>
      <c r="H62" s="17">
        <v>0</v>
      </c>
      <c r="I62" s="17">
        <v>0</v>
      </c>
      <c r="J62" s="17">
        <f t="shared" si="0"/>
        <v>430760</v>
      </c>
      <c r="L62" s="49"/>
    </row>
    <row r="63" spans="2:12" x14ac:dyDescent="0.25">
      <c r="B63" s="18"/>
      <c r="C63" s="62"/>
      <c r="D63" s="19"/>
      <c r="E63" s="19"/>
      <c r="F63" s="36"/>
      <c r="G63" s="35"/>
      <c r="H63" s="17">
        <v>0</v>
      </c>
      <c r="I63" s="2">
        <v>0</v>
      </c>
      <c r="J63" s="17">
        <f t="shared" si="0"/>
        <v>430760</v>
      </c>
      <c r="L63" s="49"/>
    </row>
    <row r="64" spans="2:12" x14ac:dyDescent="0.25">
      <c r="B64" s="18"/>
      <c r="C64" s="62"/>
      <c r="D64" s="19"/>
      <c r="E64" s="19"/>
      <c r="F64" s="36"/>
      <c r="G64" s="35"/>
      <c r="H64" s="17">
        <v>0</v>
      </c>
      <c r="I64" s="17">
        <v>0</v>
      </c>
      <c r="J64" s="17">
        <f t="shared" si="0"/>
        <v>430760</v>
      </c>
      <c r="L64" s="49"/>
    </row>
    <row r="65" spans="2:12" x14ac:dyDescent="0.25">
      <c r="B65" s="18"/>
      <c r="C65" s="62"/>
      <c r="D65" s="19"/>
      <c r="E65" s="19"/>
      <c r="F65" s="36"/>
      <c r="G65" s="35"/>
      <c r="H65" s="17">
        <v>0</v>
      </c>
      <c r="I65" s="17">
        <v>0</v>
      </c>
      <c r="J65" s="17">
        <f t="shared" si="0"/>
        <v>430760</v>
      </c>
      <c r="L65" s="49"/>
    </row>
    <row r="66" spans="2:12" x14ac:dyDescent="0.25">
      <c r="B66" s="18"/>
      <c r="C66" s="62"/>
      <c r="D66" s="19"/>
      <c r="E66" s="19"/>
      <c r="F66" s="36"/>
      <c r="G66" s="35"/>
      <c r="H66" s="17">
        <v>0</v>
      </c>
      <c r="I66" s="17">
        <v>0</v>
      </c>
      <c r="J66" s="17">
        <f t="shared" si="0"/>
        <v>430760</v>
      </c>
      <c r="L66" s="49"/>
    </row>
    <row r="67" spans="2:12" x14ac:dyDescent="0.25">
      <c r="B67" s="18"/>
      <c r="C67" s="62"/>
      <c r="D67" s="19"/>
      <c r="E67" s="19"/>
      <c r="F67" s="36"/>
      <c r="G67" s="35"/>
      <c r="H67" s="17">
        <v>0</v>
      </c>
      <c r="I67" s="17">
        <v>0</v>
      </c>
      <c r="J67" s="17">
        <f t="shared" si="0"/>
        <v>430760</v>
      </c>
      <c r="L67" s="49"/>
    </row>
    <row r="68" spans="2:12" x14ac:dyDescent="0.25">
      <c r="B68" s="18"/>
      <c r="C68" s="62"/>
      <c r="D68" s="19"/>
      <c r="E68" s="19"/>
      <c r="F68" s="36"/>
      <c r="G68" s="35"/>
      <c r="H68" s="17">
        <v>0</v>
      </c>
      <c r="I68" s="17">
        <v>0</v>
      </c>
      <c r="J68" s="17">
        <f t="shared" si="0"/>
        <v>430760</v>
      </c>
      <c r="L68" s="49"/>
    </row>
    <row r="69" spans="2:12" x14ac:dyDescent="0.25">
      <c r="B69" s="18"/>
      <c r="C69" s="62"/>
      <c r="D69" s="19"/>
      <c r="E69" s="19"/>
      <c r="F69" s="36"/>
      <c r="G69" s="35"/>
      <c r="H69" s="17">
        <v>0</v>
      </c>
      <c r="I69" s="17">
        <v>0</v>
      </c>
      <c r="J69" s="17">
        <f t="shared" ref="J69:J214" si="1">J68+H69-I69</f>
        <v>430760</v>
      </c>
      <c r="L69" s="49"/>
    </row>
    <row r="70" spans="2:12" x14ac:dyDescent="0.25">
      <c r="B70" s="18"/>
      <c r="C70" s="62"/>
      <c r="D70" s="19"/>
      <c r="E70" s="19"/>
      <c r="F70" s="36"/>
      <c r="G70" s="35"/>
      <c r="H70" s="17">
        <v>0</v>
      </c>
      <c r="I70" s="17">
        <v>0</v>
      </c>
      <c r="J70" s="17">
        <f t="shared" si="1"/>
        <v>430760</v>
      </c>
      <c r="L70" s="49"/>
    </row>
    <row r="71" spans="2:12" x14ac:dyDescent="0.25">
      <c r="B71" s="18"/>
      <c r="C71" s="62"/>
      <c r="D71" s="19"/>
      <c r="E71" s="19"/>
      <c r="F71" s="36"/>
      <c r="G71" s="35"/>
      <c r="H71" s="17">
        <v>0</v>
      </c>
      <c r="I71" s="17">
        <v>0</v>
      </c>
      <c r="J71" s="17">
        <f t="shared" si="1"/>
        <v>430760</v>
      </c>
      <c r="L71" s="49"/>
    </row>
    <row r="72" spans="2:12" x14ac:dyDescent="0.25">
      <c r="B72" s="18"/>
      <c r="C72" s="62"/>
      <c r="D72" s="19"/>
      <c r="E72" s="19"/>
      <c r="F72" s="36"/>
      <c r="G72" s="35"/>
      <c r="H72" s="17">
        <v>0</v>
      </c>
      <c r="I72" s="17">
        <v>0</v>
      </c>
      <c r="J72" s="17">
        <f t="shared" si="1"/>
        <v>430760</v>
      </c>
      <c r="L72" s="49"/>
    </row>
    <row r="73" spans="2:12" x14ac:dyDescent="0.25">
      <c r="B73" s="18"/>
      <c r="C73" s="62"/>
      <c r="D73" s="19"/>
      <c r="E73" s="19"/>
      <c r="F73" s="36"/>
      <c r="G73" s="35"/>
      <c r="H73" s="17">
        <v>0</v>
      </c>
      <c r="I73" s="17">
        <v>0</v>
      </c>
      <c r="J73" s="17">
        <f t="shared" si="1"/>
        <v>430760</v>
      </c>
      <c r="L73" s="49"/>
    </row>
    <row r="74" spans="2:12" x14ac:dyDescent="0.25">
      <c r="B74" s="18"/>
      <c r="C74" s="62"/>
      <c r="D74" s="19"/>
      <c r="E74" s="19"/>
      <c r="F74" s="16"/>
      <c r="G74" s="1"/>
      <c r="H74" s="17">
        <v>0</v>
      </c>
      <c r="I74" s="17">
        <v>0</v>
      </c>
      <c r="J74" s="17">
        <f t="shared" si="1"/>
        <v>430760</v>
      </c>
      <c r="L74" s="49"/>
    </row>
    <row r="75" spans="2:12" x14ac:dyDescent="0.25">
      <c r="B75" s="18"/>
      <c r="C75" s="62"/>
      <c r="D75" s="19"/>
      <c r="E75" s="1"/>
      <c r="F75" s="16"/>
      <c r="G75" s="1"/>
      <c r="H75" s="17">
        <v>0</v>
      </c>
      <c r="I75" s="17">
        <v>0</v>
      </c>
      <c r="J75" s="17">
        <f t="shared" si="1"/>
        <v>430760</v>
      </c>
      <c r="L75" s="49"/>
    </row>
    <row r="76" spans="2:12" x14ac:dyDescent="0.25">
      <c r="B76" s="18"/>
      <c r="C76" s="62"/>
      <c r="D76" s="19"/>
      <c r="E76" s="1"/>
      <c r="F76" s="16"/>
      <c r="G76" s="1"/>
      <c r="H76" s="17">
        <v>0</v>
      </c>
      <c r="I76" s="17">
        <v>0</v>
      </c>
      <c r="J76" s="17">
        <f t="shared" si="1"/>
        <v>430760</v>
      </c>
      <c r="L76" s="49"/>
    </row>
    <row r="77" spans="2:12" x14ac:dyDescent="0.25">
      <c r="B77" s="18"/>
      <c r="C77" s="62"/>
      <c r="D77" s="19"/>
      <c r="E77" s="1"/>
      <c r="F77" s="16"/>
      <c r="G77" s="1"/>
      <c r="H77" s="17">
        <v>0</v>
      </c>
      <c r="I77" s="17">
        <v>0</v>
      </c>
      <c r="J77" s="17">
        <f t="shared" si="1"/>
        <v>430760</v>
      </c>
      <c r="L77" s="49"/>
    </row>
    <row r="78" spans="2:12" x14ac:dyDescent="0.25">
      <c r="B78" s="18"/>
      <c r="C78" s="62"/>
      <c r="D78" s="19"/>
      <c r="E78" s="1"/>
      <c r="F78" s="16"/>
      <c r="G78" s="1"/>
      <c r="H78" s="17">
        <v>0</v>
      </c>
      <c r="I78" s="17">
        <v>0</v>
      </c>
      <c r="J78" s="17">
        <f t="shared" si="1"/>
        <v>430760</v>
      </c>
      <c r="L78" s="49"/>
    </row>
    <row r="79" spans="2:12" x14ac:dyDescent="0.25">
      <c r="B79" s="18"/>
      <c r="C79" s="62"/>
      <c r="D79" s="19"/>
      <c r="E79" s="1"/>
      <c r="F79" s="16"/>
      <c r="G79" s="1"/>
      <c r="H79" s="17">
        <v>0</v>
      </c>
      <c r="I79" s="17">
        <v>0</v>
      </c>
      <c r="J79" s="17">
        <f t="shared" si="1"/>
        <v>430760</v>
      </c>
      <c r="L79" s="49"/>
    </row>
    <row r="80" spans="2:12" x14ac:dyDescent="0.25">
      <c r="B80" s="18"/>
      <c r="C80" s="62"/>
      <c r="D80" s="19"/>
      <c r="E80" s="1"/>
      <c r="F80" s="16"/>
      <c r="G80" s="1"/>
      <c r="H80" s="17">
        <v>0</v>
      </c>
      <c r="I80" s="17">
        <v>0</v>
      </c>
      <c r="J80" s="17">
        <f t="shared" si="1"/>
        <v>430760</v>
      </c>
      <c r="L80" s="49"/>
    </row>
    <row r="81" spans="2:12" x14ac:dyDescent="0.25">
      <c r="B81" s="18"/>
      <c r="C81" s="62"/>
      <c r="D81" s="19"/>
      <c r="E81" s="1"/>
      <c r="F81" s="16"/>
      <c r="G81" s="1"/>
      <c r="H81" s="17">
        <v>0</v>
      </c>
      <c r="I81" s="17">
        <v>0</v>
      </c>
      <c r="J81" s="17">
        <f t="shared" si="1"/>
        <v>430760</v>
      </c>
      <c r="L81" s="49"/>
    </row>
    <row r="82" spans="2:12" x14ac:dyDescent="0.25">
      <c r="B82" s="18"/>
      <c r="C82" s="62"/>
      <c r="D82" s="19"/>
      <c r="E82" s="1"/>
      <c r="F82" s="16"/>
      <c r="G82" s="1"/>
      <c r="H82" s="17">
        <v>0</v>
      </c>
      <c r="I82" s="17">
        <v>0</v>
      </c>
      <c r="J82" s="17">
        <f t="shared" si="1"/>
        <v>430760</v>
      </c>
      <c r="L82" s="49"/>
    </row>
    <row r="83" spans="2:12" x14ac:dyDescent="0.25">
      <c r="B83" s="18"/>
      <c r="C83" s="62"/>
      <c r="D83" s="19"/>
      <c r="E83" s="1"/>
      <c r="F83" s="16"/>
      <c r="G83" s="1"/>
      <c r="H83" s="17">
        <v>0</v>
      </c>
      <c r="I83" s="17">
        <v>0</v>
      </c>
      <c r="J83" s="17">
        <f t="shared" si="1"/>
        <v>430760</v>
      </c>
      <c r="L83" s="49"/>
    </row>
    <row r="84" spans="2:12" x14ac:dyDescent="0.25">
      <c r="B84" s="18"/>
      <c r="C84" s="62"/>
      <c r="D84" s="19"/>
      <c r="E84" s="1"/>
      <c r="F84" s="16"/>
      <c r="G84" s="1"/>
      <c r="H84" s="17">
        <v>0</v>
      </c>
      <c r="I84" s="17">
        <v>0</v>
      </c>
      <c r="J84" s="17">
        <f t="shared" si="1"/>
        <v>430760</v>
      </c>
      <c r="L84" s="49"/>
    </row>
    <row r="85" spans="2:12" x14ac:dyDescent="0.25">
      <c r="B85" s="18"/>
      <c r="C85" s="62"/>
      <c r="D85" s="19"/>
      <c r="E85" s="19"/>
      <c r="F85" s="16"/>
      <c r="G85" s="1"/>
      <c r="H85" s="17">
        <v>0</v>
      </c>
      <c r="I85" s="17">
        <v>0</v>
      </c>
      <c r="J85" s="17">
        <f t="shared" si="1"/>
        <v>430760</v>
      </c>
      <c r="L85" s="49"/>
    </row>
    <row r="86" spans="2:12" x14ac:dyDescent="0.25">
      <c r="B86" s="18"/>
      <c r="C86" s="62"/>
      <c r="D86" s="19"/>
      <c r="E86" s="19"/>
      <c r="F86" s="16"/>
      <c r="G86" s="1"/>
      <c r="H86" s="17">
        <v>0</v>
      </c>
      <c r="I86" s="17">
        <v>0</v>
      </c>
      <c r="J86" s="17">
        <f t="shared" si="1"/>
        <v>430760</v>
      </c>
      <c r="L86" s="49"/>
    </row>
    <row r="87" spans="2:12" x14ac:dyDescent="0.25">
      <c r="B87" s="18"/>
      <c r="C87" s="62"/>
      <c r="D87" s="19"/>
      <c r="E87" s="19"/>
      <c r="F87" s="16"/>
      <c r="G87" s="1"/>
      <c r="H87" s="17">
        <v>0</v>
      </c>
      <c r="I87" s="17">
        <v>0</v>
      </c>
      <c r="J87" s="17">
        <f t="shared" si="1"/>
        <v>430760</v>
      </c>
      <c r="L87" s="49"/>
    </row>
    <row r="88" spans="2:12" x14ac:dyDescent="0.25">
      <c r="B88" s="18"/>
      <c r="C88" s="62"/>
      <c r="D88" s="19"/>
      <c r="E88" s="19"/>
      <c r="F88" s="16"/>
      <c r="G88" s="1"/>
      <c r="H88" s="17">
        <v>0</v>
      </c>
      <c r="I88" s="17">
        <v>0</v>
      </c>
      <c r="J88" s="17">
        <f t="shared" si="1"/>
        <v>430760</v>
      </c>
      <c r="L88" s="49"/>
    </row>
    <row r="89" spans="2:12" x14ac:dyDescent="0.25">
      <c r="B89" s="18"/>
      <c r="C89" s="62"/>
      <c r="D89" s="19"/>
      <c r="E89" s="19"/>
      <c r="F89" s="16"/>
      <c r="G89" s="1"/>
      <c r="H89" s="17">
        <v>0</v>
      </c>
      <c r="I89" s="17">
        <v>0</v>
      </c>
      <c r="J89" s="17">
        <f t="shared" si="1"/>
        <v>430760</v>
      </c>
      <c r="L89" s="49"/>
    </row>
    <row r="90" spans="2:12" x14ac:dyDescent="0.25">
      <c r="B90" s="18"/>
      <c r="C90" s="62"/>
      <c r="D90" s="19"/>
      <c r="E90" s="1"/>
      <c r="F90" s="16"/>
      <c r="G90" s="1"/>
      <c r="H90" s="17">
        <v>0</v>
      </c>
      <c r="I90" s="17">
        <v>0</v>
      </c>
      <c r="J90" s="17">
        <f t="shared" si="1"/>
        <v>430760</v>
      </c>
      <c r="L90" s="49"/>
    </row>
    <row r="91" spans="2:12" x14ac:dyDescent="0.25">
      <c r="B91" s="18"/>
      <c r="C91" s="62"/>
      <c r="D91" s="19"/>
      <c r="E91" s="1"/>
      <c r="F91" s="16"/>
      <c r="G91" s="1"/>
      <c r="H91" s="17">
        <v>0</v>
      </c>
      <c r="I91" s="17">
        <v>0</v>
      </c>
      <c r="J91" s="17">
        <f t="shared" si="1"/>
        <v>430760</v>
      </c>
      <c r="L91" s="49"/>
    </row>
    <row r="92" spans="2:12" x14ac:dyDescent="0.25">
      <c r="B92" s="18"/>
      <c r="C92" s="62"/>
      <c r="D92" s="19"/>
      <c r="E92" s="1"/>
      <c r="F92" s="16"/>
      <c r="G92" s="1"/>
      <c r="H92" s="17">
        <v>0</v>
      </c>
      <c r="I92" s="17">
        <v>0</v>
      </c>
      <c r="J92" s="17">
        <f t="shared" si="1"/>
        <v>430760</v>
      </c>
      <c r="L92" s="49"/>
    </row>
    <row r="93" spans="2:12" x14ac:dyDescent="0.25">
      <c r="B93" s="18"/>
      <c r="C93" s="62"/>
      <c r="D93" s="19"/>
      <c r="E93" s="19"/>
      <c r="F93" s="16"/>
      <c r="G93" s="1"/>
      <c r="H93" s="17">
        <v>0</v>
      </c>
      <c r="I93" s="17">
        <v>0</v>
      </c>
      <c r="J93" s="17">
        <f t="shared" si="1"/>
        <v>430760</v>
      </c>
      <c r="L93" s="49"/>
    </row>
    <row r="94" spans="2:12" x14ac:dyDescent="0.25">
      <c r="B94" s="18"/>
      <c r="C94" s="62"/>
      <c r="D94" s="19"/>
      <c r="E94" s="1"/>
      <c r="F94" s="16"/>
      <c r="G94" s="1"/>
      <c r="H94" s="17">
        <v>0</v>
      </c>
      <c r="I94" s="17">
        <v>0</v>
      </c>
      <c r="J94" s="17">
        <f t="shared" si="1"/>
        <v>430760</v>
      </c>
      <c r="L94" s="49"/>
    </row>
    <row r="95" spans="2:12" x14ac:dyDescent="0.25">
      <c r="B95" s="18"/>
      <c r="C95" s="62"/>
      <c r="D95" s="19"/>
      <c r="E95" s="1"/>
      <c r="F95" s="16"/>
      <c r="G95" s="1"/>
      <c r="H95" s="17">
        <v>0</v>
      </c>
      <c r="I95" s="17">
        <v>0</v>
      </c>
      <c r="J95" s="17">
        <f t="shared" si="1"/>
        <v>430760</v>
      </c>
      <c r="L95" s="49"/>
    </row>
    <row r="96" spans="2:12" x14ac:dyDescent="0.25">
      <c r="B96" s="18"/>
      <c r="C96" s="62"/>
      <c r="D96" s="19"/>
      <c r="E96" s="1"/>
      <c r="F96" s="16"/>
      <c r="G96" s="1"/>
      <c r="H96" s="17">
        <v>0</v>
      </c>
      <c r="I96" s="17">
        <v>0</v>
      </c>
      <c r="J96" s="17">
        <f t="shared" si="1"/>
        <v>430760</v>
      </c>
      <c r="L96" s="49"/>
    </row>
    <row r="97" spans="2:12" x14ac:dyDescent="0.25">
      <c r="B97" s="18"/>
      <c r="C97" s="62"/>
      <c r="D97" s="19"/>
      <c r="E97" s="1"/>
      <c r="F97" s="16"/>
      <c r="G97" s="1"/>
      <c r="H97" s="17">
        <v>0</v>
      </c>
      <c r="I97" s="17">
        <v>0</v>
      </c>
      <c r="J97" s="17">
        <f t="shared" si="1"/>
        <v>430760</v>
      </c>
      <c r="L97" s="49"/>
    </row>
    <row r="98" spans="2:12" x14ac:dyDescent="0.25">
      <c r="B98" s="18"/>
      <c r="C98" s="62"/>
      <c r="D98" s="19"/>
      <c r="E98" s="1"/>
      <c r="F98" s="16"/>
      <c r="G98" s="1"/>
      <c r="H98" s="17">
        <v>0</v>
      </c>
      <c r="I98" s="17">
        <v>0</v>
      </c>
      <c r="J98" s="17">
        <f t="shared" si="1"/>
        <v>430760</v>
      </c>
      <c r="L98" s="49"/>
    </row>
    <row r="99" spans="2:12" x14ac:dyDescent="0.25">
      <c r="B99" s="18"/>
      <c r="C99" s="62"/>
      <c r="D99" s="19"/>
      <c r="E99" s="1"/>
      <c r="F99" s="16"/>
      <c r="G99" s="1"/>
      <c r="H99" s="17">
        <v>0</v>
      </c>
      <c r="I99" s="17">
        <v>0</v>
      </c>
      <c r="J99" s="17">
        <f t="shared" si="1"/>
        <v>430760</v>
      </c>
      <c r="L99" s="49"/>
    </row>
    <row r="100" spans="2:12" x14ac:dyDescent="0.25">
      <c r="B100" s="18"/>
      <c r="C100" s="62"/>
      <c r="D100" s="19"/>
      <c r="E100" s="1"/>
      <c r="F100" s="16"/>
      <c r="G100" s="1"/>
      <c r="H100" s="17">
        <v>0</v>
      </c>
      <c r="I100" s="17">
        <v>0</v>
      </c>
      <c r="J100" s="17">
        <f t="shared" si="1"/>
        <v>430760</v>
      </c>
      <c r="L100" s="49"/>
    </row>
    <row r="101" spans="2:12" x14ac:dyDescent="0.25">
      <c r="B101" s="18"/>
      <c r="C101" s="62"/>
      <c r="D101" s="19"/>
      <c r="E101" s="1"/>
      <c r="F101" s="16"/>
      <c r="G101" s="1"/>
      <c r="H101" s="17">
        <v>0</v>
      </c>
      <c r="I101" s="17">
        <v>0</v>
      </c>
      <c r="J101" s="17">
        <f t="shared" si="1"/>
        <v>430760</v>
      </c>
      <c r="L101" s="49"/>
    </row>
    <row r="102" spans="2:12" x14ac:dyDescent="0.25">
      <c r="B102" s="18"/>
      <c r="C102" s="62"/>
      <c r="D102" s="19"/>
      <c r="E102" s="1"/>
      <c r="F102" s="16"/>
      <c r="G102" s="1"/>
      <c r="H102" s="17">
        <v>0</v>
      </c>
      <c r="I102" s="17">
        <v>0</v>
      </c>
      <c r="J102" s="17">
        <f t="shared" si="1"/>
        <v>430760</v>
      </c>
      <c r="L102" s="49"/>
    </row>
    <row r="103" spans="2:12" x14ac:dyDescent="0.25">
      <c r="B103" s="18"/>
      <c r="C103" s="62"/>
      <c r="D103" s="19"/>
      <c r="E103" s="1"/>
      <c r="F103" s="16"/>
      <c r="G103" s="1"/>
      <c r="H103" s="17">
        <v>0</v>
      </c>
      <c r="I103" s="17">
        <v>0</v>
      </c>
      <c r="J103" s="17">
        <f t="shared" si="1"/>
        <v>430760</v>
      </c>
      <c r="L103" s="49"/>
    </row>
    <row r="104" spans="2:12" x14ac:dyDescent="0.25">
      <c r="B104" s="18"/>
      <c r="C104" s="62"/>
      <c r="D104" s="19"/>
      <c r="E104" s="19"/>
      <c r="F104" s="16"/>
      <c r="G104" s="1"/>
      <c r="H104" s="17">
        <v>0</v>
      </c>
      <c r="I104" s="17">
        <v>0</v>
      </c>
      <c r="J104" s="17">
        <f t="shared" si="1"/>
        <v>430760</v>
      </c>
      <c r="L104" s="49"/>
    </row>
    <row r="105" spans="2:12" x14ac:dyDescent="0.25">
      <c r="B105" s="18"/>
      <c r="C105" s="62"/>
      <c r="D105" s="19"/>
      <c r="E105" s="19"/>
      <c r="F105" s="16"/>
      <c r="G105" s="1"/>
      <c r="H105" s="17">
        <v>0</v>
      </c>
      <c r="I105" s="17">
        <v>0</v>
      </c>
      <c r="J105" s="17">
        <f t="shared" si="1"/>
        <v>430760</v>
      </c>
      <c r="L105" s="49"/>
    </row>
    <row r="106" spans="2:12" x14ac:dyDescent="0.25">
      <c r="B106" s="18"/>
      <c r="C106" s="62"/>
      <c r="D106" s="19"/>
      <c r="E106" s="1"/>
      <c r="F106" s="16"/>
      <c r="G106" s="1"/>
      <c r="H106" s="17">
        <v>0</v>
      </c>
      <c r="I106" s="17">
        <v>0</v>
      </c>
      <c r="J106" s="17">
        <f t="shared" si="1"/>
        <v>430760</v>
      </c>
      <c r="L106" s="49"/>
    </row>
    <row r="107" spans="2:12" x14ac:dyDescent="0.25">
      <c r="B107" s="18"/>
      <c r="C107" s="62"/>
      <c r="D107" s="19"/>
      <c r="E107" s="1"/>
      <c r="F107" s="16"/>
      <c r="G107" s="1"/>
      <c r="H107" s="17">
        <v>0</v>
      </c>
      <c r="I107" s="17">
        <v>0</v>
      </c>
      <c r="J107" s="17">
        <f t="shared" si="1"/>
        <v>430760</v>
      </c>
      <c r="L107" s="49"/>
    </row>
    <row r="108" spans="2:12" x14ac:dyDescent="0.25">
      <c r="B108" s="18"/>
      <c r="C108" s="62"/>
      <c r="D108" s="19"/>
      <c r="E108" s="1"/>
      <c r="F108" s="16"/>
      <c r="G108" s="1"/>
      <c r="H108" s="17">
        <v>0</v>
      </c>
      <c r="I108" s="17">
        <v>0</v>
      </c>
      <c r="J108" s="17">
        <f t="shared" si="1"/>
        <v>430760</v>
      </c>
      <c r="L108" s="49"/>
    </row>
    <row r="109" spans="2:12" x14ac:dyDescent="0.25">
      <c r="B109" s="18"/>
      <c r="C109" s="62"/>
      <c r="D109" s="19"/>
      <c r="E109" s="1"/>
      <c r="F109" s="16"/>
      <c r="G109" s="1"/>
      <c r="H109" s="17">
        <v>0</v>
      </c>
      <c r="I109" s="17">
        <v>0</v>
      </c>
      <c r="J109" s="17">
        <f t="shared" si="1"/>
        <v>430760</v>
      </c>
      <c r="L109" s="49"/>
    </row>
    <row r="110" spans="2:12" x14ac:dyDescent="0.25">
      <c r="B110" s="18"/>
      <c r="C110" s="62"/>
      <c r="D110" s="19"/>
      <c r="E110" s="1"/>
      <c r="F110" s="16"/>
      <c r="G110" s="1"/>
      <c r="H110" s="17">
        <v>0</v>
      </c>
      <c r="I110" s="17">
        <v>0</v>
      </c>
      <c r="J110" s="17">
        <f t="shared" si="1"/>
        <v>430760</v>
      </c>
      <c r="L110" s="49"/>
    </row>
    <row r="111" spans="2:12" x14ac:dyDescent="0.25">
      <c r="B111" s="18"/>
      <c r="C111" s="62"/>
      <c r="D111" s="19"/>
      <c r="E111" s="1"/>
      <c r="F111" s="16"/>
      <c r="G111" s="1"/>
      <c r="H111" s="17">
        <v>0</v>
      </c>
      <c r="I111" s="17">
        <v>0</v>
      </c>
      <c r="J111" s="17">
        <f t="shared" si="1"/>
        <v>430760</v>
      </c>
      <c r="L111" s="49"/>
    </row>
    <row r="112" spans="2:12" x14ac:dyDescent="0.25">
      <c r="B112" s="18"/>
      <c r="C112" s="62"/>
      <c r="D112" s="19"/>
      <c r="E112" s="1"/>
      <c r="F112" s="16"/>
      <c r="G112" s="1"/>
      <c r="H112" s="17">
        <v>0</v>
      </c>
      <c r="I112" s="17">
        <v>0</v>
      </c>
      <c r="J112" s="17">
        <f t="shared" si="1"/>
        <v>430760</v>
      </c>
      <c r="L112" s="49"/>
    </row>
    <row r="113" spans="2:12" x14ac:dyDescent="0.25">
      <c r="B113" s="18"/>
      <c r="C113" s="62"/>
      <c r="D113" s="19"/>
      <c r="E113" s="1"/>
      <c r="F113" s="16"/>
      <c r="G113" s="1"/>
      <c r="H113" s="17">
        <v>0</v>
      </c>
      <c r="I113" s="17">
        <v>0</v>
      </c>
      <c r="J113" s="17">
        <f t="shared" si="1"/>
        <v>430760</v>
      </c>
      <c r="L113" s="49"/>
    </row>
    <row r="114" spans="2:12" x14ac:dyDescent="0.25">
      <c r="B114" s="18"/>
      <c r="C114" s="62"/>
      <c r="D114" s="19"/>
      <c r="E114" s="1"/>
      <c r="F114" s="16"/>
      <c r="G114" s="1"/>
      <c r="H114" s="17">
        <v>0</v>
      </c>
      <c r="I114" s="17">
        <v>0</v>
      </c>
      <c r="J114" s="17">
        <f t="shared" si="1"/>
        <v>430760</v>
      </c>
      <c r="L114" s="49"/>
    </row>
    <row r="115" spans="2:12" x14ac:dyDescent="0.25">
      <c r="B115" s="18"/>
      <c r="C115" s="62"/>
      <c r="D115" s="19"/>
      <c r="E115" s="1"/>
      <c r="F115" s="16"/>
      <c r="G115" s="1"/>
      <c r="H115" s="17">
        <v>0</v>
      </c>
      <c r="I115" s="17">
        <v>0</v>
      </c>
      <c r="J115" s="17">
        <f t="shared" si="1"/>
        <v>430760</v>
      </c>
      <c r="L115" s="49"/>
    </row>
    <row r="116" spans="2:12" x14ac:dyDescent="0.25">
      <c r="B116" s="18"/>
      <c r="C116" s="62"/>
      <c r="D116" s="19"/>
      <c r="E116" s="1"/>
      <c r="F116" s="16"/>
      <c r="G116" s="1"/>
      <c r="H116" s="17">
        <v>0</v>
      </c>
      <c r="I116" s="17">
        <v>0</v>
      </c>
      <c r="J116" s="17">
        <f t="shared" si="1"/>
        <v>430760</v>
      </c>
      <c r="L116" s="49"/>
    </row>
    <row r="117" spans="2:12" x14ac:dyDescent="0.25">
      <c r="B117" s="18"/>
      <c r="C117" s="62"/>
      <c r="D117" s="19"/>
      <c r="E117" s="1"/>
      <c r="F117" s="16"/>
      <c r="G117" s="1"/>
      <c r="H117" s="17">
        <v>0</v>
      </c>
      <c r="I117" s="17">
        <v>0</v>
      </c>
      <c r="J117" s="17">
        <f t="shared" si="1"/>
        <v>430760</v>
      </c>
      <c r="L117" s="49"/>
    </row>
    <row r="118" spans="2:12" x14ac:dyDescent="0.25">
      <c r="B118" s="18"/>
      <c r="C118" s="62"/>
      <c r="D118" s="19"/>
      <c r="E118" s="1"/>
      <c r="F118" s="16"/>
      <c r="G118" s="1"/>
      <c r="H118" s="17">
        <v>0</v>
      </c>
      <c r="I118" s="17">
        <v>0</v>
      </c>
      <c r="J118" s="17">
        <f t="shared" si="1"/>
        <v>430760</v>
      </c>
      <c r="L118" s="49"/>
    </row>
    <row r="119" spans="2:12" x14ac:dyDescent="0.25">
      <c r="B119" s="18"/>
      <c r="C119" s="62"/>
      <c r="D119" s="19"/>
      <c r="E119" s="19"/>
      <c r="F119" s="52"/>
      <c r="G119" s="1"/>
      <c r="H119" s="17">
        <v>0</v>
      </c>
      <c r="I119" s="17">
        <v>0</v>
      </c>
      <c r="J119" s="17">
        <f t="shared" si="1"/>
        <v>430760</v>
      </c>
      <c r="L119" s="49"/>
    </row>
    <row r="120" spans="2:12" x14ac:dyDescent="0.25">
      <c r="B120" s="18"/>
      <c r="C120" s="62"/>
      <c r="D120" s="19"/>
      <c r="E120" s="1"/>
      <c r="F120" s="16"/>
      <c r="G120" s="1"/>
      <c r="H120" s="17">
        <v>0</v>
      </c>
      <c r="I120" s="17">
        <v>0</v>
      </c>
      <c r="J120" s="17">
        <f t="shared" si="1"/>
        <v>430760</v>
      </c>
      <c r="L120" s="49"/>
    </row>
    <row r="121" spans="2:12" x14ac:dyDescent="0.25">
      <c r="B121" s="18"/>
      <c r="C121" s="62"/>
      <c r="D121" s="19"/>
      <c r="E121" s="1"/>
      <c r="F121" s="16"/>
      <c r="G121" s="1"/>
      <c r="H121" s="17">
        <v>0</v>
      </c>
      <c r="I121" s="17">
        <v>0</v>
      </c>
      <c r="J121" s="17">
        <f t="shared" si="1"/>
        <v>430760</v>
      </c>
      <c r="L121" s="49"/>
    </row>
    <row r="122" spans="2:12" x14ac:dyDescent="0.25">
      <c r="B122" s="18"/>
      <c r="C122" s="62"/>
      <c r="D122" s="19"/>
      <c r="E122" s="1"/>
      <c r="F122" s="16"/>
      <c r="G122" s="1"/>
      <c r="H122" s="17">
        <v>0</v>
      </c>
      <c r="I122" s="17">
        <v>0</v>
      </c>
      <c r="J122" s="17">
        <f t="shared" si="1"/>
        <v>430760</v>
      </c>
      <c r="L122" s="49"/>
    </row>
    <row r="123" spans="2:12" x14ac:dyDescent="0.25">
      <c r="B123" s="18"/>
      <c r="C123" s="62"/>
      <c r="D123" s="19"/>
      <c r="E123" s="1"/>
      <c r="F123" s="16"/>
      <c r="G123" s="1"/>
      <c r="H123" s="17">
        <v>0</v>
      </c>
      <c r="I123" s="17">
        <v>0</v>
      </c>
      <c r="J123" s="17">
        <f t="shared" si="1"/>
        <v>430760</v>
      </c>
      <c r="L123" s="49"/>
    </row>
    <row r="124" spans="2:12" x14ac:dyDescent="0.25">
      <c r="B124" s="18"/>
      <c r="C124" s="62"/>
      <c r="D124" s="19"/>
      <c r="E124" s="1"/>
      <c r="F124" s="16"/>
      <c r="G124" s="1"/>
      <c r="H124" s="17">
        <v>0</v>
      </c>
      <c r="I124" s="17">
        <v>0</v>
      </c>
      <c r="J124" s="17">
        <f t="shared" si="1"/>
        <v>430760</v>
      </c>
      <c r="L124" s="49"/>
    </row>
    <row r="125" spans="2:12" x14ac:dyDescent="0.25">
      <c r="B125" s="18"/>
      <c r="C125" s="62"/>
      <c r="D125" s="19"/>
      <c r="E125" s="1"/>
      <c r="F125" s="16"/>
      <c r="G125" s="1"/>
      <c r="H125" s="17">
        <v>0</v>
      </c>
      <c r="I125" s="17">
        <v>0</v>
      </c>
      <c r="J125" s="17">
        <f t="shared" si="1"/>
        <v>430760</v>
      </c>
      <c r="L125" s="49"/>
    </row>
    <row r="126" spans="2:12" x14ac:dyDescent="0.25">
      <c r="B126" s="18"/>
      <c r="C126" s="62"/>
      <c r="D126" s="19"/>
      <c r="E126" s="1"/>
      <c r="F126" s="16"/>
      <c r="G126" s="1"/>
      <c r="H126" s="17">
        <v>0</v>
      </c>
      <c r="I126" s="17">
        <v>0</v>
      </c>
      <c r="J126" s="17">
        <f t="shared" si="1"/>
        <v>430760</v>
      </c>
      <c r="L126" s="49"/>
    </row>
    <row r="127" spans="2:12" x14ac:dyDescent="0.25">
      <c r="B127" s="18"/>
      <c r="C127" s="62"/>
      <c r="D127" s="19"/>
      <c r="E127" s="1"/>
      <c r="F127" s="16"/>
      <c r="G127" s="1"/>
      <c r="H127" s="17">
        <v>0</v>
      </c>
      <c r="I127" s="17">
        <v>0</v>
      </c>
      <c r="J127" s="17">
        <f t="shared" si="1"/>
        <v>430760</v>
      </c>
      <c r="L127" s="49"/>
    </row>
    <row r="128" spans="2:12" x14ac:dyDescent="0.25">
      <c r="B128" s="18"/>
      <c r="C128" s="62"/>
      <c r="D128" s="19"/>
      <c r="E128" s="1"/>
      <c r="F128" s="16"/>
      <c r="G128" s="1"/>
      <c r="H128" s="17">
        <v>0</v>
      </c>
      <c r="I128" s="17">
        <v>0</v>
      </c>
      <c r="J128" s="17">
        <f t="shared" si="1"/>
        <v>430760</v>
      </c>
      <c r="L128" s="49"/>
    </row>
    <row r="129" spans="2:12" x14ac:dyDescent="0.25">
      <c r="B129" s="18"/>
      <c r="C129" s="62"/>
      <c r="D129" s="19"/>
      <c r="E129" s="1"/>
      <c r="F129" s="16"/>
      <c r="G129" s="1"/>
      <c r="H129" s="17">
        <v>0</v>
      </c>
      <c r="I129" s="17">
        <v>0</v>
      </c>
      <c r="J129" s="17">
        <f t="shared" si="1"/>
        <v>430760</v>
      </c>
      <c r="L129" s="49"/>
    </row>
    <row r="130" spans="2:12" x14ac:dyDescent="0.25">
      <c r="B130" s="18"/>
      <c r="C130" s="62"/>
      <c r="D130" s="19"/>
      <c r="E130" s="1"/>
      <c r="F130" s="16"/>
      <c r="G130" s="1"/>
      <c r="H130" s="17">
        <v>0</v>
      </c>
      <c r="I130" s="17">
        <v>0</v>
      </c>
      <c r="J130" s="17">
        <f t="shared" si="1"/>
        <v>430760</v>
      </c>
      <c r="L130" s="49"/>
    </row>
    <row r="131" spans="2:12" x14ac:dyDescent="0.25">
      <c r="B131" s="18"/>
      <c r="C131" s="62"/>
      <c r="D131" s="19"/>
      <c r="E131" s="1"/>
      <c r="F131" s="16"/>
      <c r="G131" s="1"/>
      <c r="H131" s="17">
        <v>0</v>
      </c>
      <c r="I131" s="17">
        <v>0</v>
      </c>
      <c r="J131" s="17">
        <f t="shared" si="1"/>
        <v>430760</v>
      </c>
      <c r="L131" s="49"/>
    </row>
    <row r="132" spans="2:12" x14ac:dyDescent="0.25">
      <c r="B132" s="18"/>
      <c r="C132" s="62"/>
      <c r="D132" s="19"/>
      <c r="E132" s="1"/>
      <c r="F132" s="16"/>
      <c r="G132" s="1"/>
      <c r="H132" s="17">
        <v>0</v>
      </c>
      <c r="I132" s="17">
        <v>0</v>
      </c>
      <c r="J132" s="17">
        <f t="shared" si="1"/>
        <v>430760</v>
      </c>
      <c r="L132" s="49"/>
    </row>
    <row r="133" spans="2:12" x14ac:dyDescent="0.25">
      <c r="B133" s="18"/>
      <c r="C133" s="62"/>
      <c r="D133" s="19"/>
      <c r="E133" s="1"/>
      <c r="F133" s="16"/>
      <c r="G133" s="1"/>
      <c r="H133" s="17">
        <v>0</v>
      </c>
      <c r="I133" s="17">
        <v>0</v>
      </c>
      <c r="J133" s="17">
        <f t="shared" si="1"/>
        <v>430760</v>
      </c>
      <c r="L133" s="49"/>
    </row>
    <row r="134" spans="2:12" x14ac:dyDescent="0.25">
      <c r="B134" s="18"/>
      <c r="C134" s="62"/>
      <c r="D134" s="19"/>
      <c r="E134" s="1"/>
      <c r="F134" s="16"/>
      <c r="G134" s="1"/>
      <c r="H134" s="17">
        <v>0</v>
      </c>
      <c r="I134" s="17">
        <v>0</v>
      </c>
      <c r="J134" s="17">
        <f t="shared" si="1"/>
        <v>430760</v>
      </c>
      <c r="L134" s="49"/>
    </row>
    <row r="135" spans="2:12" x14ac:dyDescent="0.25">
      <c r="B135" s="18"/>
      <c r="C135" s="62"/>
      <c r="D135" s="19"/>
      <c r="E135" s="1"/>
      <c r="F135" s="16"/>
      <c r="G135" s="1"/>
      <c r="H135" s="17">
        <v>0</v>
      </c>
      <c r="I135" s="17">
        <v>0</v>
      </c>
      <c r="J135" s="17">
        <f t="shared" si="1"/>
        <v>430760</v>
      </c>
      <c r="L135" s="49"/>
    </row>
    <row r="136" spans="2:12" x14ac:dyDescent="0.25">
      <c r="B136" s="18"/>
      <c r="C136" s="62"/>
      <c r="D136" s="19"/>
      <c r="E136" s="1"/>
      <c r="F136" s="16"/>
      <c r="G136" s="1"/>
      <c r="H136" s="17">
        <v>0</v>
      </c>
      <c r="I136" s="17">
        <v>0</v>
      </c>
      <c r="J136" s="17">
        <f t="shared" si="1"/>
        <v>430760</v>
      </c>
      <c r="L136" s="49"/>
    </row>
    <row r="137" spans="2:12" x14ac:dyDescent="0.25">
      <c r="B137" s="18"/>
      <c r="C137" s="62"/>
      <c r="D137" s="19"/>
      <c r="E137" s="1"/>
      <c r="F137" s="16"/>
      <c r="G137" s="1"/>
      <c r="H137" s="17">
        <v>0</v>
      </c>
      <c r="I137" s="17">
        <v>0</v>
      </c>
      <c r="J137" s="17">
        <f t="shared" si="1"/>
        <v>430760</v>
      </c>
      <c r="L137" s="49"/>
    </row>
    <row r="138" spans="2:12" x14ac:dyDescent="0.25">
      <c r="B138" s="18"/>
      <c r="C138" s="62"/>
      <c r="D138" s="19"/>
      <c r="E138" s="1"/>
      <c r="F138" s="16"/>
      <c r="G138" s="1"/>
      <c r="H138" s="17">
        <v>0</v>
      </c>
      <c r="I138" s="17">
        <v>0</v>
      </c>
      <c r="J138" s="17">
        <f t="shared" si="1"/>
        <v>430760</v>
      </c>
      <c r="L138" s="49"/>
    </row>
    <row r="139" spans="2:12" x14ac:dyDescent="0.25">
      <c r="B139" s="18"/>
      <c r="C139" s="62"/>
      <c r="D139" s="19"/>
      <c r="E139" s="1"/>
      <c r="F139" s="16"/>
      <c r="G139" s="1"/>
      <c r="H139" s="17">
        <v>0</v>
      </c>
      <c r="I139" s="17">
        <v>0</v>
      </c>
      <c r="J139" s="17">
        <f t="shared" si="1"/>
        <v>430760</v>
      </c>
      <c r="L139" s="49"/>
    </row>
    <row r="140" spans="2:12" x14ac:dyDescent="0.25">
      <c r="B140" s="18"/>
      <c r="C140" s="62"/>
      <c r="D140" s="19"/>
      <c r="E140" s="1"/>
      <c r="F140" s="16"/>
      <c r="G140" s="1"/>
      <c r="H140" s="17">
        <v>0</v>
      </c>
      <c r="I140" s="17">
        <v>0</v>
      </c>
      <c r="J140" s="17">
        <f t="shared" si="1"/>
        <v>430760</v>
      </c>
      <c r="L140" s="49"/>
    </row>
    <row r="141" spans="2:12" x14ac:dyDescent="0.25">
      <c r="B141" s="18"/>
      <c r="C141" s="62"/>
      <c r="D141" s="19"/>
      <c r="E141" s="1"/>
      <c r="F141" s="16"/>
      <c r="G141" s="1"/>
      <c r="H141" s="17">
        <v>0</v>
      </c>
      <c r="I141" s="17">
        <v>0</v>
      </c>
      <c r="J141" s="17">
        <f t="shared" si="1"/>
        <v>430760</v>
      </c>
      <c r="L141" s="49"/>
    </row>
    <row r="142" spans="2:12" x14ac:dyDescent="0.25">
      <c r="B142" s="18"/>
      <c r="C142" s="62"/>
      <c r="D142" s="19"/>
      <c r="E142" s="1"/>
      <c r="F142" s="16"/>
      <c r="G142" s="1"/>
      <c r="H142" s="17">
        <v>0</v>
      </c>
      <c r="I142" s="17">
        <v>0</v>
      </c>
      <c r="J142" s="17">
        <f t="shared" si="1"/>
        <v>430760</v>
      </c>
      <c r="L142" s="49"/>
    </row>
    <row r="143" spans="2:12" x14ac:dyDescent="0.25">
      <c r="B143" s="18"/>
      <c r="C143" s="62"/>
      <c r="D143" s="19"/>
      <c r="E143" s="19"/>
      <c r="F143" s="52"/>
      <c r="G143" s="1"/>
      <c r="H143" s="17">
        <v>0</v>
      </c>
      <c r="I143" s="17">
        <v>0</v>
      </c>
      <c r="J143" s="17">
        <f t="shared" si="1"/>
        <v>430760</v>
      </c>
      <c r="L143" s="49"/>
    </row>
    <row r="144" spans="2:12" x14ac:dyDescent="0.25">
      <c r="B144" s="18"/>
      <c r="C144" s="62"/>
      <c r="D144" s="19"/>
      <c r="E144" s="1"/>
      <c r="F144" s="16"/>
      <c r="G144" s="1"/>
      <c r="H144" s="17">
        <v>0</v>
      </c>
      <c r="I144" s="17">
        <v>0</v>
      </c>
      <c r="J144" s="17">
        <f t="shared" si="1"/>
        <v>430760</v>
      </c>
      <c r="L144" s="49"/>
    </row>
    <row r="145" spans="2:12" x14ac:dyDescent="0.25">
      <c r="B145" s="18"/>
      <c r="C145" s="62"/>
      <c r="D145" s="19"/>
      <c r="E145" s="1"/>
      <c r="F145" s="16"/>
      <c r="G145" s="1"/>
      <c r="H145" s="17">
        <v>0</v>
      </c>
      <c r="I145" s="17">
        <v>0</v>
      </c>
      <c r="J145" s="17">
        <f t="shared" si="1"/>
        <v>430760</v>
      </c>
      <c r="L145" s="49"/>
    </row>
    <row r="146" spans="2:12" x14ac:dyDescent="0.25">
      <c r="B146" s="18"/>
      <c r="C146" s="62"/>
      <c r="D146" s="19"/>
      <c r="E146" s="19"/>
      <c r="F146" s="16"/>
      <c r="G146" s="1"/>
      <c r="H146" s="17">
        <v>0</v>
      </c>
      <c r="I146" s="17">
        <v>0</v>
      </c>
      <c r="J146" s="17">
        <f t="shared" si="1"/>
        <v>430760</v>
      </c>
      <c r="L146" s="49"/>
    </row>
    <row r="147" spans="2:12" x14ac:dyDescent="0.25">
      <c r="B147" s="18"/>
      <c r="C147" s="62"/>
      <c r="D147" s="19"/>
      <c r="E147" s="1"/>
      <c r="F147" s="19"/>
      <c r="G147" s="1"/>
      <c r="H147" s="17">
        <v>0</v>
      </c>
      <c r="I147" s="17">
        <v>0</v>
      </c>
      <c r="J147" s="17">
        <f t="shared" si="1"/>
        <v>430760</v>
      </c>
      <c r="L147" s="49"/>
    </row>
    <row r="148" spans="2:12" x14ac:dyDescent="0.25">
      <c r="B148" s="18"/>
      <c r="C148" s="62"/>
      <c r="D148" s="19"/>
      <c r="E148" s="1"/>
      <c r="F148" s="16"/>
      <c r="G148" s="1"/>
      <c r="H148" s="17">
        <v>0</v>
      </c>
      <c r="I148" s="17">
        <v>0</v>
      </c>
      <c r="J148" s="17">
        <f t="shared" si="1"/>
        <v>430760</v>
      </c>
      <c r="L148" s="49"/>
    </row>
    <row r="149" spans="2:12" x14ac:dyDescent="0.25">
      <c r="B149" s="18"/>
      <c r="C149" s="62"/>
      <c r="D149" s="19"/>
      <c r="E149" s="1"/>
      <c r="F149" s="19"/>
      <c r="G149" s="1"/>
      <c r="H149" s="17">
        <v>0</v>
      </c>
      <c r="I149" s="17">
        <v>0</v>
      </c>
      <c r="J149" s="17">
        <f t="shared" si="1"/>
        <v>430760</v>
      </c>
      <c r="L149" s="49"/>
    </row>
    <row r="150" spans="2:12" x14ac:dyDescent="0.25">
      <c r="B150" s="18"/>
      <c r="C150" s="62"/>
      <c r="D150" s="19"/>
      <c r="E150" s="1"/>
      <c r="F150" s="19"/>
      <c r="G150" s="1"/>
      <c r="H150" s="17">
        <v>0</v>
      </c>
      <c r="I150" s="17">
        <v>0</v>
      </c>
      <c r="J150" s="17">
        <f t="shared" si="1"/>
        <v>430760</v>
      </c>
      <c r="L150" s="49"/>
    </row>
    <row r="151" spans="2:12" x14ac:dyDescent="0.25">
      <c r="B151" s="18"/>
      <c r="C151" s="62"/>
      <c r="D151" s="19"/>
      <c r="E151" s="1"/>
      <c r="F151" s="19"/>
      <c r="G151" s="1"/>
      <c r="H151" s="17">
        <v>0</v>
      </c>
      <c r="I151" s="17">
        <v>0</v>
      </c>
      <c r="J151" s="17">
        <f t="shared" si="1"/>
        <v>430760</v>
      </c>
      <c r="L151" s="49"/>
    </row>
    <row r="152" spans="2:12" x14ac:dyDescent="0.25">
      <c r="B152" s="18"/>
      <c r="C152" s="62"/>
      <c r="D152" s="19"/>
      <c r="E152" s="1"/>
      <c r="F152" s="19"/>
      <c r="G152" s="1"/>
      <c r="H152" s="17">
        <v>0</v>
      </c>
      <c r="I152" s="17">
        <v>0</v>
      </c>
      <c r="J152" s="17">
        <f t="shared" si="1"/>
        <v>430760</v>
      </c>
      <c r="L152" s="49"/>
    </row>
    <row r="153" spans="2:12" x14ac:dyDescent="0.25">
      <c r="B153" s="18"/>
      <c r="C153" s="62"/>
      <c r="D153" s="19"/>
      <c r="E153" s="1"/>
      <c r="F153" s="19"/>
      <c r="G153" s="1"/>
      <c r="H153" s="17">
        <v>0</v>
      </c>
      <c r="I153" s="17">
        <v>0</v>
      </c>
      <c r="J153" s="17">
        <f t="shared" si="1"/>
        <v>430760</v>
      </c>
      <c r="L153" s="49"/>
    </row>
    <row r="154" spans="2:12" x14ac:dyDescent="0.25">
      <c r="B154" s="18"/>
      <c r="C154" s="62"/>
      <c r="D154" s="19"/>
      <c r="E154" s="19"/>
      <c r="F154" s="36"/>
      <c r="G154" s="1"/>
      <c r="H154" s="17">
        <v>0</v>
      </c>
      <c r="I154" s="17">
        <v>0</v>
      </c>
      <c r="J154" s="17">
        <f t="shared" si="1"/>
        <v>430760</v>
      </c>
      <c r="L154" s="49"/>
    </row>
    <row r="155" spans="2:12" x14ac:dyDescent="0.25">
      <c r="B155" s="18"/>
      <c r="C155" s="62"/>
      <c r="D155" s="19"/>
      <c r="E155" s="1"/>
      <c r="F155" s="19"/>
      <c r="G155" s="1"/>
      <c r="H155" s="17">
        <v>0</v>
      </c>
      <c r="I155" s="17">
        <v>0</v>
      </c>
      <c r="J155" s="17">
        <f t="shared" si="1"/>
        <v>430760</v>
      </c>
      <c r="L155" s="49"/>
    </row>
    <row r="156" spans="2:12" x14ac:dyDescent="0.25">
      <c r="B156" s="18"/>
      <c r="C156" s="62"/>
      <c r="D156" s="19"/>
      <c r="E156" s="1"/>
      <c r="F156" s="19"/>
      <c r="G156" s="1"/>
      <c r="H156" s="17">
        <v>0</v>
      </c>
      <c r="I156" s="17">
        <v>0</v>
      </c>
      <c r="J156" s="17">
        <f t="shared" si="1"/>
        <v>430760</v>
      </c>
      <c r="L156" s="49"/>
    </row>
    <row r="157" spans="2:12" x14ac:dyDescent="0.25">
      <c r="B157" s="18"/>
      <c r="C157" s="62"/>
      <c r="D157" s="19"/>
      <c r="E157" s="1"/>
      <c r="F157" s="19"/>
      <c r="G157" s="1"/>
      <c r="H157" s="17">
        <v>0</v>
      </c>
      <c r="I157" s="17">
        <v>0</v>
      </c>
      <c r="J157" s="17">
        <f t="shared" si="1"/>
        <v>430760</v>
      </c>
      <c r="L157" s="49"/>
    </row>
    <row r="158" spans="2:12" x14ac:dyDescent="0.25">
      <c r="B158" s="18"/>
      <c r="C158" s="62"/>
      <c r="D158" s="19"/>
      <c r="E158" s="1"/>
      <c r="F158" s="19"/>
      <c r="G158" s="1"/>
      <c r="H158" s="17">
        <v>0</v>
      </c>
      <c r="I158" s="17">
        <v>0</v>
      </c>
      <c r="J158" s="17">
        <f t="shared" si="1"/>
        <v>430760</v>
      </c>
      <c r="L158" s="49"/>
    </row>
    <row r="159" spans="2:12" x14ac:dyDescent="0.25">
      <c r="B159" s="18"/>
      <c r="C159" s="62"/>
      <c r="D159" s="19"/>
      <c r="E159" s="1"/>
      <c r="F159" s="19"/>
      <c r="G159" s="1"/>
      <c r="H159" s="17">
        <v>0</v>
      </c>
      <c r="I159" s="17">
        <v>0</v>
      </c>
      <c r="J159" s="17">
        <f t="shared" si="1"/>
        <v>430760</v>
      </c>
      <c r="L159" s="49"/>
    </row>
    <row r="160" spans="2:12" x14ac:dyDescent="0.25">
      <c r="B160" s="18"/>
      <c r="C160" s="62"/>
      <c r="D160" s="19"/>
      <c r="E160" s="1"/>
      <c r="F160" s="19"/>
      <c r="G160" s="1"/>
      <c r="H160" s="17">
        <v>0</v>
      </c>
      <c r="I160" s="17">
        <v>0</v>
      </c>
      <c r="J160" s="17">
        <f t="shared" si="1"/>
        <v>430760</v>
      </c>
      <c r="L160" s="49"/>
    </row>
    <row r="161" spans="2:12" x14ac:dyDescent="0.25">
      <c r="B161" s="18"/>
      <c r="C161" s="62"/>
      <c r="D161" s="19"/>
      <c r="E161" s="1"/>
      <c r="F161" s="19"/>
      <c r="G161" s="1"/>
      <c r="H161" s="17">
        <v>0</v>
      </c>
      <c r="I161" s="17">
        <v>0</v>
      </c>
      <c r="J161" s="17">
        <f t="shared" si="1"/>
        <v>430760</v>
      </c>
      <c r="L161" s="49"/>
    </row>
    <row r="162" spans="2:12" x14ac:dyDescent="0.25">
      <c r="B162" s="18"/>
      <c r="C162" s="62"/>
      <c r="D162" s="19"/>
      <c r="E162" s="1"/>
      <c r="F162" s="19"/>
      <c r="G162" s="1"/>
      <c r="H162" s="17">
        <v>0</v>
      </c>
      <c r="I162" s="17">
        <v>0</v>
      </c>
      <c r="J162" s="17">
        <f t="shared" si="1"/>
        <v>430760</v>
      </c>
      <c r="L162" s="49"/>
    </row>
    <row r="163" spans="2:12" x14ac:dyDescent="0.25">
      <c r="B163" s="18"/>
      <c r="C163" s="62"/>
      <c r="D163" s="19"/>
      <c r="E163" s="1"/>
      <c r="F163" s="36"/>
      <c r="G163" s="1"/>
      <c r="H163" s="17">
        <v>0</v>
      </c>
      <c r="I163" s="17">
        <v>0</v>
      </c>
      <c r="J163" s="17">
        <f t="shared" si="1"/>
        <v>430760</v>
      </c>
      <c r="L163" s="49"/>
    </row>
    <row r="164" spans="2:12" x14ac:dyDescent="0.25">
      <c r="B164" s="18"/>
      <c r="C164" s="62"/>
      <c r="D164" s="19"/>
      <c r="E164" s="1"/>
      <c r="F164" s="19"/>
      <c r="G164" s="1"/>
      <c r="H164" s="17">
        <v>0</v>
      </c>
      <c r="I164" s="17">
        <v>0</v>
      </c>
      <c r="J164" s="17">
        <f t="shared" si="1"/>
        <v>430760</v>
      </c>
      <c r="L164" s="49"/>
    </row>
    <row r="165" spans="2:12" x14ac:dyDescent="0.25">
      <c r="B165" s="18"/>
      <c r="C165" s="62"/>
      <c r="D165" s="19"/>
      <c r="E165" s="1"/>
      <c r="F165" s="36"/>
      <c r="G165" s="1"/>
      <c r="H165" s="17">
        <v>0</v>
      </c>
      <c r="I165" s="17">
        <v>0</v>
      </c>
      <c r="J165" s="17">
        <f t="shared" si="1"/>
        <v>430760</v>
      </c>
      <c r="L165" s="49"/>
    </row>
    <row r="166" spans="2:12" x14ac:dyDescent="0.25">
      <c r="B166" s="18"/>
      <c r="C166" s="62"/>
      <c r="D166" s="19"/>
      <c r="E166" s="1"/>
      <c r="F166" s="19"/>
      <c r="G166" s="1"/>
      <c r="H166" s="17">
        <v>0</v>
      </c>
      <c r="I166" s="17">
        <v>0</v>
      </c>
      <c r="J166" s="17">
        <f t="shared" si="1"/>
        <v>430760</v>
      </c>
      <c r="L166" s="49"/>
    </row>
    <row r="167" spans="2:12" x14ac:dyDescent="0.25">
      <c r="B167" s="18"/>
      <c r="C167" s="62"/>
      <c r="D167" s="19"/>
      <c r="E167" s="1"/>
      <c r="F167" s="19"/>
      <c r="G167" s="1"/>
      <c r="H167" s="17">
        <v>0</v>
      </c>
      <c r="I167" s="17">
        <v>0</v>
      </c>
      <c r="J167" s="17">
        <f t="shared" si="1"/>
        <v>430760</v>
      </c>
      <c r="L167" s="49"/>
    </row>
    <row r="168" spans="2:12" x14ac:dyDescent="0.25">
      <c r="B168" s="18"/>
      <c r="C168" s="62"/>
      <c r="D168" s="19"/>
      <c r="E168" s="1"/>
      <c r="F168" s="19"/>
      <c r="G168" s="1"/>
      <c r="H168" s="17">
        <v>0</v>
      </c>
      <c r="I168" s="17">
        <v>0</v>
      </c>
      <c r="J168" s="17">
        <f t="shared" si="1"/>
        <v>430760</v>
      </c>
      <c r="L168" s="49"/>
    </row>
    <row r="169" spans="2:12" x14ac:dyDescent="0.25">
      <c r="B169" s="18"/>
      <c r="C169" s="62"/>
      <c r="D169" s="19"/>
      <c r="E169" s="1"/>
      <c r="F169" s="19"/>
      <c r="G169" s="1"/>
      <c r="H169" s="17">
        <v>0</v>
      </c>
      <c r="I169" s="17">
        <v>0</v>
      </c>
      <c r="J169" s="17">
        <f t="shared" si="1"/>
        <v>430760</v>
      </c>
      <c r="L169" s="49"/>
    </row>
    <row r="170" spans="2:12" x14ac:dyDescent="0.25">
      <c r="B170" s="18"/>
      <c r="C170" s="62"/>
      <c r="D170" s="19"/>
      <c r="E170" s="1"/>
      <c r="F170" s="19"/>
      <c r="G170" s="1"/>
      <c r="H170" s="17">
        <v>0</v>
      </c>
      <c r="I170" s="17">
        <v>0</v>
      </c>
      <c r="J170" s="17">
        <f t="shared" si="1"/>
        <v>430760</v>
      </c>
      <c r="L170" s="49"/>
    </row>
    <row r="171" spans="2:12" x14ac:dyDescent="0.25">
      <c r="B171" s="18"/>
      <c r="C171" s="62"/>
      <c r="D171" s="19"/>
      <c r="E171" s="1"/>
      <c r="F171" s="19"/>
      <c r="G171" s="1"/>
      <c r="H171" s="17">
        <v>0</v>
      </c>
      <c r="I171" s="17">
        <v>0</v>
      </c>
      <c r="J171" s="17">
        <f t="shared" si="1"/>
        <v>430760</v>
      </c>
      <c r="L171" s="49"/>
    </row>
    <row r="172" spans="2:12" x14ac:dyDescent="0.25">
      <c r="B172" s="18"/>
      <c r="C172" s="62"/>
      <c r="D172" s="19"/>
      <c r="E172" s="1"/>
      <c r="F172" s="19"/>
      <c r="G172" s="1"/>
      <c r="H172" s="17">
        <v>0</v>
      </c>
      <c r="I172" s="17">
        <v>0</v>
      </c>
      <c r="J172" s="17">
        <f t="shared" si="1"/>
        <v>430760</v>
      </c>
      <c r="L172" s="49"/>
    </row>
    <row r="173" spans="2:12" x14ac:dyDescent="0.25">
      <c r="B173" s="18"/>
      <c r="C173" s="62"/>
      <c r="D173" s="19"/>
      <c r="E173" s="1"/>
      <c r="F173" s="16"/>
      <c r="G173" s="1"/>
      <c r="H173" s="17">
        <v>0</v>
      </c>
      <c r="I173" s="17">
        <v>0</v>
      </c>
      <c r="J173" s="17">
        <f t="shared" si="1"/>
        <v>430760</v>
      </c>
      <c r="L173" s="49"/>
    </row>
    <row r="174" spans="2:12" x14ac:dyDescent="0.25">
      <c r="B174" s="18"/>
      <c r="C174" s="62"/>
      <c r="D174" s="19"/>
      <c r="E174" s="1"/>
      <c r="F174" s="16"/>
      <c r="G174" s="1"/>
      <c r="H174" s="17">
        <v>0</v>
      </c>
      <c r="I174" s="17">
        <v>0</v>
      </c>
      <c r="J174" s="17">
        <f t="shared" si="1"/>
        <v>430760</v>
      </c>
      <c r="L174" s="49"/>
    </row>
    <row r="175" spans="2:12" x14ac:dyDescent="0.25">
      <c r="B175" s="18"/>
      <c r="C175" s="62"/>
      <c r="D175" s="19"/>
      <c r="E175" s="1"/>
      <c r="F175" s="16"/>
      <c r="G175" s="1"/>
      <c r="H175" s="17">
        <v>0</v>
      </c>
      <c r="I175" s="17">
        <v>0</v>
      </c>
      <c r="J175" s="17">
        <f t="shared" si="1"/>
        <v>430760</v>
      </c>
      <c r="L175" s="49"/>
    </row>
    <row r="176" spans="2:12" x14ac:dyDescent="0.25">
      <c r="B176" s="18"/>
      <c r="C176" s="62"/>
      <c r="D176" s="19"/>
      <c r="E176" s="1"/>
      <c r="F176" s="16"/>
      <c r="G176" s="1"/>
      <c r="H176" s="17">
        <v>0</v>
      </c>
      <c r="I176" s="17">
        <v>0</v>
      </c>
      <c r="J176" s="17">
        <f t="shared" si="1"/>
        <v>430760</v>
      </c>
      <c r="L176" s="49"/>
    </row>
    <row r="177" spans="2:12" x14ac:dyDescent="0.25">
      <c r="B177" s="18"/>
      <c r="C177" s="62"/>
      <c r="D177" s="19"/>
      <c r="E177" s="19"/>
      <c r="F177" s="16"/>
      <c r="G177" s="1"/>
      <c r="H177" s="17">
        <v>0</v>
      </c>
      <c r="I177" s="17">
        <v>0</v>
      </c>
      <c r="J177" s="17">
        <f t="shared" si="1"/>
        <v>430760</v>
      </c>
      <c r="L177" s="49"/>
    </row>
    <row r="178" spans="2:12" x14ac:dyDescent="0.25">
      <c r="B178" s="18"/>
      <c r="C178" s="62"/>
      <c r="D178" s="19"/>
      <c r="E178" s="19"/>
      <c r="F178" s="36"/>
      <c r="G178" s="1"/>
      <c r="H178" s="17">
        <v>0</v>
      </c>
      <c r="I178" s="17">
        <v>0</v>
      </c>
      <c r="J178" s="17">
        <f t="shared" si="1"/>
        <v>430760</v>
      </c>
      <c r="L178" s="49"/>
    </row>
    <row r="179" spans="2:12" x14ac:dyDescent="0.25">
      <c r="B179" s="18"/>
      <c r="C179" s="62"/>
      <c r="D179" s="19"/>
      <c r="E179" s="19"/>
      <c r="F179" s="36"/>
      <c r="G179" s="1"/>
      <c r="H179" s="17">
        <v>0</v>
      </c>
      <c r="I179" s="17">
        <v>0</v>
      </c>
      <c r="J179" s="17">
        <f t="shared" si="1"/>
        <v>430760</v>
      </c>
      <c r="L179" s="49"/>
    </row>
    <row r="180" spans="2:12" x14ac:dyDescent="0.25">
      <c r="B180" s="18"/>
      <c r="C180" s="62"/>
      <c r="D180" s="19"/>
      <c r="E180" s="19"/>
      <c r="F180" s="36"/>
      <c r="G180" s="1"/>
      <c r="H180" s="17">
        <v>0</v>
      </c>
      <c r="I180" s="17">
        <v>0</v>
      </c>
      <c r="J180" s="17">
        <f t="shared" si="1"/>
        <v>430760</v>
      </c>
      <c r="L180" s="49"/>
    </row>
    <row r="181" spans="2:12" x14ac:dyDescent="0.25">
      <c r="B181" s="18"/>
      <c r="C181" s="62"/>
      <c r="D181" s="19"/>
      <c r="E181" s="19"/>
      <c r="F181" s="36"/>
      <c r="G181" s="1"/>
      <c r="H181" s="17">
        <v>0</v>
      </c>
      <c r="I181" s="17">
        <v>0</v>
      </c>
      <c r="J181" s="17">
        <f t="shared" si="1"/>
        <v>430760</v>
      </c>
      <c r="L181" s="49"/>
    </row>
    <row r="182" spans="2:12" x14ac:dyDescent="0.25">
      <c r="B182" s="18"/>
      <c r="C182" s="62"/>
      <c r="D182" s="19"/>
      <c r="E182" s="19"/>
      <c r="F182" s="36"/>
      <c r="G182" s="1"/>
      <c r="H182" s="17">
        <v>0</v>
      </c>
      <c r="I182" s="17">
        <v>0</v>
      </c>
      <c r="J182" s="17">
        <f t="shared" si="1"/>
        <v>430760</v>
      </c>
      <c r="L182" s="49"/>
    </row>
    <row r="183" spans="2:12" x14ac:dyDescent="0.25">
      <c r="B183" s="18"/>
      <c r="C183" s="62"/>
      <c r="D183" s="19"/>
      <c r="E183" s="19"/>
      <c r="F183" s="36"/>
      <c r="G183" s="1"/>
      <c r="H183" s="17">
        <v>0</v>
      </c>
      <c r="I183" s="17">
        <v>0</v>
      </c>
      <c r="J183" s="17">
        <f t="shared" si="1"/>
        <v>430760</v>
      </c>
      <c r="L183" s="49"/>
    </row>
    <row r="184" spans="2:12" x14ac:dyDescent="0.25">
      <c r="B184" s="18"/>
      <c r="C184" s="62"/>
      <c r="D184" s="19"/>
      <c r="E184" s="19"/>
      <c r="F184" s="52"/>
      <c r="G184" s="1"/>
      <c r="H184" s="17">
        <v>0</v>
      </c>
      <c r="I184" s="17">
        <v>0</v>
      </c>
      <c r="J184" s="17">
        <f t="shared" si="1"/>
        <v>430760</v>
      </c>
      <c r="L184" s="49"/>
    </row>
    <row r="185" spans="2:12" x14ac:dyDescent="0.25">
      <c r="B185" s="18"/>
      <c r="C185" s="62"/>
      <c r="D185" s="19"/>
      <c r="E185" s="19"/>
      <c r="F185" s="36"/>
      <c r="G185" s="1"/>
      <c r="H185" s="17">
        <v>0</v>
      </c>
      <c r="I185" s="17">
        <v>0</v>
      </c>
      <c r="J185" s="17">
        <f t="shared" si="1"/>
        <v>430760</v>
      </c>
      <c r="L185" s="49"/>
    </row>
    <row r="186" spans="2:12" x14ac:dyDescent="0.25">
      <c r="B186" s="18"/>
      <c r="C186" s="62"/>
      <c r="D186" s="19"/>
      <c r="E186" s="19"/>
      <c r="F186" s="16"/>
      <c r="G186" s="1"/>
      <c r="H186" s="17">
        <v>0</v>
      </c>
      <c r="I186" s="17">
        <v>0</v>
      </c>
      <c r="J186" s="17">
        <f t="shared" si="1"/>
        <v>430760</v>
      </c>
      <c r="L186" s="49"/>
    </row>
    <row r="187" spans="2:12" x14ac:dyDescent="0.25">
      <c r="B187" s="18"/>
      <c r="C187" s="62"/>
      <c r="D187" s="19"/>
      <c r="E187" s="19"/>
      <c r="F187" s="16"/>
      <c r="G187" s="1"/>
      <c r="H187" s="17">
        <v>0</v>
      </c>
      <c r="I187" s="17">
        <v>0</v>
      </c>
      <c r="J187" s="17">
        <f t="shared" si="1"/>
        <v>430760</v>
      </c>
      <c r="L187" s="49"/>
    </row>
    <row r="188" spans="2:12" x14ac:dyDescent="0.25">
      <c r="B188" s="18"/>
      <c r="C188" s="62"/>
      <c r="D188" s="19"/>
      <c r="E188" s="19"/>
      <c r="F188" s="16"/>
      <c r="G188" s="1"/>
      <c r="H188" s="17">
        <v>0</v>
      </c>
      <c r="I188" s="17">
        <v>0</v>
      </c>
      <c r="J188" s="17">
        <f t="shared" si="1"/>
        <v>430760</v>
      </c>
      <c r="L188" s="49"/>
    </row>
    <row r="189" spans="2:12" x14ac:dyDescent="0.25">
      <c r="B189" s="18"/>
      <c r="C189" s="62"/>
      <c r="D189" s="19"/>
      <c r="E189" s="19"/>
      <c r="F189" s="16"/>
      <c r="G189" s="1"/>
      <c r="H189" s="17">
        <v>0</v>
      </c>
      <c r="I189" s="17">
        <v>0</v>
      </c>
      <c r="J189" s="17">
        <f t="shared" si="1"/>
        <v>430760</v>
      </c>
      <c r="L189" s="49"/>
    </row>
    <row r="190" spans="2:12" x14ac:dyDescent="0.25">
      <c r="B190" s="18"/>
      <c r="C190" s="62"/>
      <c r="D190" s="19"/>
      <c r="E190" s="19"/>
      <c r="F190" s="16"/>
      <c r="G190" s="1"/>
      <c r="H190" s="17">
        <v>0</v>
      </c>
      <c r="I190" s="17">
        <v>0</v>
      </c>
      <c r="J190" s="17">
        <f t="shared" si="1"/>
        <v>430760</v>
      </c>
      <c r="L190" s="49"/>
    </row>
    <row r="191" spans="2:12" x14ac:dyDescent="0.25">
      <c r="B191" s="18"/>
      <c r="C191" s="62"/>
      <c r="D191" s="19"/>
      <c r="E191" s="19"/>
      <c r="F191" s="16"/>
      <c r="G191" s="1"/>
      <c r="H191" s="17">
        <v>0</v>
      </c>
      <c r="I191" s="17">
        <v>0</v>
      </c>
      <c r="J191" s="17">
        <f t="shared" si="1"/>
        <v>430760</v>
      </c>
      <c r="L191" s="49"/>
    </row>
    <row r="192" spans="2:12" x14ac:dyDescent="0.25">
      <c r="B192" s="18"/>
      <c r="C192" s="62"/>
      <c r="D192" s="19"/>
      <c r="E192" s="19"/>
      <c r="F192" s="16"/>
      <c r="G192" s="1"/>
      <c r="H192" s="17">
        <v>0</v>
      </c>
      <c r="I192" s="17">
        <v>0</v>
      </c>
      <c r="J192" s="17">
        <f t="shared" si="1"/>
        <v>430760</v>
      </c>
      <c r="L192" s="49"/>
    </row>
    <row r="193" spans="2:12" x14ac:dyDescent="0.25">
      <c r="B193" s="18"/>
      <c r="C193" s="62"/>
      <c r="D193" s="19"/>
      <c r="E193" s="19"/>
      <c r="F193" s="16"/>
      <c r="G193" s="1"/>
      <c r="H193" s="17">
        <v>0</v>
      </c>
      <c r="I193" s="17">
        <v>0</v>
      </c>
      <c r="J193" s="17">
        <f t="shared" si="1"/>
        <v>430760</v>
      </c>
      <c r="L193" s="49"/>
    </row>
    <row r="194" spans="2:12" x14ac:dyDescent="0.25">
      <c r="B194" s="18"/>
      <c r="C194" s="62"/>
      <c r="D194" s="19"/>
      <c r="E194" s="19"/>
      <c r="F194" s="16"/>
      <c r="G194" s="1"/>
      <c r="H194" s="17">
        <v>0</v>
      </c>
      <c r="I194" s="17">
        <v>0</v>
      </c>
      <c r="J194" s="17">
        <f t="shared" si="1"/>
        <v>430760</v>
      </c>
      <c r="L194" s="49"/>
    </row>
    <row r="195" spans="2:12" x14ac:dyDescent="0.25">
      <c r="B195" s="18"/>
      <c r="C195" s="62"/>
      <c r="D195" s="19"/>
      <c r="E195" s="19"/>
      <c r="F195" s="16"/>
      <c r="G195" s="1"/>
      <c r="H195" s="17">
        <v>0</v>
      </c>
      <c r="I195" s="17">
        <v>0</v>
      </c>
      <c r="J195" s="17">
        <f t="shared" si="1"/>
        <v>430760</v>
      </c>
      <c r="L195" s="49"/>
    </row>
    <row r="196" spans="2:12" x14ac:dyDescent="0.25">
      <c r="B196" s="18"/>
      <c r="C196" s="62"/>
      <c r="D196" s="19"/>
      <c r="E196" s="19"/>
      <c r="F196" s="16"/>
      <c r="G196" s="1"/>
      <c r="H196" s="17">
        <v>0</v>
      </c>
      <c r="I196" s="17">
        <v>0</v>
      </c>
      <c r="J196" s="17">
        <f t="shared" si="1"/>
        <v>430760</v>
      </c>
      <c r="L196" s="49"/>
    </row>
    <row r="197" spans="2:12" x14ac:dyDescent="0.25">
      <c r="B197" s="18"/>
      <c r="C197" s="62"/>
      <c r="D197" s="19"/>
      <c r="E197" s="19"/>
      <c r="F197" s="16"/>
      <c r="G197" s="1"/>
      <c r="H197" s="17">
        <v>0</v>
      </c>
      <c r="I197" s="17">
        <v>0</v>
      </c>
      <c r="J197" s="17">
        <f t="shared" si="1"/>
        <v>430760</v>
      </c>
      <c r="L197" s="49"/>
    </row>
    <row r="198" spans="2:12" x14ac:dyDescent="0.25">
      <c r="B198" s="18"/>
      <c r="C198" s="62"/>
      <c r="D198" s="19"/>
      <c r="E198" s="1"/>
      <c r="F198" s="16"/>
      <c r="G198" s="1"/>
      <c r="H198" s="17">
        <v>0</v>
      </c>
      <c r="I198" s="17">
        <v>0</v>
      </c>
      <c r="J198" s="17">
        <f t="shared" si="1"/>
        <v>430760</v>
      </c>
      <c r="L198" s="49"/>
    </row>
    <row r="199" spans="2:12" x14ac:dyDescent="0.25">
      <c r="B199" s="18"/>
      <c r="C199" s="62"/>
      <c r="D199" s="19"/>
      <c r="E199" s="1"/>
      <c r="F199" s="16"/>
      <c r="G199" s="1"/>
      <c r="H199" s="17">
        <v>0</v>
      </c>
      <c r="I199" s="17">
        <v>0</v>
      </c>
      <c r="J199" s="17">
        <f t="shared" si="1"/>
        <v>430760</v>
      </c>
      <c r="L199" s="49"/>
    </row>
    <row r="200" spans="2:12" x14ac:dyDescent="0.25">
      <c r="B200" s="18"/>
      <c r="C200" s="62"/>
      <c r="D200" s="19"/>
      <c r="E200" s="1"/>
      <c r="F200" s="16"/>
      <c r="G200" s="1"/>
      <c r="H200" s="17">
        <v>0</v>
      </c>
      <c r="I200" s="17">
        <v>0</v>
      </c>
      <c r="J200" s="17">
        <f t="shared" si="1"/>
        <v>430760</v>
      </c>
      <c r="L200" s="49"/>
    </row>
    <row r="201" spans="2:12" x14ac:dyDescent="0.25">
      <c r="B201" s="18"/>
      <c r="C201" s="62"/>
      <c r="D201" s="19"/>
      <c r="E201" s="1"/>
      <c r="F201" s="16"/>
      <c r="G201" s="1"/>
      <c r="H201" s="17">
        <v>0</v>
      </c>
      <c r="I201" s="17">
        <v>0</v>
      </c>
      <c r="J201" s="17">
        <f t="shared" si="1"/>
        <v>430760</v>
      </c>
      <c r="L201" s="49"/>
    </row>
    <row r="202" spans="2:12" x14ac:dyDescent="0.25">
      <c r="B202" s="18"/>
      <c r="C202" s="62"/>
      <c r="D202" s="19"/>
      <c r="E202" s="1"/>
      <c r="F202" s="16"/>
      <c r="G202" s="1"/>
      <c r="H202" s="17">
        <v>0</v>
      </c>
      <c r="I202" s="17">
        <v>0</v>
      </c>
      <c r="J202" s="17">
        <f t="shared" si="1"/>
        <v>430760</v>
      </c>
      <c r="L202" s="49"/>
    </row>
    <row r="203" spans="2:12" x14ac:dyDescent="0.25">
      <c r="B203" s="18"/>
      <c r="C203" s="62"/>
      <c r="D203" s="19"/>
      <c r="E203" s="1"/>
      <c r="F203" s="16"/>
      <c r="G203" s="1"/>
      <c r="H203" s="17">
        <v>0</v>
      </c>
      <c r="I203" s="17">
        <v>0</v>
      </c>
      <c r="J203" s="17">
        <f t="shared" si="1"/>
        <v>430760</v>
      </c>
      <c r="L203" s="49"/>
    </row>
    <row r="204" spans="2:12" x14ac:dyDescent="0.25">
      <c r="B204" s="18"/>
      <c r="C204" s="62"/>
      <c r="D204" s="19"/>
      <c r="E204" s="1"/>
      <c r="F204" s="16"/>
      <c r="G204" s="1"/>
      <c r="H204" s="17">
        <v>0</v>
      </c>
      <c r="I204" s="17">
        <v>0</v>
      </c>
      <c r="J204" s="17">
        <f t="shared" si="1"/>
        <v>430760</v>
      </c>
      <c r="L204" s="49"/>
    </row>
    <row r="205" spans="2:12" x14ac:dyDescent="0.25">
      <c r="B205" s="18"/>
      <c r="C205" s="62"/>
      <c r="D205" s="19"/>
      <c r="E205" s="1"/>
      <c r="F205" s="16"/>
      <c r="G205" s="1"/>
      <c r="H205" s="17">
        <v>0</v>
      </c>
      <c r="I205" s="17">
        <v>0</v>
      </c>
      <c r="J205" s="17">
        <f t="shared" si="1"/>
        <v>430760</v>
      </c>
      <c r="L205" s="49"/>
    </row>
    <row r="206" spans="2:12" x14ac:dyDescent="0.25">
      <c r="B206" s="18"/>
      <c r="C206" s="62"/>
      <c r="D206" s="19"/>
      <c r="E206" s="1"/>
      <c r="F206" s="16"/>
      <c r="G206" s="1"/>
      <c r="H206" s="17">
        <v>0</v>
      </c>
      <c r="I206" s="17">
        <v>0</v>
      </c>
      <c r="J206" s="17">
        <f t="shared" si="1"/>
        <v>430760</v>
      </c>
      <c r="L206" s="49"/>
    </row>
    <row r="207" spans="2:12" x14ac:dyDescent="0.25">
      <c r="B207" s="18"/>
      <c r="C207" s="62"/>
      <c r="D207" s="19"/>
      <c r="E207" s="1"/>
      <c r="F207" s="16"/>
      <c r="G207" s="1"/>
      <c r="H207" s="17">
        <v>0</v>
      </c>
      <c r="I207" s="17">
        <v>0</v>
      </c>
      <c r="J207" s="17">
        <f t="shared" si="1"/>
        <v>430760</v>
      </c>
      <c r="L207" s="49"/>
    </row>
    <row r="208" spans="2:12" x14ac:dyDescent="0.25">
      <c r="B208" s="18"/>
      <c r="C208" s="62"/>
      <c r="D208" s="19"/>
      <c r="E208" s="1"/>
      <c r="F208" s="16"/>
      <c r="G208" s="1"/>
      <c r="H208" s="17">
        <v>0</v>
      </c>
      <c r="I208" s="17">
        <v>0</v>
      </c>
      <c r="J208" s="17">
        <f t="shared" si="1"/>
        <v>430760</v>
      </c>
      <c r="L208" s="49"/>
    </row>
    <row r="209" spans="2:12" x14ac:dyDescent="0.25">
      <c r="B209" s="18"/>
      <c r="C209" s="62"/>
      <c r="D209" s="19"/>
      <c r="E209" s="1"/>
      <c r="F209" s="16"/>
      <c r="G209" s="1"/>
      <c r="H209" s="17">
        <v>0</v>
      </c>
      <c r="I209" s="17">
        <v>0</v>
      </c>
      <c r="J209" s="17">
        <f t="shared" si="1"/>
        <v>430760</v>
      </c>
      <c r="L209" s="49"/>
    </row>
    <row r="210" spans="2:12" ht="15.75" customHeight="1" x14ac:dyDescent="0.25">
      <c r="B210" s="18"/>
      <c r="C210" s="62"/>
      <c r="D210" s="19"/>
      <c r="E210" s="1"/>
      <c r="F210" s="16"/>
      <c r="G210" s="1"/>
      <c r="H210" s="17">
        <v>0</v>
      </c>
      <c r="I210" s="17">
        <v>0</v>
      </c>
      <c r="J210" s="17">
        <f t="shared" si="1"/>
        <v>430760</v>
      </c>
      <c r="L210" s="49"/>
    </row>
    <row r="211" spans="2:12" x14ac:dyDescent="0.25">
      <c r="B211" s="18"/>
      <c r="C211" s="62"/>
      <c r="D211" s="19"/>
      <c r="E211" s="1"/>
      <c r="F211" s="16"/>
      <c r="G211" s="1"/>
      <c r="H211" s="17">
        <v>0</v>
      </c>
      <c r="I211" s="17">
        <v>0</v>
      </c>
      <c r="J211" s="17">
        <f t="shared" si="1"/>
        <v>430760</v>
      </c>
      <c r="L211" s="49"/>
    </row>
    <row r="212" spans="2:12" x14ac:dyDescent="0.25">
      <c r="B212" s="18"/>
      <c r="C212" s="62"/>
      <c r="D212" s="19"/>
      <c r="E212" s="1"/>
      <c r="F212" s="16"/>
      <c r="G212" s="1"/>
      <c r="H212" s="17">
        <v>0</v>
      </c>
      <c r="I212" s="17">
        <v>0</v>
      </c>
      <c r="J212" s="17">
        <f t="shared" si="1"/>
        <v>430760</v>
      </c>
      <c r="L212" s="49"/>
    </row>
    <row r="213" spans="2:12" x14ac:dyDescent="0.25">
      <c r="B213" s="18"/>
      <c r="C213" s="62"/>
      <c r="D213" s="19"/>
      <c r="E213" s="19"/>
      <c r="F213" s="16"/>
      <c r="G213" s="1"/>
      <c r="H213" s="17">
        <v>0</v>
      </c>
      <c r="I213" s="17">
        <v>0</v>
      </c>
      <c r="J213" s="17">
        <f t="shared" si="1"/>
        <v>430760</v>
      </c>
      <c r="L213" s="49"/>
    </row>
    <row r="214" spans="2:12" x14ac:dyDescent="0.25">
      <c r="B214" s="18"/>
      <c r="C214" s="62"/>
      <c r="D214" s="19"/>
      <c r="E214" s="19"/>
      <c r="F214" s="16"/>
      <c r="G214" s="1"/>
      <c r="H214" s="17">
        <v>0</v>
      </c>
      <c r="I214" s="17">
        <v>0</v>
      </c>
      <c r="J214" s="17">
        <f t="shared" si="1"/>
        <v>430760</v>
      </c>
      <c r="L214" s="49"/>
    </row>
    <row r="215" spans="2:12" x14ac:dyDescent="0.25">
      <c r="H215" s="4">
        <f>SUM(H5:H214)</f>
        <v>430760</v>
      </c>
      <c r="I215" s="4">
        <f>SUM(I5:I214)</f>
        <v>0</v>
      </c>
      <c r="J215" s="4">
        <f>H215-I215</f>
        <v>430760</v>
      </c>
      <c r="L215" s="49"/>
    </row>
  </sheetData>
  <autoFilter ref="B4:J215" xr:uid="{00000000-0009-0000-0000-000003000000}"/>
  <sortState xmlns:xlrd2="http://schemas.microsoft.com/office/spreadsheetml/2017/richdata2" ref="B13:I53">
    <sortCondition ref="B13:B53"/>
  </sortState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06DD54E-90DD-4829-901C-37E3208AC679}">
          <x14:formula1>
            <xm:f>MALİYET!$K$9:$K$179</xm:f>
          </x14:formula1>
          <xm:sqref>F5:F10</xm:sqref>
        </x14:dataValidation>
        <x14:dataValidation type="list" allowBlank="1" showInputMessage="1" xr:uid="{0E23DA41-8CA3-4CEC-A222-87CC8BF77131}">
          <x14:formula1>
            <xm:f>'TEDARİKÇİ BİLGİ'!$C$3:$C$15037</xm:f>
          </x14:formula1>
          <xm:sqref>D5:D10</xm:sqref>
        </x14:dataValidation>
        <x14:dataValidation type="list" allowBlank="1" showInputMessage="1" xr:uid="{20D2CC61-D7C7-4223-8BBB-FA5FC0E6D710}">
          <x14:formula1>
            <xm:f>MALİYET!$M$9:$M$71</xm:f>
          </x14:formula1>
          <xm:sqref>G5:G10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ayfa50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K4" xr:uid="{00000000-0009-0000-0000-000031000000}"/>
  <sortState xmlns:xlrd2="http://schemas.microsoft.com/office/spreadsheetml/2017/richdata2" ref="B5:I14">
    <sortCondition ref="B5:B14"/>
  </sortState>
  <mergeCells count="2">
    <mergeCell ref="C2:M2"/>
    <mergeCell ref="E304:K304"/>
  </mergeCells>
  <conditionalFormatting sqref="O7:O1048576">
    <cfRule type="containsText" dxfId="113" priority="5" operator="containsText" text="YOK">
      <formula>NOT(ISERROR(SEARCH("YOK",O7)))</formula>
    </cfRule>
    <cfRule type="containsText" dxfId="112" priority="6" operator="containsText" text="VAR">
      <formula>NOT(ISERROR(SEARCH("VAR",O7)))</formula>
    </cfRule>
  </conditionalFormatting>
  <conditionalFormatting sqref="O5:O6">
    <cfRule type="containsText" dxfId="111" priority="3" operator="containsText" text="YOK">
      <formula>NOT(ISERROR(SEARCH("YOK",O5)))</formula>
    </cfRule>
    <cfRule type="containsText" dxfId="110" priority="4" operator="containsText" text="VAR">
      <formula>NOT(ISERROR(SEARCH("VAR",O5)))</formula>
    </cfRule>
  </conditionalFormatting>
  <conditionalFormatting sqref="O1:O3">
    <cfRule type="containsText" dxfId="109" priority="1" operator="containsText" text="YOK">
      <formula>NOT(ISERROR(SEARCH("YOK",O1)))</formula>
    </cfRule>
    <cfRule type="containsText" dxfId="108" priority="2" operator="containsText" text="VAR">
      <formula>NOT(ISERROR(SEARCH("VAR",O1)))</formula>
    </cfRule>
  </conditionalFormatting>
  <hyperlinks>
    <hyperlink ref="N1" location="'TEDARİKÇİ BİLGİ'!A1" display="TEDARİKÇİ BİLGİ" xr:uid="{179CB42C-47FF-48E2-B115-F0E21A31F59E}"/>
    <hyperlink ref="M1" location="'İŞ BİLGİ'!A1" display="ÖZET" xr:uid="{11BC855B-09D9-4864-9C73-D2C55A7F4E35}"/>
    <hyperlink ref="L1" location="MALİYET!A1" display="MALİYETE DÖN" xr:uid="{BB3F9899-0348-4E0B-A40E-97B354E9FE0B}"/>
  </hyperlink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57C045C-621D-42AA-98F2-8D5F167B602C}">
          <x14:formula1>
            <xm:f>'TEDARİKÇİ BİLGİ'!$C$2:$C$654</xm:f>
          </x14:formula1>
          <xm:sqref>C7:C300</xm:sqref>
        </x14:dataValidation>
        <x14:dataValidation type="list" allowBlank="1" showInputMessage="1" showErrorMessage="1" xr:uid="{BD106EDB-18EC-4B1E-9032-4CA61E2C17BA}">
          <x14:formula1>
            <xm:f>'TEDARİKÇİ BİLGİ'!$C$3:$C$5419</xm:f>
          </x14:formula1>
          <xm:sqref>C5:C6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ayfa51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242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107" priority="5" operator="containsText" text="YOK">
      <formula>NOT(ISERROR(SEARCH("YOK",O7)))</formula>
    </cfRule>
    <cfRule type="containsText" dxfId="106" priority="6" operator="containsText" text="VAR">
      <formula>NOT(ISERROR(SEARCH("VAR",O7)))</formula>
    </cfRule>
  </conditionalFormatting>
  <conditionalFormatting sqref="O5:O6">
    <cfRule type="containsText" dxfId="105" priority="3" operator="containsText" text="YOK">
      <formula>NOT(ISERROR(SEARCH("YOK",O5)))</formula>
    </cfRule>
    <cfRule type="containsText" dxfId="104" priority="4" operator="containsText" text="VAR">
      <formula>NOT(ISERROR(SEARCH("VAR",O5)))</formula>
    </cfRule>
  </conditionalFormatting>
  <conditionalFormatting sqref="O1:O3">
    <cfRule type="containsText" dxfId="103" priority="1" operator="containsText" text="YOK">
      <formula>NOT(ISERROR(SEARCH("YOK",O1)))</formula>
    </cfRule>
    <cfRule type="containsText" dxfId="102" priority="2" operator="containsText" text="VAR">
      <formula>NOT(ISERROR(SEARCH("VAR",O1)))</formula>
    </cfRule>
  </conditionalFormatting>
  <hyperlinks>
    <hyperlink ref="N1" location="'TEDARİKÇİ BİLGİ'!A1" display="TEDARİKÇİ BİLGİ" xr:uid="{8ACA96F9-9D1F-4AAF-8827-B4DE23C1A5BE}"/>
    <hyperlink ref="M1" location="'İŞ BİLGİ'!A1" display="ÖZET" xr:uid="{300C6FBA-A7B5-480A-BFF2-748CC65768D1}"/>
    <hyperlink ref="L1" location="MALİYET!A1" display="MALİYETE DÖN" xr:uid="{98E88B1F-2D6A-4751-9EE3-3CB14FDB91D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B56C468-8B1A-4773-A53D-61B07CBBBAB5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CD71F87A-A668-484A-9408-12CB787AB844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ayfa52">
    <tabColor rgb="FFFFC000"/>
  </sheetPr>
  <dimension ref="B1:O304"/>
  <sheetViews>
    <sheetView zoomScale="90" zoomScaleNormal="90" workbookViewId="0">
      <pane ySplit="7" topLeftCell="A56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243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sortState xmlns:xlrd2="http://schemas.microsoft.com/office/spreadsheetml/2017/richdata2" ref="B26:K33">
    <sortCondition ref="B26:B33" customList="Oca,Şub,Mar,Nis,May,Haz,Tem,Ağu,Eyl,Eki,Kas,Ara"/>
  </sortState>
  <mergeCells count="2">
    <mergeCell ref="C2:M2"/>
    <mergeCell ref="E304:K304"/>
  </mergeCells>
  <conditionalFormatting sqref="O7:O1048576">
    <cfRule type="containsText" dxfId="101" priority="5" operator="containsText" text="YOK">
      <formula>NOT(ISERROR(SEARCH("YOK",O7)))</formula>
    </cfRule>
    <cfRule type="containsText" dxfId="100" priority="6" operator="containsText" text="VAR">
      <formula>NOT(ISERROR(SEARCH("VAR",O7)))</formula>
    </cfRule>
  </conditionalFormatting>
  <conditionalFormatting sqref="O5:O6">
    <cfRule type="containsText" dxfId="99" priority="3" operator="containsText" text="YOK">
      <formula>NOT(ISERROR(SEARCH("YOK",O5)))</formula>
    </cfRule>
    <cfRule type="containsText" dxfId="98" priority="4" operator="containsText" text="VAR">
      <formula>NOT(ISERROR(SEARCH("VAR",O5)))</formula>
    </cfRule>
  </conditionalFormatting>
  <conditionalFormatting sqref="O1:O3">
    <cfRule type="containsText" dxfId="97" priority="1" operator="containsText" text="YOK">
      <formula>NOT(ISERROR(SEARCH("YOK",O1)))</formula>
    </cfRule>
    <cfRule type="containsText" dxfId="96" priority="2" operator="containsText" text="VAR">
      <formula>NOT(ISERROR(SEARCH("VAR",O1)))</formula>
    </cfRule>
  </conditionalFormatting>
  <hyperlinks>
    <hyperlink ref="N1" location="'TEDARİKÇİ BİLGİ'!A1" display="TEDARİKÇİ BİLGİ" xr:uid="{1E5EFEFD-AA4E-4FDB-8475-2215B9B05F22}"/>
    <hyperlink ref="M1" location="'İŞ BİLGİ'!A1" display="ÖZET" xr:uid="{28D4AD00-DADD-4C6C-9199-8A2898B3707C}"/>
    <hyperlink ref="L1" location="MALİYET!A1" display="MALİYETE DÖN" xr:uid="{2A214E0E-6E74-4BDF-8383-B4851A8B35A4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C1391F0-F4BD-4732-AAA7-77C55719F572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4AA1662C-FE2D-4E62-9BA2-D83C6392BBAE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ayfa53">
    <tabColor rgb="FFFFC000"/>
    <pageSetUpPr fitToPage="1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244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sortState xmlns:xlrd2="http://schemas.microsoft.com/office/spreadsheetml/2017/richdata2" ref="B5:K10">
    <sortCondition ref="B5:B10" customList="Oca,Şub,Mar,Nis,May,Haz,Tem,Ağu,Eyl,Eki,Kas,Ara"/>
  </sortState>
  <mergeCells count="2">
    <mergeCell ref="C2:M2"/>
    <mergeCell ref="E304:K304"/>
  </mergeCells>
  <conditionalFormatting sqref="O7:O1048576">
    <cfRule type="containsText" dxfId="95" priority="5" operator="containsText" text="YOK">
      <formula>NOT(ISERROR(SEARCH("YOK",O7)))</formula>
    </cfRule>
    <cfRule type="containsText" dxfId="94" priority="6" operator="containsText" text="VAR">
      <formula>NOT(ISERROR(SEARCH("VAR",O7)))</formula>
    </cfRule>
  </conditionalFormatting>
  <conditionalFormatting sqref="O5:O6">
    <cfRule type="containsText" dxfId="93" priority="3" operator="containsText" text="YOK">
      <formula>NOT(ISERROR(SEARCH("YOK",O5)))</formula>
    </cfRule>
    <cfRule type="containsText" dxfId="92" priority="4" operator="containsText" text="VAR">
      <formula>NOT(ISERROR(SEARCH("VAR",O5)))</formula>
    </cfRule>
  </conditionalFormatting>
  <conditionalFormatting sqref="O1:O3">
    <cfRule type="containsText" dxfId="91" priority="1" operator="containsText" text="YOK">
      <formula>NOT(ISERROR(SEARCH("YOK",O1)))</formula>
    </cfRule>
    <cfRule type="containsText" dxfId="90" priority="2" operator="containsText" text="VAR">
      <formula>NOT(ISERROR(SEARCH("VAR",O1)))</formula>
    </cfRule>
  </conditionalFormatting>
  <hyperlinks>
    <hyperlink ref="N1" location="'TEDARİKÇİ BİLGİ'!A1" display="TEDARİKÇİ BİLGİ" xr:uid="{3BA5A387-D90D-442D-8092-BB239D52F836}"/>
    <hyperlink ref="M1" location="'İŞ BİLGİ'!A1" display="ÖZET" xr:uid="{A14DF3E9-684A-4E93-B61F-07F3BEAA887F}"/>
    <hyperlink ref="L1" location="MALİYET!A1" display="MALİYETE DÖN" xr:uid="{44C7B319-083B-440C-9F39-72A9B3B4D3E7}"/>
  </hyperlinks>
  <pageMargins left="0.70866141732283472" right="0.70866141732283472" top="0.74803149606299213" bottom="0.74803149606299213" header="0.31496062992125984" footer="0.31496062992125984"/>
  <pageSetup paperSize="9" scale="49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02A960C-D60E-49BA-A5EE-5C37F689971B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8FED3FAF-A395-4171-B6FD-DC6149E56427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ayfa54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157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89" priority="5" operator="containsText" text="YOK">
      <formula>NOT(ISERROR(SEARCH("YOK",O7)))</formula>
    </cfRule>
    <cfRule type="containsText" dxfId="88" priority="6" operator="containsText" text="VAR">
      <formula>NOT(ISERROR(SEARCH("VAR",O7)))</formula>
    </cfRule>
  </conditionalFormatting>
  <conditionalFormatting sqref="O5:O6">
    <cfRule type="containsText" dxfId="87" priority="3" operator="containsText" text="YOK">
      <formula>NOT(ISERROR(SEARCH("YOK",O5)))</formula>
    </cfRule>
    <cfRule type="containsText" dxfId="86" priority="4" operator="containsText" text="VAR">
      <formula>NOT(ISERROR(SEARCH("VAR",O5)))</formula>
    </cfRule>
  </conditionalFormatting>
  <conditionalFormatting sqref="O1:O3">
    <cfRule type="containsText" dxfId="85" priority="1" operator="containsText" text="YOK">
      <formula>NOT(ISERROR(SEARCH("YOK",O1)))</formula>
    </cfRule>
    <cfRule type="containsText" dxfId="84" priority="2" operator="containsText" text="VAR">
      <formula>NOT(ISERROR(SEARCH("VAR",O1)))</formula>
    </cfRule>
  </conditionalFormatting>
  <hyperlinks>
    <hyperlink ref="N1" location="'TEDARİKÇİ BİLGİ'!A1" display="TEDARİKÇİ BİLGİ" xr:uid="{43617FF4-2EFC-434C-865F-137508371F08}"/>
    <hyperlink ref="M1" location="'İŞ BİLGİ'!A1" display="ÖZET" xr:uid="{BABC7762-EF1B-4F15-BE4B-FC6B5B874F00}"/>
    <hyperlink ref="L1" location="MALİYET!A1" display="MALİYETE DÖN" xr:uid="{239D23C9-56A5-4B64-A7DA-7C2155A43CA6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B59C5-31DA-4EB8-BC71-DF041B7CB85E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76E17E1A-9667-4C6D-9147-EB27152F5765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ayfa55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77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4" xr:uid="{00000000-0009-0000-0000-000036000000}"/>
  <mergeCells count="2">
    <mergeCell ref="C2:M2"/>
    <mergeCell ref="E304:K304"/>
  </mergeCells>
  <conditionalFormatting sqref="O7:O1048576">
    <cfRule type="containsText" dxfId="83" priority="5" operator="containsText" text="YOK">
      <formula>NOT(ISERROR(SEARCH("YOK",O7)))</formula>
    </cfRule>
    <cfRule type="containsText" dxfId="82" priority="6" operator="containsText" text="VAR">
      <formula>NOT(ISERROR(SEARCH("VAR",O7)))</formula>
    </cfRule>
  </conditionalFormatting>
  <conditionalFormatting sqref="O5:O6">
    <cfRule type="containsText" dxfId="81" priority="3" operator="containsText" text="YOK">
      <formula>NOT(ISERROR(SEARCH("YOK",O5)))</formula>
    </cfRule>
    <cfRule type="containsText" dxfId="80" priority="4" operator="containsText" text="VAR">
      <formula>NOT(ISERROR(SEARCH("VAR",O5)))</formula>
    </cfRule>
  </conditionalFormatting>
  <conditionalFormatting sqref="O1:O3">
    <cfRule type="containsText" dxfId="79" priority="1" operator="containsText" text="YOK">
      <formula>NOT(ISERROR(SEARCH("YOK",O1)))</formula>
    </cfRule>
    <cfRule type="containsText" dxfId="78" priority="2" operator="containsText" text="VAR">
      <formula>NOT(ISERROR(SEARCH("VAR",O1)))</formula>
    </cfRule>
  </conditionalFormatting>
  <hyperlinks>
    <hyperlink ref="N1" location="'TEDARİKÇİ BİLGİ'!A1" display="TEDARİKÇİ BİLGİ" xr:uid="{864DDA93-4195-4D55-B85B-7A20EF1A6D8A}"/>
    <hyperlink ref="M1" location="'İŞ BİLGİ'!A1" display="ÖZET" xr:uid="{6967DD67-E27D-4870-ACE4-4E4C7C210255}"/>
    <hyperlink ref="L1" location="MALİYET!A1" display="MALİYETE DÖN" xr:uid="{28C1E571-3030-4441-B223-C0DE43E9316A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3032574-06D9-4A5C-829A-B686428C30DB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A6ED3592-D85A-4DDC-9D71-FBC5918AADEC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366E8-338A-401D-AC11-22F3AD3EFAF7}">
  <sheetPr codeName="Sayfa56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172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77" priority="5" operator="containsText" text="YOK">
      <formula>NOT(ISERROR(SEARCH("YOK",O7)))</formula>
    </cfRule>
    <cfRule type="containsText" dxfId="76" priority="6" operator="containsText" text="VAR">
      <formula>NOT(ISERROR(SEARCH("VAR",O7)))</formula>
    </cfRule>
  </conditionalFormatting>
  <conditionalFormatting sqref="O5:O6">
    <cfRule type="containsText" dxfId="75" priority="3" operator="containsText" text="YOK">
      <formula>NOT(ISERROR(SEARCH("YOK",O5)))</formula>
    </cfRule>
    <cfRule type="containsText" dxfId="74" priority="4" operator="containsText" text="VAR">
      <formula>NOT(ISERROR(SEARCH("VAR",O5)))</formula>
    </cfRule>
  </conditionalFormatting>
  <conditionalFormatting sqref="O1:O3">
    <cfRule type="containsText" dxfId="73" priority="1" operator="containsText" text="YOK">
      <formula>NOT(ISERROR(SEARCH("YOK",O1)))</formula>
    </cfRule>
    <cfRule type="containsText" dxfId="72" priority="2" operator="containsText" text="VAR">
      <formula>NOT(ISERROR(SEARCH("VAR",O1)))</formula>
    </cfRule>
  </conditionalFormatting>
  <hyperlinks>
    <hyperlink ref="N1" location="'TEDARİKÇİ BİLGİ'!A1" display="TEDARİKÇİ BİLGİ" xr:uid="{77127643-4D88-42E8-8FC7-794A6E460D93}"/>
    <hyperlink ref="M1" location="'İŞ BİLGİ'!A1" display="ÖZET" xr:uid="{ED187B82-7548-48C6-A238-E2C57D2746B4}"/>
    <hyperlink ref="L1" location="MALİYET!A1" display="MALİYETE DÖN" xr:uid="{DB7F7F0D-6F14-47F3-AA6F-A0E4E169587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E8F1A29-7D83-4D9E-B33E-D9DB27D5D3DA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1A6B9CF5-EC2C-4273-87D3-BCF581F682CB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ayfa57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171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65" xr:uid="{00000000-0009-0000-0000-000037000000}"/>
  <sortState xmlns:xlrd2="http://schemas.microsoft.com/office/spreadsheetml/2017/richdata2" ref="B8:K14">
    <sortCondition ref="B8:B14"/>
  </sortState>
  <mergeCells count="2">
    <mergeCell ref="C2:M2"/>
    <mergeCell ref="E304:K304"/>
  </mergeCells>
  <conditionalFormatting sqref="O7:O1048576">
    <cfRule type="containsText" dxfId="71" priority="5" operator="containsText" text="YOK">
      <formula>NOT(ISERROR(SEARCH("YOK",O7)))</formula>
    </cfRule>
    <cfRule type="containsText" dxfId="70" priority="6" operator="containsText" text="VAR">
      <formula>NOT(ISERROR(SEARCH("VAR",O7)))</formula>
    </cfRule>
  </conditionalFormatting>
  <conditionalFormatting sqref="O5:O6">
    <cfRule type="containsText" dxfId="69" priority="3" operator="containsText" text="YOK">
      <formula>NOT(ISERROR(SEARCH("YOK",O5)))</formula>
    </cfRule>
    <cfRule type="containsText" dxfId="68" priority="4" operator="containsText" text="VAR">
      <formula>NOT(ISERROR(SEARCH("VAR",O5)))</formula>
    </cfRule>
  </conditionalFormatting>
  <conditionalFormatting sqref="O1:O3">
    <cfRule type="containsText" dxfId="67" priority="1" operator="containsText" text="YOK">
      <formula>NOT(ISERROR(SEARCH("YOK",O1)))</formula>
    </cfRule>
    <cfRule type="containsText" dxfId="66" priority="2" operator="containsText" text="VAR">
      <formula>NOT(ISERROR(SEARCH("VAR",O1)))</formula>
    </cfRule>
  </conditionalFormatting>
  <hyperlinks>
    <hyperlink ref="N1" location="'TEDARİKÇİ BİLGİ'!A1" display="TEDARİKÇİ BİLGİ" xr:uid="{1F971F66-3257-47C1-B791-455B11C9573C}"/>
    <hyperlink ref="M1" location="'İŞ BİLGİ'!A1" display="ÖZET" xr:uid="{EA90267F-122D-488F-A067-18D2CFCBC359}"/>
    <hyperlink ref="L1" location="MALİYET!A1" display="MALİYETE DÖN" xr:uid="{FD57D75D-61DE-49C0-AAA9-954995932DA9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2E18DF-F637-49B7-87BD-F8055B9B3A67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752CE5DA-1CF0-4F12-82C7-26EBEAA61E80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ayfa58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M1" sqref="M1"/>
    </sheetView>
  </sheetViews>
  <sheetFormatPr defaultRowHeight="15" x14ac:dyDescent="0.25"/>
  <cols>
    <col min="2" max="2" width="11.28515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62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>
        <v>46178</v>
      </c>
      <c r="C5" s="46" t="s">
        <v>264</v>
      </c>
      <c r="D5" s="46"/>
      <c r="E5" s="40">
        <v>1</v>
      </c>
      <c r="F5" s="61">
        <v>150000</v>
      </c>
      <c r="G5" s="2">
        <f>E5*F5</f>
        <v>150000</v>
      </c>
      <c r="H5" s="201">
        <v>0.2</v>
      </c>
      <c r="I5" s="41">
        <f>H5*G5</f>
        <v>30000</v>
      </c>
      <c r="J5" s="41">
        <v>0.4</v>
      </c>
      <c r="K5" s="41">
        <f>I5*J5</f>
        <v>12000</v>
      </c>
      <c r="L5" s="41">
        <f>G5+I5-K5</f>
        <v>168000</v>
      </c>
      <c r="M5" s="41">
        <v>0</v>
      </c>
      <c r="N5" s="41">
        <f>L5-M5</f>
        <v>168000</v>
      </c>
      <c r="O5" s="1" t="s">
        <v>59</v>
      </c>
    </row>
    <row r="6" spans="2:15" x14ac:dyDescent="0.25">
      <c r="B6" s="45">
        <v>46178</v>
      </c>
      <c r="C6" s="3" t="s">
        <v>264</v>
      </c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68000</v>
      </c>
      <c r="N6" s="2">
        <f>N5+L6-M6</f>
        <v>100000</v>
      </c>
      <c r="O6" s="1" t="s">
        <v>61</v>
      </c>
    </row>
    <row r="7" spans="2:15" x14ac:dyDescent="0.25">
      <c r="B7" s="18">
        <v>46178</v>
      </c>
      <c r="C7" s="3" t="s">
        <v>264</v>
      </c>
      <c r="D7" s="3" t="s">
        <v>274</v>
      </c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100000</v>
      </c>
      <c r="N7" s="41">
        <f t="shared" ref="N7:N70" si="5">N6+L7-M7</f>
        <v>0</v>
      </c>
      <c r="O7" s="1" t="s">
        <v>59</v>
      </c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150000</v>
      </c>
      <c r="I301" s="55">
        <f>SUM(I5:I300)</f>
        <v>30000</v>
      </c>
      <c r="K301" s="55">
        <f>SUM(K5:K300)</f>
        <v>12000</v>
      </c>
      <c r="L301" s="200">
        <f>SUM(L5:L300)</f>
        <v>168000</v>
      </c>
      <c r="M301" s="58">
        <f>SUM(M5:M300)</f>
        <v>168000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168000</v>
      </c>
      <c r="M304" s="55">
        <f>SUBTOTAL(9,M5:M300)</f>
        <v>168000</v>
      </c>
      <c r="N304" s="55">
        <f>L304-M304</f>
        <v>0</v>
      </c>
    </row>
  </sheetData>
  <autoFilter ref="B4:L108" xr:uid="{00000000-0009-0000-0000-000038000000}"/>
  <sortState xmlns:xlrd2="http://schemas.microsoft.com/office/spreadsheetml/2017/richdata2" ref="B16:J47">
    <sortCondition ref="B16:B47"/>
  </sortState>
  <mergeCells count="2">
    <mergeCell ref="C2:M2"/>
    <mergeCell ref="E304:K304"/>
  </mergeCells>
  <conditionalFormatting sqref="O7:O1048576">
    <cfRule type="containsText" dxfId="65" priority="5" operator="containsText" text="YOK">
      <formula>NOT(ISERROR(SEARCH("YOK",O7)))</formula>
    </cfRule>
    <cfRule type="containsText" dxfId="64" priority="6" operator="containsText" text="VAR">
      <formula>NOT(ISERROR(SEARCH("VAR",O7)))</formula>
    </cfRule>
  </conditionalFormatting>
  <conditionalFormatting sqref="O5:O6">
    <cfRule type="containsText" dxfId="63" priority="3" operator="containsText" text="YOK">
      <formula>NOT(ISERROR(SEARCH("YOK",O5)))</formula>
    </cfRule>
    <cfRule type="containsText" dxfId="62" priority="4" operator="containsText" text="VAR">
      <formula>NOT(ISERROR(SEARCH("VAR",O5)))</formula>
    </cfRule>
  </conditionalFormatting>
  <conditionalFormatting sqref="O1:O3">
    <cfRule type="containsText" dxfId="61" priority="1" operator="containsText" text="YOK">
      <formula>NOT(ISERROR(SEARCH("YOK",O1)))</formula>
    </cfRule>
    <cfRule type="containsText" dxfId="60" priority="2" operator="containsText" text="VAR">
      <formula>NOT(ISERROR(SEARCH("VAR",O1)))</formula>
    </cfRule>
  </conditionalFormatting>
  <hyperlinks>
    <hyperlink ref="N1" location="'TEDARİKÇİ BİLGİ'!A1" display="TEDARİKÇİ BİLGİ" xr:uid="{5A08194D-45B2-45A7-81A6-D5A98E5CE76C}"/>
    <hyperlink ref="M1" location="'İŞ BİLGİ'!A1" display="ÖZET" xr:uid="{50E993FC-CE58-4A3A-86EA-6D29BF3FCAA7}"/>
    <hyperlink ref="L1" location="MALİYET!A1" display="MALİYETE DÖN" xr:uid="{B2ACEE53-6C50-45D2-A7B5-76182EE35732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9CA385E-EA46-4B7C-BE7C-6D26680F9927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C89A9106-143A-4125-9B81-F347C249EC18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ayfa59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115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sortState xmlns:xlrd2="http://schemas.microsoft.com/office/spreadsheetml/2017/richdata2" ref="B5:H7">
    <sortCondition ref="B5:B7"/>
  </sortState>
  <mergeCells count="2">
    <mergeCell ref="C2:M2"/>
    <mergeCell ref="E304:K304"/>
  </mergeCells>
  <conditionalFormatting sqref="O7:O1048576">
    <cfRule type="containsText" dxfId="59" priority="5" operator="containsText" text="YOK">
      <formula>NOT(ISERROR(SEARCH("YOK",O7)))</formula>
    </cfRule>
    <cfRule type="containsText" dxfId="58" priority="6" operator="containsText" text="VAR">
      <formula>NOT(ISERROR(SEARCH("VAR",O7)))</formula>
    </cfRule>
  </conditionalFormatting>
  <conditionalFormatting sqref="O5:O6">
    <cfRule type="containsText" dxfId="57" priority="3" operator="containsText" text="YOK">
      <formula>NOT(ISERROR(SEARCH("YOK",O5)))</formula>
    </cfRule>
    <cfRule type="containsText" dxfId="56" priority="4" operator="containsText" text="VAR">
      <formula>NOT(ISERROR(SEARCH("VAR",O5)))</formula>
    </cfRule>
  </conditionalFormatting>
  <conditionalFormatting sqref="O1:O3">
    <cfRule type="containsText" dxfId="55" priority="1" operator="containsText" text="YOK">
      <formula>NOT(ISERROR(SEARCH("YOK",O1)))</formula>
    </cfRule>
    <cfRule type="containsText" dxfId="54" priority="2" operator="containsText" text="VAR">
      <formula>NOT(ISERROR(SEARCH("VAR",O1)))</formula>
    </cfRule>
  </conditionalFormatting>
  <hyperlinks>
    <hyperlink ref="N1" location="'TEDARİKÇİ BİLGİ'!A1" display="TEDARİKÇİ BİLGİ" xr:uid="{180FA520-CFA8-4E85-99AD-C0C717CBC421}"/>
    <hyperlink ref="M1" location="'İŞ BİLGİ'!A1" display="ÖZET" xr:uid="{1B257953-BCFE-4F12-AB80-1F86A5E6D112}"/>
    <hyperlink ref="L1" location="MALİYET!A1" display="MALİYETE DÖN" xr:uid="{F11EFA39-FE75-4DBB-8A21-A105B1035036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DE93469-B9B2-4728-936A-BF80166580A2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A8257B7A-DC47-4607-B155-03212A3F9B0E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ayfa7">
    <tabColor rgb="FF00B0F0"/>
  </sheetPr>
  <dimension ref="B1:AW89"/>
  <sheetViews>
    <sheetView workbookViewId="0">
      <pane ySplit="6" topLeftCell="A7" activePane="bottomLeft" state="frozen"/>
      <selection pane="bottomLeft" activeCell="R93" sqref="R93"/>
    </sheetView>
  </sheetViews>
  <sheetFormatPr defaultRowHeight="15" x14ac:dyDescent="0.25"/>
  <cols>
    <col min="2" max="2" width="11.42578125" style="20" customWidth="1"/>
    <col min="3" max="3" width="17.28515625" style="29" bestFit="1" customWidth="1"/>
    <col min="4" max="4" width="9.7109375" style="12" customWidth="1"/>
    <col min="5" max="5" width="12.85546875" style="12" customWidth="1"/>
    <col min="6" max="6" width="13.28515625" style="12" customWidth="1"/>
    <col min="7" max="7" width="13.28515625" style="4" customWidth="1"/>
    <col min="8" max="8" width="15.42578125" style="4" customWidth="1"/>
    <col min="9" max="13" width="13.28515625" style="4" customWidth="1"/>
    <col min="14" max="14" width="16" style="4" customWidth="1"/>
    <col min="15" max="15" width="11.7109375" bestFit="1" customWidth="1"/>
    <col min="16" max="16" width="6.5703125" style="30" customWidth="1"/>
    <col min="17" max="17" width="15.42578125" bestFit="1" customWidth="1"/>
    <col min="18" max="18" width="14.140625" customWidth="1"/>
    <col min="227" max="227" width="4" customWidth="1"/>
    <col min="228" max="228" width="11.42578125" customWidth="1"/>
    <col min="229" max="229" width="11.28515625" customWidth="1"/>
    <col min="230" max="230" width="9.7109375" customWidth="1"/>
    <col min="231" max="234" width="13.28515625" customWidth="1"/>
    <col min="235" max="235" width="14.28515625" customWidth="1"/>
    <col min="236" max="236" width="3.28515625" customWidth="1"/>
    <col min="237" max="237" width="10.85546875" customWidth="1"/>
    <col min="238" max="238" width="6.5703125" customWidth="1"/>
    <col min="239" max="239" width="12.85546875" customWidth="1"/>
    <col min="240" max="240" width="2.28515625" customWidth="1"/>
    <col min="241" max="241" width="14.140625" customWidth="1"/>
    <col min="483" max="483" width="4" customWidth="1"/>
    <col min="484" max="484" width="11.42578125" customWidth="1"/>
    <col min="485" max="485" width="11.28515625" customWidth="1"/>
    <col min="486" max="486" width="9.7109375" customWidth="1"/>
    <col min="487" max="490" width="13.28515625" customWidth="1"/>
    <col min="491" max="491" width="14.28515625" customWidth="1"/>
    <col min="492" max="492" width="3.28515625" customWidth="1"/>
    <col min="493" max="493" width="10.85546875" customWidth="1"/>
    <col min="494" max="494" width="6.5703125" customWidth="1"/>
    <col min="495" max="495" width="12.85546875" customWidth="1"/>
    <col min="496" max="496" width="2.28515625" customWidth="1"/>
    <col min="497" max="497" width="14.140625" customWidth="1"/>
    <col min="739" max="739" width="4" customWidth="1"/>
    <col min="740" max="740" width="11.42578125" customWidth="1"/>
    <col min="741" max="741" width="11.28515625" customWidth="1"/>
    <col min="742" max="742" width="9.7109375" customWidth="1"/>
    <col min="743" max="746" width="13.28515625" customWidth="1"/>
    <col min="747" max="747" width="14.28515625" customWidth="1"/>
    <col min="748" max="748" width="3.28515625" customWidth="1"/>
    <col min="749" max="749" width="10.85546875" customWidth="1"/>
    <col min="750" max="750" width="6.5703125" customWidth="1"/>
    <col min="751" max="751" width="12.85546875" customWidth="1"/>
    <col min="752" max="752" width="2.28515625" customWidth="1"/>
    <col min="753" max="753" width="14.140625" customWidth="1"/>
    <col min="995" max="995" width="4" customWidth="1"/>
    <col min="996" max="996" width="11.42578125" customWidth="1"/>
    <col min="997" max="997" width="11.28515625" customWidth="1"/>
    <col min="998" max="998" width="9.7109375" customWidth="1"/>
    <col min="999" max="1002" width="13.28515625" customWidth="1"/>
    <col min="1003" max="1003" width="14.28515625" customWidth="1"/>
    <col min="1004" max="1004" width="3.28515625" customWidth="1"/>
    <col min="1005" max="1005" width="10.85546875" customWidth="1"/>
    <col min="1006" max="1006" width="6.5703125" customWidth="1"/>
    <col min="1007" max="1007" width="12.85546875" customWidth="1"/>
    <col min="1008" max="1008" width="2.28515625" customWidth="1"/>
    <col min="1009" max="1009" width="14.140625" customWidth="1"/>
    <col min="1251" max="1251" width="4" customWidth="1"/>
    <col min="1252" max="1252" width="11.42578125" customWidth="1"/>
    <col min="1253" max="1253" width="11.28515625" customWidth="1"/>
    <col min="1254" max="1254" width="9.7109375" customWidth="1"/>
    <col min="1255" max="1258" width="13.28515625" customWidth="1"/>
    <col min="1259" max="1259" width="14.28515625" customWidth="1"/>
    <col min="1260" max="1260" width="3.28515625" customWidth="1"/>
    <col min="1261" max="1261" width="10.85546875" customWidth="1"/>
    <col min="1262" max="1262" width="6.5703125" customWidth="1"/>
    <col min="1263" max="1263" width="12.85546875" customWidth="1"/>
    <col min="1264" max="1264" width="2.28515625" customWidth="1"/>
    <col min="1265" max="1265" width="14.140625" customWidth="1"/>
    <col min="1507" max="1507" width="4" customWidth="1"/>
    <col min="1508" max="1508" width="11.42578125" customWidth="1"/>
    <col min="1509" max="1509" width="11.28515625" customWidth="1"/>
    <col min="1510" max="1510" width="9.7109375" customWidth="1"/>
    <col min="1511" max="1514" width="13.28515625" customWidth="1"/>
    <col min="1515" max="1515" width="14.28515625" customWidth="1"/>
    <col min="1516" max="1516" width="3.28515625" customWidth="1"/>
    <col min="1517" max="1517" width="10.85546875" customWidth="1"/>
    <col min="1518" max="1518" width="6.5703125" customWidth="1"/>
    <col min="1519" max="1519" width="12.85546875" customWidth="1"/>
    <col min="1520" max="1520" width="2.28515625" customWidth="1"/>
    <col min="1521" max="1521" width="14.140625" customWidth="1"/>
    <col min="1763" max="1763" width="4" customWidth="1"/>
    <col min="1764" max="1764" width="11.42578125" customWidth="1"/>
    <col min="1765" max="1765" width="11.28515625" customWidth="1"/>
    <col min="1766" max="1766" width="9.7109375" customWidth="1"/>
    <col min="1767" max="1770" width="13.28515625" customWidth="1"/>
    <col min="1771" max="1771" width="14.28515625" customWidth="1"/>
    <col min="1772" max="1772" width="3.28515625" customWidth="1"/>
    <col min="1773" max="1773" width="10.85546875" customWidth="1"/>
    <col min="1774" max="1774" width="6.5703125" customWidth="1"/>
    <col min="1775" max="1775" width="12.85546875" customWidth="1"/>
    <col min="1776" max="1776" width="2.28515625" customWidth="1"/>
    <col min="1777" max="1777" width="14.140625" customWidth="1"/>
    <col min="2019" max="2019" width="4" customWidth="1"/>
    <col min="2020" max="2020" width="11.42578125" customWidth="1"/>
    <col min="2021" max="2021" width="11.28515625" customWidth="1"/>
    <col min="2022" max="2022" width="9.7109375" customWidth="1"/>
    <col min="2023" max="2026" width="13.28515625" customWidth="1"/>
    <col min="2027" max="2027" width="14.28515625" customWidth="1"/>
    <col min="2028" max="2028" width="3.28515625" customWidth="1"/>
    <col min="2029" max="2029" width="10.85546875" customWidth="1"/>
    <col min="2030" max="2030" width="6.5703125" customWidth="1"/>
    <col min="2031" max="2031" width="12.85546875" customWidth="1"/>
    <col min="2032" max="2032" width="2.28515625" customWidth="1"/>
    <col min="2033" max="2033" width="14.140625" customWidth="1"/>
    <col min="2275" max="2275" width="4" customWidth="1"/>
    <col min="2276" max="2276" width="11.42578125" customWidth="1"/>
    <col min="2277" max="2277" width="11.28515625" customWidth="1"/>
    <col min="2278" max="2278" width="9.7109375" customWidth="1"/>
    <col min="2279" max="2282" width="13.28515625" customWidth="1"/>
    <col min="2283" max="2283" width="14.28515625" customWidth="1"/>
    <col min="2284" max="2284" width="3.28515625" customWidth="1"/>
    <col min="2285" max="2285" width="10.85546875" customWidth="1"/>
    <col min="2286" max="2286" width="6.5703125" customWidth="1"/>
    <col min="2287" max="2287" width="12.85546875" customWidth="1"/>
    <col min="2288" max="2288" width="2.28515625" customWidth="1"/>
    <col min="2289" max="2289" width="14.140625" customWidth="1"/>
    <col min="2531" max="2531" width="4" customWidth="1"/>
    <col min="2532" max="2532" width="11.42578125" customWidth="1"/>
    <col min="2533" max="2533" width="11.28515625" customWidth="1"/>
    <col min="2534" max="2534" width="9.7109375" customWidth="1"/>
    <col min="2535" max="2538" width="13.28515625" customWidth="1"/>
    <col min="2539" max="2539" width="14.28515625" customWidth="1"/>
    <col min="2540" max="2540" width="3.28515625" customWidth="1"/>
    <col min="2541" max="2541" width="10.85546875" customWidth="1"/>
    <col min="2542" max="2542" width="6.5703125" customWidth="1"/>
    <col min="2543" max="2543" width="12.85546875" customWidth="1"/>
    <col min="2544" max="2544" width="2.28515625" customWidth="1"/>
    <col min="2545" max="2545" width="14.140625" customWidth="1"/>
    <col min="2787" max="2787" width="4" customWidth="1"/>
    <col min="2788" max="2788" width="11.42578125" customWidth="1"/>
    <col min="2789" max="2789" width="11.28515625" customWidth="1"/>
    <col min="2790" max="2790" width="9.7109375" customWidth="1"/>
    <col min="2791" max="2794" width="13.28515625" customWidth="1"/>
    <col min="2795" max="2795" width="14.28515625" customWidth="1"/>
    <col min="2796" max="2796" width="3.28515625" customWidth="1"/>
    <col min="2797" max="2797" width="10.85546875" customWidth="1"/>
    <col min="2798" max="2798" width="6.5703125" customWidth="1"/>
    <col min="2799" max="2799" width="12.85546875" customWidth="1"/>
    <col min="2800" max="2800" width="2.28515625" customWidth="1"/>
    <col min="2801" max="2801" width="14.140625" customWidth="1"/>
    <col min="3043" max="3043" width="4" customWidth="1"/>
    <col min="3044" max="3044" width="11.42578125" customWidth="1"/>
    <col min="3045" max="3045" width="11.28515625" customWidth="1"/>
    <col min="3046" max="3046" width="9.7109375" customWidth="1"/>
    <col min="3047" max="3050" width="13.28515625" customWidth="1"/>
    <col min="3051" max="3051" width="14.28515625" customWidth="1"/>
    <col min="3052" max="3052" width="3.28515625" customWidth="1"/>
    <col min="3053" max="3053" width="10.85546875" customWidth="1"/>
    <col min="3054" max="3054" width="6.5703125" customWidth="1"/>
    <col min="3055" max="3055" width="12.85546875" customWidth="1"/>
    <col min="3056" max="3056" width="2.28515625" customWidth="1"/>
    <col min="3057" max="3057" width="14.140625" customWidth="1"/>
    <col min="3299" max="3299" width="4" customWidth="1"/>
    <col min="3300" max="3300" width="11.42578125" customWidth="1"/>
    <col min="3301" max="3301" width="11.28515625" customWidth="1"/>
    <col min="3302" max="3302" width="9.7109375" customWidth="1"/>
    <col min="3303" max="3306" width="13.28515625" customWidth="1"/>
    <col min="3307" max="3307" width="14.28515625" customWidth="1"/>
    <col min="3308" max="3308" width="3.28515625" customWidth="1"/>
    <col min="3309" max="3309" width="10.85546875" customWidth="1"/>
    <col min="3310" max="3310" width="6.5703125" customWidth="1"/>
    <col min="3311" max="3311" width="12.85546875" customWidth="1"/>
    <col min="3312" max="3312" width="2.28515625" customWidth="1"/>
    <col min="3313" max="3313" width="14.140625" customWidth="1"/>
    <col min="3555" max="3555" width="4" customWidth="1"/>
    <col min="3556" max="3556" width="11.42578125" customWidth="1"/>
    <col min="3557" max="3557" width="11.28515625" customWidth="1"/>
    <col min="3558" max="3558" width="9.7109375" customWidth="1"/>
    <col min="3559" max="3562" width="13.28515625" customWidth="1"/>
    <col min="3563" max="3563" width="14.28515625" customWidth="1"/>
    <col min="3564" max="3564" width="3.28515625" customWidth="1"/>
    <col min="3565" max="3565" width="10.85546875" customWidth="1"/>
    <col min="3566" max="3566" width="6.5703125" customWidth="1"/>
    <col min="3567" max="3567" width="12.85546875" customWidth="1"/>
    <col min="3568" max="3568" width="2.28515625" customWidth="1"/>
    <col min="3569" max="3569" width="14.140625" customWidth="1"/>
    <col min="3811" max="3811" width="4" customWidth="1"/>
    <col min="3812" max="3812" width="11.42578125" customWidth="1"/>
    <col min="3813" max="3813" width="11.28515625" customWidth="1"/>
    <col min="3814" max="3814" width="9.7109375" customWidth="1"/>
    <col min="3815" max="3818" width="13.28515625" customWidth="1"/>
    <col min="3819" max="3819" width="14.28515625" customWidth="1"/>
    <col min="3820" max="3820" width="3.28515625" customWidth="1"/>
    <col min="3821" max="3821" width="10.85546875" customWidth="1"/>
    <col min="3822" max="3822" width="6.5703125" customWidth="1"/>
    <col min="3823" max="3823" width="12.85546875" customWidth="1"/>
    <col min="3824" max="3824" width="2.28515625" customWidth="1"/>
    <col min="3825" max="3825" width="14.140625" customWidth="1"/>
    <col min="4067" max="4067" width="4" customWidth="1"/>
    <col min="4068" max="4068" width="11.42578125" customWidth="1"/>
    <col min="4069" max="4069" width="11.28515625" customWidth="1"/>
    <col min="4070" max="4070" width="9.7109375" customWidth="1"/>
    <col min="4071" max="4074" width="13.28515625" customWidth="1"/>
    <col min="4075" max="4075" width="14.28515625" customWidth="1"/>
    <col min="4076" max="4076" width="3.28515625" customWidth="1"/>
    <col min="4077" max="4077" width="10.85546875" customWidth="1"/>
    <col min="4078" max="4078" width="6.5703125" customWidth="1"/>
    <col min="4079" max="4079" width="12.85546875" customWidth="1"/>
    <col min="4080" max="4080" width="2.28515625" customWidth="1"/>
    <col min="4081" max="4081" width="14.140625" customWidth="1"/>
    <col min="4323" max="4323" width="4" customWidth="1"/>
    <col min="4324" max="4324" width="11.42578125" customWidth="1"/>
    <col min="4325" max="4325" width="11.28515625" customWidth="1"/>
    <col min="4326" max="4326" width="9.7109375" customWidth="1"/>
    <col min="4327" max="4330" width="13.28515625" customWidth="1"/>
    <col min="4331" max="4331" width="14.28515625" customWidth="1"/>
    <col min="4332" max="4332" width="3.28515625" customWidth="1"/>
    <col min="4333" max="4333" width="10.85546875" customWidth="1"/>
    <col min="4334" max="4334" width="6.5703125" customWidth="1"/>
    <col min="4335" max="4335" width="12.85546875" customWidth="1"/>
    <col min="4336" max="4336" width="2.28515625" customWidth="1"/>
    <col min="4337" max="4337" width="14.140625" customWidth="1"/>
    <col min="4579" max="4579" width="4" customWidth="1"/>
    <col min="4580" max="4580" width="11.42578125" customWidth="1"/>
    <col min="4581" max="4581" width="11.28515625" customWidth="1"/>
    <col min="4582" max="4582" width="9.7109375" customWidth="1"/>
    <col min="4583" max="4586" width="13.28515625" customWidth="1"/>
    <col min="4587" max="4587" width="14.28515625" customWidth="1"/>
    <col min="4588" max="4588" width="3.28515625" customWidth="1"/>
    <col min="4589" max="4589" width="10.85546875" customWidth="1"/>
    <col min="4590" max="4590" width="6.5703125" customWidth="1"/>
    <col min="4591" max="4591" width="12.85546875" customWidth="1"/>
    <col min="4592" max="4592" width="2.28515625" customWidth="1"/>
    <col min="4593" max="4593" width="14.140625" customWidth="1"/>
    <col min="4835" max="4835" width="4" customWidth="1"/>
    <col min="4836" max="4836" width="11.42578125" customWidth="1"/>
    <col min="4837" max="4837" width="11.28515625" customWidth="1"/>
    <col min="4838" max="4838" width="9.7109375" customWidth="1"/>
    <col min="4839" max="4842" width="13.28515625" customWidth="1"/>
    <col min="4843" max="4843" width="14.28515625" customWidth="1"/>
    <col min="4844" max="4844" width="3.28515625" customWidth="1"/>
    <col min="4845" max="4845" width="10.85546875" customWidth="1"/>
    <col min="4846" max="4846" width="6.5703125" customWidth="1"/>
    <col min="4847" max="4847" width="12.85546875" customWidth="1"/>
    <col min="4848" max="4848" width="2.28515625" customWidth="1"/>
    <col min="4849" max="4849" width="14.140625" customWidth="1"/>
    <col min="5091" max="5091" width="4" customWidth="1"/>
    <col min="5092" max="5092" width="11.42578125" customWidth="1"/>
    <col min="5093" max="5093" width="11.28515625" customWidth="1"/>
    <col min="5094" max="5094" width="9.7109375" customWidth="1"/>
    <col min="5095" max="5098" width="13.28515625" customWidth="1"/>
    <col min="5099" max="5099" width="14.28515625" customWidth="1"/>
    <col min="5100" max="5100" width="3.28515625" customWidth="1"/>
    <col min="5101" max="5101" width="10.85546875" customWidth="1"/>
    <col min="5102" max="5102" width="6.5703125" customWidth="1"/>
    <col min="5103" max="5103" width="12.85546875" customWidth="1"/>
    <col min="5104" max="5104" width="2.28515625" customWidth="1"/>
    <col min="5105" max="5105" width="14.140625" customWidth="1"/>
    <col min="5347" max="5347" width="4" customWidth="1"/>
    <col min="5348" max="5348" width="11.42578125" customWidth="1"/>
    <col min="5349" max="5349" width="11.28515625" customWidth="1"/>
    <col min="5350" max="5350" width="9.7109375" customWidth="1"/>
    <col min="5351" max="5354" width="13.28515625" customWidth="1"/>
    <col min="5355" max="5355" width="14.28515625" customWidth="1"/>
    <col min="5356" max="5356" width="3.28515625" customWidth="1"/>
    <col min="5357" max="5357" width="10.85546875" customWidth="1"/>
    <col min="5358" max="5358" width="6.5703125" customWidth="1"/>
    <col min="5359" max="5359" width="12.85546875" customWidth="1"/>
    <col min="5360" max="5360" width="2.28515625" customWidth="1"/>
    <col min="5361" max="5361" width="14.140625" customWidth="1"/>
    <col min="5603" max="5603" width="4" customWidth="1"/>
    <col min="5604" max="5604" width="11.42578125" customWidth="1"/>
    <col min="5605" max="5605" width="11.28515625" customWidth="1"/>
    <col min="5606" max="5606" width="9.7109375" customWidth="1"/>
    <col min="5607" max="5610" width="13.28515625" customWidth="1"/>
    <col min="5611" max="5611" width="14.28515625" customWidth="1"/>
    <col min="5612" max="5612" width="3.28515625" customWidth="1"/>
    <col min="5613" max="5613" width="10.85546875" customWidth="1"/>
    <col min="5614" max="5614" width="6.5703125" customWidth="1"/>
    <col min="5615" max="5615" width="12.85546875" customWidth="1"/>
    <col min="5616" max="5616" width="2.28515625" customWidth="1"/>
    <col min="5617" max="5617" width="14.140625" customWidth="1"/>
    <col min="5859" max="5859" width="4" customWidth="1"/>
    <col min="5860" max="5860" width="11.42578125" customWidth="1"/>
    <col min="5861" max="5861" width="11.28515625" customWidth="1"/>
    <col min="5862" max="5862" width="9.7109375" customWidth="1"/>
    <col min="5863" max="5866" width="13.28515625" customWidth="1"/>
    <col min="5867" max="5867" width="14.28515625" customWidth="1"/>
    <col min="5868" max="5868" width="3.28515625" customWidth="1"/>
    <col min="5869" max="5869" width="10.85546875" customWidth="1"/>
    <col min="5870" max="5870" width="6.5703125" customWidth="1"/>
    <col min="5871" max="5871" width="12.85546875" customWidth="1"/>
    <col min="5872" max="5872" width="2.28515625" customWidth="1"/>
    <col min="5873" max="5873" width="14.140625" customWidth="1"/>
    <col min="6115" max="6115" width="4" customWidth="1"/>
    <col min="6116" max="6116" width="11.42578125" customWidth="1"/>
    <col min="6117" max="6117" width="11.28515625" customWidth="1"/>
    <col min="6118" max="6118" width="9.7109375" customWidth="1"/>
    <col min="6119" max="6122" width="13.28515625" customWidth="1"/>
    <col min="6123" max="6123" width="14.28515625" customWidth="1"/>
    <col min="6124" max="6124" width="3.28515625" customWidth="1"/>
    <col min="6125" max="6125" width="10.85546875" customWidth="1"/>
    <col min="6126" max="6126" width="6.5703125" customWidth="1"/>
    <col min="6127" max="6127" width="12.85546875" customWidth="1"/>
    <col min="6128" max="6128" width="2.28515625" customWidth="1"/>
    <col min="6129" max="6129" width="14.140625" customWidth="1"/>
    <col min="6371" max="6371" width="4" customWidth="1"/>
    <col min="6372" max="6372" width="11.42578125" customWidth="1"/>
    <col min="6373" max="6373" width="11.28515625" customWidth="1"/>
    <col min="6374" max="6374" width="9.7109375" customWidth="1"/>
    <col min="6375" max="6378" width="13.28515625" customWidth="1"/>
    <col min="6379" max="6379" width="14.28515625" customWidth="1"/>
    <col min="6380" max="6380" width="3.28515625" customWidth="1"/>
    <col min="6381" max="6381" width="10.85546875" customWidth="1"/>
    <col min="6382" max="6382" width="6.5703125" customWidth="1"/>
    <col min="6383" max="6383" width="12.85546875" customWidth="1"/>
    <col min="6384" max="6384" width="2.28515625" customWidth="1"/>
    <col min="6385" max="6385" width="14.140625" customWidth="1"/>
    <col min="6627" max="6627" width="4" customWidth="1"/>
    <col min="6628" max="6628" width="11.42578125" customWidth="1"/>
    <col min="6629" max="6629" width="11.28515625" customWidth="1"/>
    <col min="6630" max="6630" width="9.7109375" customWidth="1"/>
    <col min="6631" max="6634" width="13.28515625" customWidth="1"/>
    <col min="6635" max="6635" width="14.28515625" customWidth="1"/>
    <col min="6636" max="6636" width="3.28515625" customWidth="1"/>
    <col min="6637" max="6637" width="10.85546875" customWidth="1"/>
    <col min="6638" max="6638" width="6.5703125" customWidth="1"/>
    <col min="6639" max="6639" width="12.85546875" customWidth="1"/>
    <col min="6640" max="6640" width="2.28515625" customWidth="1"/>
    <col min="6641" max="6641" width="14.140625" customWidth="1"/>
    <col min="6883" max="6883" width="4" customWidth="1"/>
    <col min="6884" max="6884" width="11.42578125" customWidth="1"/>
    <col min="6885" max="6885" width="11.28515625" customWidth="1"/>
    <col min="6886" max="6886" width="9.7109375" customWidth="1"/>
    <col min="6887" max="6890" width="13.28515625" customWidth="1"/>
    <col min="6891" max="6891" width="14.28515625" customWidth="1"/>
    <col min="6892" max="6892" width="3.28515625" customWidth="1"/>
    <col min="6893" max="6893" width="10.85546875" customWidth="1"/>
    <col min="6894" max="6894" width="6.5703125" customWidth="1"/>
    <col min="6895" max="6895" width="12.85546875" customWidth="1"/>
    <col min="6896" max="6896" width="2.28515625" customWidth="1"/>
    <col min="6897" max="6897" width="14.140625" customWidth="1"/>
    <col min="7139" max="7139" width="4" customWidth="1"/>
    <col min="7140" max="7140" width="11.42578125" customWidth="1"/>
    <col min="7141" max="7141" width="11.28515625" customWidth="1"/>
    <col min="7142" max="7142" width="9.7109375" customWidth="1"/>
    <col min="7143" max="7146" width="13.28515625" customWidth="1"/>
    <col min="7147" max="7147" width="14.28515625" customWidth="1"/>
    <col min="7148" max="7148" width="3.28515625" customWidth="1"/>
    <col min="7149" max="7149" width="10.85546875" customWidth="1"/>
    <col min="7150" max="7150" width="6.5703125" customWidth="1"/>
    <col min="7151" max="7151" width="12.85546875" customWidth="1"/>
    <col min="7152" max="7152" width="2.28515625" customWidth="1"/>
    <col min="7153" max="7153" width="14.140625" customWidth="1"/>
    <col min="7395" max="7395" width="4" customWidth="1"/>
    <col min="7396" max="7396" width="11.42578125" customWidth="1"/>
    <col min="7397" max="7397" width="11.28515625" customWidth="1"/>
    <col min="7398" max="7398" width="9.7109375" customWidth="1"/>
    <col min="7399" max="7402" width="13.28515625" customWidth="1"/>
    <col min="7403" max="7403" width="14.28515625" customWidth="1"/>
    <col min="7404" max="7404" width="3.28515625" customWidth="1"/>
    <col min="7405" max="7405" width="10.85546875" customWidth="1"/>
    <col min="7406" max="7406" width="6.5703125" customWidth="1"/>
    <col min="7407" max="7407" width="12.85546875" customWidth="1"/>
    <col min="7408" max="7408" width="2.28515625" customWidth="1"/>
    <col min="7409" max="7409" width="14.140625" customWidth="1"/>
    <col min="7651" max="7651" width="4" customWidth="1"/>
    <col min="7652" max="7652" width="11.42578125" customWidth="1"/>
    <col min="7653" max="7653" width="11.28515625" customWidth="1"/>
    <col min="7654" max="7654" width="9.7109375" customWidth="1"/>
    <col min="7655" max="7658" width="13.28515625" customWidth="1"/>
    <col min="7659" max="7659" width="14.28515625" customWidth="1"/>
    <col min="7660" max="7660" width="3.28515625" customWidth="1"/>
    <col min="7661" max="7661" width="10.85546875" customWidth="1"/>
    <col min="7662" max="7662" width="6.5703125" customWidth="1"/>
    <col min="7663" max="7663" width="12.85546875" customWidth="1"/>
    <col min="7664" max="7664" width="2.28515625" customWidth="1"/>
    <col min="7665" max="7665" width="14.140625" customWidth="1"/>
    <col min="7907" max="7907" width="4" customWidth="1"/>
    <col min="7908" max="7908" width="11.42578125" customWidth="1"/>
    <col min="7909" max="7909" width="11.28515625" customWidth="1"/>
    <col min="7910" max="7910" width="9.7109375" customWidth="1"/>
    <col min="7911" max="7914" width="13.28515625" customWidth="1"/>
    <col min="7915" max="7915" width="14.28515625" customWidth="1"/>
    <col min="7916" max="7916" width="3.28515625" customWidth="1"/>
    <col min="7917" max="7917" width="10.85546875" customWidth="1"/>
    <col min="7918" max="7918" width="6.5703125" customWidth="1"/>
    <col min="7919" max="7919" width="12.85546875" customWidth="1"/>
    <col min="7920" max="7920" width="2.28515625" customWidth="1"/>
    <col min="7921" max="7921" width="14.140625" customWidth="1"/>
    <col min="8163" max="8163" width="4" customWidth="1"/>
    <col min="8164" max="8164" width="11.42578125" customWidth="1"/>
    <col min="8165" max="8165" width="11.28515625" customWidth="1"/>
    <col min="8166" max="8166" width="9.7109375" customWidth="1"/>
    <col min="8167" max="8170" width="13.28515625" customWidth="1"/>
    <col min="8171" max="8171" width="14.28515625" customWidth="1"/>
    <col min="8172" max="8172" width="3.28515625" customWidth="1"/>
    <col min="8173" max="8173" width="10.85546875" customWidth="1"/>
    <col min="8174" max="8174" width="6.5703125" customWidth="1"/>
    <col min="8175" max="8175" width="12.85546875" customWidth="1"/>
    <col min="8176" max="8176" width="2.28515625" customWidth="1"/>
    <col min="8177" max="8177" width="14.140625" customWidth="1"/>
    <col min="8419" max="8419" width="4" customWidth="1"/>
    <col min="8420" max="8420" width="11.42578125" customWidth="1"/>
    <col min="8421" max="8421" width="11.28515625" customWidth="1"/>
    <col min="8422" max="8422" width="9.7109375" customWidth="1"/>
    <col min="8423" max="8426" width="13.28515625" customWidth="1"/>
    <col min="8427" max="8427" width="14.28515625" customWidth="1"/>
    <col min="8428" max="8428" width="3.28515625" customWidth="1"/>
    <col min="8429" max="8429" width="10.85546875" customWidth="1"/>
    <col min="8430" max="8430" width="6.5703125" customWidth="1"/>
    <col min="8431" max="8431" width="12.85546875" customWidth="1"/>
    <col min="8432" max="8432" width="2.28515625" customWidth="1"/>
    <col min="8433" max="8433" width="14.140625" customWidth="1"/>
    <col min="8675" max="8675" width="4" customWidth="1"/>
    <col min="8676" max="8676" width="11.42578125" customWidth="1"/>
    <col min="8677" max="8677" width="11.28515625" customWidth="1"/>
    <col min="8678" max="8678" width="9.7109375" customWidth="1"/>
    <col min="8679" max="8682" width="13.28515625" customWidth="1"/>
    <col min="8683" max="8683" width="14.28515625" customWidth="1"/>
    <col min="8684" max="8684" width="3.28515625" customWidth="1"/>
    <col min="8685" max="8685" width="10.85546875" customWidth="1"/>
    <col min="8686" max="8686" width="6.5703125" customWidth="1"/>
    <col min="8687" max="8687" width="12.85546875" customWidth="1"/>
    <col min="8688" max="8688" width="2.28515625" customWidth="1"/>
    <col min="8689" max="8689" width="14.140625" customWidth="1"/>
    <col min="8931" max="8931" width="4" customWidth="1"/>
    <col min="8932" max="8932" width="11.42578125" customWidth="1"/>
    <col min="8933" max="8933" width="11.28515625" customWidth="1"/>
    <col min="8934" max="8934" width="9.7109375" customWidth="1"/>
    <col min="8935" max="8938" width="13.28515625" customWidth="1"/>
    <col min="8939" max="8939" width="14.28515625" customWidth="1"/>
    <col min="8940" max="8940" width="3.28515625" customWidth="1"/>
    <col min="8941" max="8941" width="10.85546875" customWidth="1"/>
    <col min="8942" max="8942" width="6.5703125" customWidth="1"/>
    <col min="8943" max="8943" width="12.85546875" customWidth="1"/>
    <col min="8944" max="8944" width="2.28515625" customWidth="1"/>
    <col min="8945" max="8945" width="14.140625" customWidth="1"/>
    <col min="9187" max="9187" width="4" customWidth="1"/>
    <col min="9188" max="9188" width="11.42578125" customWidth="1"/>
    <col min="9189" max="9189" width="11.28515625" customWidth="1"/>
    <col min="9190" max="9190" width="9.7109375" customWidth="1"/>
    <col min="9191" max="9194" width="13.28515625" customWidth="1"/>
    <col min="9195" max="9195" width="14.28515625" customWidth="1"/>
    <col min="9196" max="9196" width="3.28515625" customWidth="1"/>
    <col min="9197" max="9197" width="10.85546875" customWidth="1"/>
    <col min="9198" max="9198" width="6.5703125" customWidth="1"/>
    <col min="9199" max="9199" width="12.85546875" customWidth="1"/>
    <col min="9200" max="9200" width="2.28515625" customWidth="1"/>
    <col min="9201" max="9201" width="14.140625" customWidth="1"/>
    <col min="9443" max="9443" width="4" customWidth="1"/>
    <col min="9444" max="9444" width="11.42578125" customWidth="1"/>
    <col min="9445" max="9445" width="11.28515625" customWidth="1"/>
    <col min="9446" max="9446" width="9.7109375" customWidth="1"/>
    <col min="9447" max="9450" width="13.28515625" customWidth="1"/>
    <col min="9451" max="9451" width="14.28515625" customWidth="1"/>
    <col min="9452" max="9452" width="3.28515625" customWidth="1"/>
    <col min="9453" max="9453" width="10.85546875" customWidth="1"/>
    <col min="9454" max="9454" width="6.5703125" customWidth="1"/>
    <col min="9455" max="9455" width="12.85546875" customWidth="1"/>
    <col min="9456" max="9456" width="2.28515625" customWidth="1"/>
    <col min="9457" max="9457" width="14.140625" customWidth="1"/>
    <col min="9699" max="9699" width="4" customWidth="1"/>
    <col min="9700" max="9700" width="11.42578125" customWidth="1"/>
    <col min="9701" max="9701" width="11.28515625" customWidth="1"/>
    <col min="9702" max="9702" width="9.7109375" customWidth="1"/>
    <col min="9703" max="9706" width="13.28515625" customWidth="1"/>
    <col min="9707" max="9707" width="14.28515625" customWidth="1"/>
    <col min="9708" max="9708" width="3.28515625" customWidth="1"/>
    <col min="9709" max="9709" width="10.85546875" customWidth="1"/>
    <col min="9710" max="9710" width="6.5703125" customWidth="1"/>
    <col min="9711" max="9711" width="12.85546875" customWidth="1"/>
    <col min="9712" max="9712" width="2.28515625" customWidth="1"/>
    <col min="9713" max="9713" width="14.140625" customWidth="1"/>
    <col min="9955" max="9955" width="4" customWidth="1"/>
    <col min="9956" max="9956" width="11.42578125" customWidth="1"/>
    <col min="9957" max="9957" width="11.28515625" customWidth="1"/>
    <col min="9958" max="9958" width="9.7109375" customWidth="1"/>
    <col min="9959" max="9962" width="13.28515625" customWidth="1"/>
    <col min="9963" max="9963" width="14.28515625" customWidth="1"/>
    <col min="9964" max="9964" width="3.28515625" customWidth="1"/>
    <col min="9965" max="9965" width="10.85546875" customWidth="1"/>
    <col min="9966" max="9966" width="6.5703125" customWidth="1"/>
    <col min="9967" max="9967" width="12.85546875" customWidth="1"/>
    <col min="9968" max="9968" width="2.28515625" customWidth="1"/>
    <col min="9969" max="9969" width="14.140625" customWidth="1"/>
    <col min="10211" max="10211" width="4" customWidth="1"/>
    <col min="10212" max="10212" width="11.42578125" customWidth="1"/>
    <col min="10213" max="10213" width="11.28515625" customWidth="1"/>
    <col min="10214" max="10214" width="9.7109375" customWidth="1"/>
    <col min="10215" max="10218" width="13.28515625" customWidth="1"/>
    <col min="10219" max="10219" width="14.28515625" customWidth="1"/>
    <col min="10220" max="10220" width="3.28515625" customWidth="1"/>
    <col min="10221" max="10221" width="10.85546875" customWidth="1"/>
    <col min="10222" max="10222" width="6.5703125" customWidth="1"/>
    <col min="10223" max="10223" width="12.85546875" customWidth="1"/>
    <col min="10224" max="10224" width="2.28515625" customWidth="1"/>
    <col min="10225" max="10225" width="14.140625" customWidth="1"/>
    <col min="10467" max="10467" width="4" customWidth="1"/>
    <col min="10468" max="10468" width="11.42578125" customWidth="1"/>
    <col min="10469" max="10469" width="11.28515625" customWidth="1"/>
    <col min="10470" max="10470" width="9.7109375" customWidth="1"/>
    <col min="10471" max="10474" width="13.28515625" customWidth="1"/>
    <col min="10475" max="10475" width="14.28515625" customWidth="1"/>
    <col min="10476" max="10476" width="3.28515625" customWidth="1"/>
    <col min="10477" max="10477" width="10.85546875" customWidth="1"/>
    <col min="10478" max="10478" width="6.5703125" customWidth="1"/>
    <col min="10479" max="10479" width="12.85546875" customWidth="1"/>
    <col min="10480" max="10480" width="2.28515625" customWidth="1"/>
    <col min="10481" max="10481" width="14.140625" customWidth="1"/>
    <col min="10723" max="10723" width="4" customWidth="1"/>
    <col min="10724" max="10724" width="11.42578125" customWidth="1"/>
    <col min="10725" max="10725" width="11.28515625" customWidth="1"/>
    <col min="10726" max="10726" width="9.7109375" customWidth="1"/>
    <col min="10727" max="10730" width="13.28515625" customWidth="1"/>
    <col min="10731" max="10731" width="14.28515625" customWidth="1"/>
    <col min="10732" max="10732" width="3.28515625" customWidth="1"/>
    <col min="10733" max="10733" width="10.85546875" customWidth="1"/>
    <col min="10734" max="10734" width="6.5703125" customWidth="1"/>
    <col min="10735" max="10735" width="12.85546875" customWidth="1"/>
    <col min="10736" max="10736" width="2.28515625" customWidth="1"/>
    <col min="10737" max="10737" width="14.140625" customWidth="1"/>
    <col min="10979" max="10979" width="4" customWidth="1"/>
    <col min="10980" max="10980" width="11.42578125" customWidth="1"/>
    <col min="10981" max="10981" width="11.28515625" customWidth="1"/>
    <col min="10982" max="10982" width="9.7109375" customWidth="1"/>
    <col min="10983" max="10986" width="13.28515625" customWidth="1"/>
    <col min="10987" max="10987" width="14.28515625" customWidth="1"/>
    <col min="10988" max="10988" width="3.28515625" customWidth="1"/>
    <col min="10989" max="10989" width="10.85546875" customWidth="1"/>
    <col min="10990" max="10990" width="6.5703125" customWidth="1"/>
    <col min="10991" max="10991" width="12.85546875" customWidth="1"/>
    <col min="10992" max="10992" width="2.28515625" customWidth="1"/>
    <col min="10993" max="10993" width="14.140625" customWidth="1"/>
    <col min="11235" max="11235" width="4" customWidth="1"/>
    <col min="11236" max="11236" width="11.42578125" customWidth="1"/>
    <col min="11237" max="11237" width="11.28515625" customWidth="1"/>
    <col min="11238" max="11238" width="9.7109375" customWidth="1"/>
    <col min="11239" max="11242" width="13.28515625" customWidth="1"/>
    <col min="11243" max="11243" width="14.28515625" customWidth="1"/>
    <col min="11244" max="11244" width="3.28515625" customWidth="1"/>
    <col min="11245" max="11245" width="10.85546875" customWidth="1"/>
    <col min="11246" max="11246" width="6.5703125" customWidth="1"/>
    <col min="11247" max="11247" width="12.85546875" customWidth="1"/>
    <col min="11248" max="11248" width="2.28515625" customWidth="1"/>
    <col min="11249" max="11249" width="14.140625" customWidth="1"/>
    <col min="11491" max="11491" width="4" customWidth="1"/>
    <col min="11492" max="11492" width="11.42578125" customWidth="1"/>
    <col min="11493" max="11493" width="11.28515625" customWidth="1"/>
    <col min="11494" max="11494" width="9.7109375" customWidth="1"/>
    <col min="11495" max="11498" width="13.28515625" customWidth="1"/>
    <col min="11499" max="11499" width="14.28515625" customWidth="1"/>
    <col min="11500" max="11500" width="3.28515625" customWidth="1"/>
    <col min="11501" max="11501" width="10.85546875" customWidth="1"/>
    <col min="11502" max="11502" width="6.5703125" customWidth="1"/>
    <col min="11503" max="11503" width="12.85546875" customWidth="1"/>
    <col min="11504" max="11504" width="2.28515625" customWidth="1"/>
    <col min="11505" max="11505" width="14.140625" customWidth="1"/>
    <col min="11747" max="11747" width="4" customWidth="1"/>
    <col min="11748" max="11748" width="11.42578125" customWidth="1"/>
    <col min="11749" max="11749" width="11.28515625" customWidth="1"/>
    <col min="11750" max="11750" width="9.7109375" customWidth="1"/>
    <col min="11751" max="11754" width="13.28515625" customWidth="1"/>
    <col min="11755" max="11755" width="14.28515625" customWidth="1"/>
    <col min="11756" max="11756" width="3.28515625" customWidth="1"/>
    <col min="11757" max="11757" width="10.85546875" customWidth="1"/>
    <col min="11758" max="11758" width="6.5703125" customWidth="1"/>
    <col min="11759" max="11759" width="12.85546875" customWidth="1"/>
    <col min="11760" max="11760" width="2.28515625" customWidth="1"/>
    <col min="11761" max="11761" width="14.140625" customWidth="1"/>
    <col min="12003" max="12003" width="4" customWidth="1"/>
    <col min="12004" max="12004" width="11.42578125" customWidth="1"/>
    <col min="12005" max="12005" width="11.28515625" customWidth="1"/>
    <col min="12006" max="12006" width="9.7109375" customWidth="1"/>
    <col min="12007" max="12010" width="13.28515625" customWidth="1"/>
    <col min="12011" max="12011" width="14.28515625" customWidth="1"/>
    <col min="12012" max="12012" width="3.28515625" customWidth="1"/>
    <col min="12013" max="12013" width="10.85546875" customWidth="1"/>
    <col min="12014" max="12014" width="6.5703125" customWidth="1"/>
    <col min="12015" max="12015" width="12.85546875" customWidth="1"/>
    <col min="12016" max="12016" width="2.28515625" customWidth="1"/>
    <col min="12017" max="12017" width="14.140625" customWidth="1"/>
    <col min="12259" max="12259" width="4" customWidth="1"/>
    <col min="12260" max="12260" width="11.42578125" customWidth="1"/>
    <col min="12261" max="12261" width="11.28515625" customWidth="1"/>
    <col min="12262" max="12262" width="9.7109375" customWidth="1"/>
    <col min="12263" max="12266" width="13.28515625" customWidth="1"/>
    <col min="12267" max="12267" width="14.28515625" customWidth="1"/>
    <col min="12268" max="12268" width="3.28515625" customWidth="1"/>
    <col min="12269" max="12269" width="10.85546875" customWidth="1"/>
    <col min="12270" max="12270" width="6.5703125" customWidth="1"/>
    <col min="12271" max="12271" width="12.85546875" customWidth="1"/>
    <col min="12272" max="12272" width="2.28515625" customWidth="1"/>
    <col min="12273" max="12273" width="14.140625" customWidth="1"/>
    <col min="12515" max="12515" width="4" customWidth="1"/>
    <col min="12516" max="12516" width="11.42578125" customWidth="1"/>
    <col min="12517" max="12517" width="11.28515625" customWidth="1"/>
    <col min="12518" max="12518" width="9.7109375" customWidth="1"/>
    <col min="12519" max="12522" width="13.28515625" customWidth="1"/>
    <col min="12523" max="12523" width="14.28515625" customWidth="1"/>
    <col min="12524" max="12524" width="3.28515625" customWidth="1"/>
    <col min="12525" max="12525" width="10.85546875" customWidth="1"/>
    <col min="12526" max="12526" width="6.5703125" customWidth="1"/>
    <col min="12527" max="12527" width="12.85546875" customWidth="1"/>
    <col min="12528" max="12528" width="2.28515625" customWidth="1"/>
    <col min="12529" max="12529" width="14.140625" customWidth="1"/>
    <col min="12771" max="12771" width="4" customWidth="1"/>
    <col min="12772" max="12772" width="11.42578125" customWidth="1"/>
    <col min="12773" max="12773" width="11.28515625" customWidth="1"/>
    <col min="12774" max="12774" width="9.7109375" customWidth="1"/>
    <col min="12775" max="12778" width="13.28515625" customWidth="1"/>
    <col min="12779" max="12779" width="14.28515625" customWidth="1"/>
    <col min="12780" max="12780" width="3.28515625" customWidth="1"/>
    <col min="12781" max="12781" width="10.85546875" customWidth="1"/>
    <col min="12782" max="12782" width="6.5703125" customWidth="1"/>
    <col min="12783" max="12783" width="12.85546875" customWidth="1"/>
    <col min="12784" max="12784" width="2.28515625" customWidth="1"/>
    <col min="12785" max="12785" width="14.140625" customWidth="1"/>
    <col min="13027" max="13027" width="4" customWidth="1"/>
    <col min="13028" max="13028" width="11.42578125" customWidth="1"/>
    <col min="13029" max="13029" width="11.28515625" customWidth="1"/>
    <col min="13030" max="13030" width="9.7109375" customWidth="1"/>
    <col min="13031" max="13034" width="13.28515625" customWidth="1"/>
    <col min="13035" max="13035" width="14.28515625" customWidth="1"/>
    <col min="13036" max="13036" width="3.28515625" customWidth="1"/>
    <col min="13037" max="13037" width="10.85546875" customWidth="1"/>
    <col min="13038" max="13038" width="6.5703125" customWidth="1"/>
    <col min="13039" max="13039" width="12.85546875" customWidth="1"/>
    <col min="13040" max="13040" width="2.28515625" customWidth="1"/>
    <col min="13041" max="13041" width="14.140625" customWidth="1"/>
    <col min="13283" max="13283" width="4" customWidth="1"/>
    <col min="13284" max="13284" width="11.42578125" customWidth="1"/>
    <col min="13285" max="13285" width="11.28515625" customWidth="1"/>
    <col min="13286" max="13286" width="9.7109375" customWidth="1"/>
    <col min="13287" max="13290" width="13.28515625" customWidth="1"/>
    <col min="13291" max="13291" width="14.28515625" customWidth="1"/>
    <col min="13292" max="13292" width="3.28515625" customWidth="1"/>
    <col min="13293" max="13293" width="10.85546875" customWidth="1"/>
    <col min="13294" max="13294" width="6.5703125" customWidth="1"/>
    <col min="13295" max="13295" width="12.85546875" customWidth="1"/>
    <col min="13296" max="13296" width="2.28515625" customWidth="1"/>
    <col min="13297" max="13297" width="14.140625" customWidth="1"/>
    <col min="13539" max="13539" width="4" customWidth="1"/>
    <col min="13540" max="13540" width="11.42578125" customWidth="1"/>
    <col min="13541" max="13541" width="11.28515625" customWidth="1"/>
    <col min="13542" max="13542" width="9.7109375" customWidth="1"/>
    <col min="13543" max="13546" width="13.28515625" customWidth="1"/>
    <col min="13547" max="13547" width="14.28515625" customWidth="1"/>
    <col min="13548" max="13548" width="3.28515625" customWidth="1"/>
    <col min="13549" max="13549" width="10.85546875" customWidth="1"/>
    <col min="13550" max="13550" width="6.5703125" customWidth="1"/>
    <col min="13551" max="13551" width="12.85546875" customWidth="1"/>
    <col min="13552" max="13552" width="2.28515625" customWidth="1"/>
    <col min="13553" max="13553" width="14.140625" customWidth="1"/>
    <col min="13795" max="13795" width="4" customWidth="1"/>
    <col min="13796" max="13796" width="11.42578125" customWidth="1"/>
    <col min="13797" max="13797" width="11.28515625" customWidth="1"/>
    <col min="13798" max="13798" width="9.7109375" customWidth="1"/>
    <col min="13799" max="13802" width="13.28515625" customWidth="1"/>
    <col min="13803" max="13803" width="14.28515625" customWidth="1"/>
    <col min="13804" max="13804" width="3.28515625" customWidth="1"/>
    <col min="13805" max="13805" width="10.85546875" customWidth="1"/>
    <col min="13806" max="13806" width="6.5703125" customWidth="1"/>
    <col min="13807" max="13807" width="12.85546875" customWidth="1"/>
    <col min="13808" max="13808" width="2.28515625" customWidth="1"/>
    <col min="13809" max="13809" width="14.140625" customWidth="1"/>
    <col min="14051" max="14051" width="4" customWidth="1"/>
    <col min="14052" max="14052" width="11.42578125" customWidth="1"/>
    <col min="14053" max="14053" width="11.28515625" customWidth="1"/>
    <col min="14054" max="14054" width="9.7109375" customWidth="1"/>
    <col min="14055" max="14058" width="13.28515625" customWidth="1"/>
    <col min="14059" max="14059" width="14.28515625" customWidth="1"/>
    <col min="14060" max="14060" width="3.28515625" customWidth="1"/>
    <col min="14061" max="14061" width="10.85546875" customWidth="1"/>
    <col min="14062" max="14062" width="6.5703125" customWidth="1"/>
    <col min="14063" max="14063" width="12.85546875" customWidth="1"/>
    <col min="14064" max="14064" width="2.28515625" customWidth="1"/>
    <col min="14065" max="14065" width="14.140625" customWidth="1"/>
    <col min="14307" max="14307" width="4" customWidth="1"/>
    <col min="14308" max="14308" width="11.42578125" customWidth="1"/>
    <col min="14309" max="14309" width="11.28515625" customWidth="1"/>
    <col min="14310" max="14310" width="9.7109375" customWidth="1"/>
    <col min="14311" max="14314" width="13.28515625" customWidth="1"/>
    <col min="14315" max="14315" width="14.28515625" customWidth="1"/>
    <col min="14316" max="14316" width="3.28515625" customWidth="1"/>
    <col min="14317" max="14317" width="10.85546875" customWidth="1"/>
    <col min="14318" max="14318" width="6.5703125" customWidth="1"/>
    <col min="14319" max="14319" width="12.85546875" customWidth="1"/>
    <col min="14320" max="14320" width="2.28515625" customWidth="1"/>
    <col min="14321" max="14321" width="14.140625" customWidth="1"/>
    <col min="14563" max="14563" width="4" customWidth="1"/>
    <col min="14564" max="14564" width="11.42578125" customWidth="1"/>
    <col min="14565" max="14565" width="11.28515625" customWidth="1"/>
    <col min="14566" max="14566" width="9.7109375" customWidth="1"/>
    <col min="14567" max="14570" width="13.28515625" customWidth="1"/>
    <col min="14571" max="14571" width="14.28515625" customWidth="1"/>
    <col min="14572" max="14572" width="3.28515625" customWidth="1"/>
    <col min="14573" max="14573" width="10.85546875" customWidth="1"/>
    <col min="14574" max="14574" width="6.5703125" customWidth="1"/>
    <col min="14575" max="14575" width="12.85546875" customWidth="1"/>
    <col min="14576" max="14576" width="2.28515625" customWidth="1"/>
    <col min="14577" max="14577" width="14.140625" customWidth="1"/>
    <col min="14819" max="14819" width="4" customWidth="1"/>
    <col min="14820" max="14820" width="11.42578125" customWidth="1"/>
    <col min="14821" max="14821" width="11.28515625" customWidth="1"/>
    <col min="14822" max="14822" width="9.7109375" customWidth="1"/>
    <col min="14823" max="14826" width="13.28515625" customWidth="1"/>
    <col min="14827" max="14827" width="14.28515625" customWidth="1"/>
    <col min="14828" max="14828" width="3.28515625" customWidth="1"/>
    <col min="14829" max="14829" width="10.85546875" customWidth="1"/>
    <col min="14830" max="14830" width="6.5703125" customWidth="1"/>
    <col min="14831" max="14831" width="12.85546875" customWidth="1"/>
    <col min="14832" max="14832" width="2.28515625" customWidth="1"/>
    <col min="14833" max="14833" width="14.140625" customWidth="1"/>
    <col min="15075" max="15075" width="4" customWidth="1"/>
    <col min="15076" max="15076" width="11.42578125" customWidth="1"/>
    <col min="15077" max="15077" width="11.28515625" customWidth="1"/>
    <col min="15078" max="15078" width="9.7109375" customWidth="1"/>
    <col min="15079" max="15082" width="13.28515625" customWidth="1"/>
    <col min="15083" max="15083" width="14.28515625" customWidth="1"/>
    <col min="15084" max="15084" width="3.28515625" customWidth="1"/>
    <col min="15085" max="15085" width="10.85546875" customWidth="1"/>
    <col min="15086" max="15086" width="6.5703125" customWidth="1"/>
    <col min="15087" max="15087" width="12.85546875" customWidth="1"/>
    <col min="15088" max="15088" width="2.28515625" customWidth="1"/>
    <col min="15089" max="15089" width="14.140625" customWidth="1"/>
    <col min="15331" max="15331" width="4" customWidth="1"/>
    <col min="15332" max="15332" width="11.42578125" customWidth="1"/>
    <col min="15333" max="15333" width="11.28515625" customWidth="1"/>
    <col min="15334" max="15334" width="9.7109375" customWidth="1"/>
    <col min="15335" max="15338" width="13.28515625" customWidth="1"/>
    <col min="15339" max="15339" width="14.28515625" customWidth="1"/>
    <col min="15340" max="15340" width="3.28515625" customWidth="1"/>
    <col min="15341" max="15341" width="10.85546875" customWidth="1"/>
    <col min="15342" max="15342" width="6.5703125" customWidth="1"/>
    <col min="15343" max="15343" width="12.85546875" customWidth="1"/>
    <col min="15344" max="15344" width="2.28515625" customWidth="1"/>
    <col min="15345" max="15345" width="14.140625" customWidth="1"/>
    <col min="15587" max="15587" width="4" customWidth="1"/>
    <col min="15588" max="15588" width="11.42578125" customWidth="1"/>
    <col min="15589" max="15589" width="11.28515625" customWidth="1"/>
    <col min="15590" max="15590" width="9.7109375" customWidth="1"/>
    <col min="15591" max="15594" width="13.28515625" customWidth="1"/>
    <col min="15595" max="15595" width="14.28515625" customWidth="1"/>
    <col min="15596" max="15596" width="3.28515625" customWidth="1"/>
    <col min="15597" max="15597" width="10.85546875" customWidth="1"/>
    <col min="15598" max="15598" width="6.5703125" customWidth="1"/>
    <col min="15599" max="15599" width="12.85546875" customWidth="1"/>
    <col min="15600" max="15600" width="2.28515625" customWidth="1"/>
    <col min="15601" max="15601" width="14.140625" customWidth="1"/>
    <col min="15843" max="15843" width="4" customWidth="1"/>
    <col min="15844" max="15844" width="11.42578125" customWidth="1"/>
    <col min="15845" max="15845" width="11.28515625" customWidth="1"/>
    <col min="15846" max="15846" width="9.7109375" customWidth="1"/>
    <col min="15847" max="15850" width="13.28515625" customWidth="1"/>
    <col min="15851" max="15851" width="14.28515625" customWidth="1"/>
    <col min="15852" max="15852" width="3.28515625" customWidth="1"/>
    <col min="15853" max="15853" width="10.85546875" customWidth="1"/>
    <col min="15854" max="15854" width="6.5703125" customWidth="1"/>
    <col min="15855" max="15855" width="12.85546875" customWidth="1"/>
    <col min="15856" max="15856" width="2.28515625" customWidth="1"/>
    <col min="15857" max="15857" width="14.140625" customWidth="1"/>
    <col min="16099" max="16099" width="4" customWidth="1"/>
    <col min="16100" max="16100" width="11.42578125" customWidth="1"/>
    <col min="16101" max="16101" width="11.28515625" customWidth="1"/>
    <col min="16102" max="16102" width="9.7109375" customWidth="1"/>
    <col min="16103" max="16106" width="13.28515625" customWidth="1"/>
    <col min="16107" max="16107" width="14.28515625" customWidth="1"/>
    <col min="16108" max="16108" width="3.28515625" customWidth="1"/>
    <col min="16109" max="16109" width="10.85546875" customWidth="1"/>
    <col min="16110" max="16110" width="6.5703125" customWidth="1"/>
    <col min="16111" max="16111" width="12.85546875" customWidth="1"/>
    <col min="16112" max="16112" width="2.28515625" customWidth="1"/>
    <col min="16113" max="16113" width="14.140625" customWidth="1"/>
  </cols>
  <sheetData>
    <row r="1" spans="2:49" ht="15.75" thickBot="1" x14ac:dyDescent="0.3">
      <c r="N1" s="91">
        <f>M4</f>
        <v>1000000000</v>
      </c>
      <c r="S1" s="51"/>
    </row>
    <row r="2" spans="2:49" ht="15.75" thickBot="1" x14ac:dyDescent="0.3">
      <c r="G2" s="338" t="s">
        <v>6</v>
      </c>
      <c r="H2" s="343"/>
      <c r="I2" s="343"/>
      <c r="J2" s="343"/>
      <c r="K2" s="343"/>
      <c r="L2" s="339"/>
      <c r="M2" s="338">
        <v>1000000000</v>
      </c>
      <c r="N2" s="339"/>
      <c r="O2" s="345" t="s">
        <v>107</v>
      </c>
      <c r="P2" s="346"/>
      <c r="Q2" s="346"/>
      <c r="R2" s="346"/>
      <c r="S2" s="347"/>
      <c r="U2" s="53" t="s">
        <v>64</v>
      </c>
    </row>
    <row r="3" spans="2:49" ht="15.75" thickBot="1" x14ac:dyDescent="0.3">
      <c r="G3" s="340" t="s">
        <v>56</v>
      </c>
      <c r="H3" s="341"/>
      <c r="I3" s="341"/>
      <c r="J3" s="341"/>
      <c r="K3" s="341"/>
      <c r="L3" s="342"/>
      <c r="M3" s="340">
        <f>F89</f>
        <v>0</v>
      </c>
      <c r="N3" s="342"/>
      <c r="O3" s="348">
        <v>0</v>
      </c>
      <c r="P3" s="349"/>
      <c r="Q3" s="349"/>
      <c r="R3" s="349"/>
      <c r="S3" s="350"/>
    </row>
    <row r="4" spans="2:49" ht="15.75" thickBot="1" x14ac:dyDescent="0.3">
      <c r="G4" s="331" t="s">
        <v>55</v>
      </c>
      <c r="H4" s="344"/>
      <c r="I4" s="344"/>
      <c r="J4" s="344"/>
      <c r="K4" s="344"/>
      <c r="L4" s="332"/>
      <c r="M4" s="331">
        <f>M2+M3</f>
        <v>1000000000</v>
      </c>
      <c r="N4" s="332"/>
      <c r="O4" s="74">
        <f>(M4*0.0675)-O3</f>
        <v>67500000</v>
      </c>
      <c r="S4" s="51"/>
    </row>
    <row r="5" spans="2:49" ht="15.75" thickBot="1" x14ac:dyDescent="0.3">
      <c r="G5" s="91">
        <f>G89</f>
        <v>0</v>
      </c>
      <c r="H5" s="91">
        <f>H89</f>
        <v>0</v>
      </c>
      <c r="I5" s="91"/>
      <c r="J5" s="91">
        <f>J89</f>
        <v>0</v>
      </c>
      <c r="K5" s="91"/>
      <c r="L5" s="91">
        <f>L89</f>
        <v>0</v>
      </c>
      <c r="N5" s="91">
        <f>N89</f>
        <v>0</v>
      </c>
      <c r="O5" s="333" t="s">
        <v>81</v>
      </c>
      <c r="P5" s="334"/>
      <c r="Q5" s="335"/>
      <c r="R5" s="91">
        <f>R89</f>
        <v>0</v>
      </c>
    </row>
    <row r="6" spans="2:49" s="33" customFormat="1" ht="29.25" customHeight="1" thickBot="1" x14ac:dyDescent="0.3">
      <c r="B6" s="78" t="s">
        <v>0</v>
      </c>
      <c r="C6" s="79" t="s">
        <v>39</v>
      </c>
      <c r="D6" s="80" t="s">
        <v>40</v>
      </c>
      <c r="E6" s="80" t="s">
        <v>182</v>
      </c>
      <c r="F6" s="80" t="s">
        <v>181</v>
      </c>
      <c r="G6" s="81" t="s">
        <v>33</v>
      </c>
      <c r="H6" s="81" t="s">
        <v>2</v>
      </c>
      <c r="I6" s="81" t="s">
        <v>116</v>
      </c>
      <c r="J6" s="81" t="s">
        <v>82</v>
      </c>
      <c r="K6" s="81" t="s">
        <v>83</v>
      </c>
      <c r="L6" s="81" t="s">
        <v>41</v>
      </c>
      <c r="M6" s="82" t="s">
        <v>42</v>
      </c>
      <c r="N6" s="85" t="s">
        <v>34</v>
      </c>
      <c r="O6" s="86" t="s">
        <v>23</v>
      </c>
      <c r="P6" s="87" t="s">
        <v>43</v>
      </c>
      <c r="Q6" s="88" t="s">
        <v>28</v>
      </c>
      <c r="R6" s="89" t="s">
        <v>3</v>
      </c>
    </row>
    <row r="7" spans="2:49" x14ac:dyDescent="0.25">
      <c r="B7" s="45"/>
      <c r="C7" s="75" t="s">
        <v>185</v>
      </c>
      <c r="D7" s="76">
        <v>1</v>
      </c>
      <c r="E7" s="107">
        <v>0</v>
      </c>
      <c r="F7" s="107">
        <v>0</v>
      </c>
      <c r="G7" s="41">
        <f>E7+F7</f>
        <v>0</v>
      </c>
      <c r="H7" s="41">
        <f t="shared" ref="H7:H38" si="0">G7*0.2</f>
        <v>0</v>
      </c>
      <c r="I7" s="41">
        <f>H7/10*4</f>
        <v>0</v>
      </c>
      <c r="J7" s="41">
        <f t="shared" ref="J7:J38" si="1">G7*0.05</f>
        <v>0</v>
      </c>
      <c r="K7" s="41">
        <v>0</v>
      </c>
      <c r="L7" s="41">
        <f t="shared" ref="L7:L38" si="2">G7*0.05</f>
        <v>0</v>
      </c>
      <c r="M7" s="77">
        <v>0</v>
      </c>
      <c r="N7" s="41">
        <f t="shared" ref="N7:N38" si="3">G7+H7-I7-J7-K7-L7-M7</f>
        <v>0</v>
      </c>
      <c r="O7" s="83" t="s">
        <v>186</v>
      </c>
      <c r="P7" s="84" t="s">
        <v>83</v>
      </c>
      <c r="Q7" s="41">
        <v>0</v>
      </c>
      <c r="R7" s="41">
        <f>N7-Q7</f>
        <v>0</v>
      </c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spans="2:49" x14ac:dyDescent="0.25">
      <c r="B8" s="18"/>
      <c r="C8" s="34"/>
      <c r="D8" s="35"/>
      <c r="E8" s="107">
        <v>0</v>
      </c>
      <c r="F8" s="107">
        <v>0</v>
      </c>
      <c r="G8" s="41">
        <f t="shared" ref="G8:G10" si="4">E8+F8</f>
        <v>0</v>
      </c>
      <c r="H8" s="41">
        <f t="shared" si="0"/>
        <v>0</v>
      </c>
      <c r="I8" s="41">
        <f t="shared" ref="I8:I71" si="5">H8/10*4</f>
        <v>0</v>
      </c>
      <c r="J8" s="41">
        <f t="shared" si="1"/>
        <v>0</v>
      </c>
      <c r="K8" s="41">
        <v>0</v>
      </c>
      <c r="L8" s="41">
        <f t="shared" si="2"/>
        <v>0</v>
      </c>
      <c r="M8" s="77">
        <f t="shared" ref="M8:M39" si="6">G8*0.00958</f>
        <v>0</v>
      </c>
      <c r="N8" s="41">
        <f t="shared" si="3"/>
        <v>0</v>
      </c>
      <c r="O8" s="63"/>
      <c r="P8" s="36"/>
      <c r="Q8" s="41">
        <v>0</v>
      </c>
      <c r="R8" s="2">
        <f t="shared" ref="R8:R71" si="7">R7+N8-Q8</f>
        <v>0</v>
      </c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</row>
    <row r="9" spans="2:49" x14ac:dyDescent="0.25">
      <c r="B9" s="18"/>
      <c r="C9" s="34"/>
      <c r="D9" s="35"/>
      <c r="E9" s="107">
        <v>0</v>
      </c>
      <c r="F9" s="107">
        <v>0</v>
      </c>
      <c r="G9" s="41">
        <f t="shared" si="4"/>
        <v>0</v>
      </c>
      <c r="H9" s="41">
        <f t="shared" si="0"/>
        <v>0</v>
      </c>
      <c r="I9" s="41">
        <f t="shared" si="5"/>
        <v>0</v>
      </c>
      <c r="J9" s="41">
        <f t="shared" si="1"/>
        <v>0</v>
      </c>
      <c r="K9" s="41">
        <v>0</v>
      </c>
      <c r="L9" s="41">
        <f t="shared" si="2"/>
        <v>0</v>
      </c>
      <c r="M9" s="77">
        <f t="shared" si="6"/>
        <v>0</v>
      </c>
      <c r="N9" s="41">
        <f t="shared" si="3"/>
        <v>0</v>
      </c>
      <c r="O9" s="63"/>
      <c r="P9" s="36"/>
      <c r="Q9" s="41">
        <v>0</v>
      </c>
      <c r="R9" s="2">
        <f t="shared" si="7"/>
        <v>0</v>
      </c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</row>
    <row r="10" spans="2:49" x14ac:dyDescent="0.25">
      <c r="B10" s="18"/>
      <c r="C10" s="34"/>
      <c r="D10" s="35"/>
      <c r="E10" s="107">
        <v>0</v>
      </c>
      <c r="F10" s="107">
        <v>0</v>
      </c>
      <c r="G10" s="41">
        <f t="shared" si="4"/>
        <v>0</v>
      </c>
      <c r="H10" s="41">
        <f t="shared" si="0"/>
        <v>0</v>
      </c>
      <c r="I10" s="41">
        <f t="shared" si="5"/>
        <v>0</v>
      </c>
      <c r="J10" s="41">
        <f t="shared" si="1"/>
        <v>0</v>
      </c>
      <c r="K10" s="41">
        <v>0</v>
      </c>
      <c r="L10" s="41">
        <f t="shared" si="2"/>
        <v>0</v>
      </c>
      <c r="M10" s="77">
        <f t="shared" si="6"/>
        <v>0</v>
      </c>
      <c r="N10" s="41">
        <f t="shared" si="3"/>
        <v>0</v>
      </c>
      <c r="O10" s="63"/>
      <c r="P10" s="36"/>
      <c r="Q10" s="41">
        <v>0</v>
      </c>
      <c r="R10" s="2">
        <f t="shared" si="7"/>
        <v>0</v>
      </c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</row>
    <row r="11" spans="2:49" x14ac:dyDescent="0.25">
      <c r="B11" s="18"/>
      <c r="C11" s="34"/>
      <c r="D11" s="35"/>
      <c r="E11" s="107">
        <v>0</v>
      </c>
      <c r="F11" s="107">
        <v>0</v>
      </c>
      <c r="G11" s="41">
        <f t="shared" ref="G11:G74" si="8">E11+F11</f>
        <v>0</v>
      </c>
      <c r="H11" s="41">
        <f t="shared" si="0"/>
        <v>0</v>
      </c>
      <c r="I11" s="41">
        <f t="shared" si="5"/>
        <v>0</v>
      </c>
      <c r="J11" s="41">
        <f t="shared" si="1"/>
        <v>0</v>
      </c>
      <c r="K11" s="41">
        <v>0</v>
      </c>
      <c r="L11" s="41">
        <f t="shared" si="2"/>
        <v>0</v>
      </c>
      <c r="M11" s="77">
        <f t="shared" si="6"/>
        <v>0</v>
      </c>
      <c r="N11" s="41">
        <f t="shared" si="3"/>
        <v>0</v>
      </c>
      <c r="O11" s="63"/>
      <c r="P11" s="36"/>
      <c r="Q11" s="41">
        <v>0</v>
      </c>
      <c r="R11" s="2">
        <f t="shared" si="7"/>
        <v>0</v>
      </c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</row>
    <row r="12" spans="2:49" x14ac:dyDescent="0.25">
      <c r="B12" s="18"/>
      <c r="C12" s="34"/>
      <c r="D12" s="35"/>
      <c r="E12" s="107">
        <v>0</v>
      </c>
      <c r="F12" s="107">
        <v>0</v>
      </c>
      <c r="G12" s="41">
        <f t="shared" si="8"/>
        <v>0</v>
      </c>
      <c r="H12" s="41">
        <f t="shared" si="0"/>
        <v>0</v>
      </c>
      <c r="I12" s="41">
        <f t="shared" si="5"/>
        <v>0</v>
      </c>
      <c r="J12" s="41">
        <f t="shared" si="1"/>
        <v>0</v>
      </c>
      <c r="K12" s="41">
        <v>0</v>
      </c>
      <c r="L12" s="41">
        <f t="shared" si="2"/>
        <v>0</v>
      </c>
      <c r="M12" s="77">
        <f t="shared" si="6"/>
        <v>0</v>
      </c>
      <c r="N12" s="41">
        <f t="shared" si="3"/>
        <v>0</v>
      </c>
      <c r="O12" s="63"/>
      <c r="P12" s="36"/>
      <c r="Q12" s="41">
        <v>0</v>
      </c>
      <c r="R12" s="2">
        <f t="shared" si="7"/>
        <v>0</v>
      </c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</row>
    <row r="13" spans="2:49" x14ac:dyDescent="0.25">
      <c r="B13" s="18"/>
      <c r="C13" s="34"/>
      <c r="D13" s="35"/>
      <c r="E13" s="107">
        <v>0</v>
      </c>
      <c r="F13" s="107">
        <v>0</v>
      </c>
      <c r="G13" s="41">
        <f t="shared" si="8"/>
        <v>0</v>
      </c>
      <c r="H13" s="41">
        <f t="shared" si="0"/>
        <v>0</v>
      </c>
      <c r="I13" s="41">
        <f t="shared" si="5"/>
        <v>0</v>
      </c>
      <c r="J13" s="41">
        <f t="shared" si="1"/>
        <v>0</v>
      </c>
      <c r="K13" s="41">
        <v>0</v>
      </c>
      <c r="L13" s="41">
        <f t="shared" si="2"/>
        <v>0</v>
      </c>
      <c r="M13" s="77">
        <f t="shared" si="6"/>
        <v>0</v>
      </c>
      <c r="N13" s="41">
        <f t="shared" si="3"/>
        <v>0</v>
      </c>
      <c r="O13" s="63"/>
      <c r="P13" s="36"/>
      <c r="Q13" s="41">
        <v>0</v>
      </c>
      <c r="R13" s="2">
        <f t="shared" si="7"/>
        <v>0</v>
      </c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</row>
    <row r="14" spans="2:49" x14ac:dyDescent="0.25">
      <c r="B14" s="18"/>
      <c r="C14" s="34"/>
      <c r="D14" s="35"/>
      <c r="E14" s="107">
        <v>0</v>
      </c>
      <c r="F14" s="107">
        <v>0</v>
      </c>
      <c r="G14" s="41">
        <f t="shared" si="8"/>
        <v>0</v>
      </c>
      <c r="H14" s="41">
        <f t="shared" si="0"/>
        <v>0</v>
      </c>
      <c r="I14" s="41">
        <f t="shared" si="5"/>
        <v>0</v>
      </c>
      <c r="J14" s="41">
        <f t="shared" si="1"/>
        <v>0</v>
      </c>
      <c r="K14" s="41">
        <v>0</v>
      </c>
      <c r="L14" s="41">
        <f t="shared" si="2"/>
        <v>0</v>
      </c>
      <c r="M14" s="77">
        <f t="shared" si="6"/>
        <v>0</v>
      </c>
      <c r="N14" s="41">
        <f t="shared" si="3"/>
        <v>0</v>
      </c>
      <c r="O14" s="63"/>
      <c r="P14" s="36"/>
      <c r="Q14" s="41">
        <v>0</v>
      </c>
      <c r="R14" s="2">
        <f t="shared" si="7"/>
        <v>0</v>
      </c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</row>
    <row r="15" spans="2:49" x14ac:dyDescent="0.25">
      <c r="B15" s="18"/>
      <c r="C15" s="34"/>
      <c r="D15" s="35"/>
      <c r="E15" s="107">
        <v>0</v>
      </c>
      <c r="F15" s="107">
        <v>0</v>
      </c>
      <c r="G15" s="41">
        <f t="shared" si="8"/>
        <v>0</v>
      </c>
      <c r="H15" s="41">
        <f t="shared" si="0"/>
        <v>0</v>
      </c>
      <c r="I15" s="41">
        <f t="shared" si="5"/>
        <v>0</v>
      </c>
      <c r="J15" s="41">
        <f t="shared" si="1"/>
        <v>0</v>
      </c>
      <c r="K15" s="41">
        <v>0</v>
      </c>
      <c r="L15" s="41">
        <f t="shared" si="2"/>
        <v>0</v>
      </c>
      <c r="M15" s="77">
        <f t="shared" si="6"/>
        <v>0</v>
      </c>
      <c r="N15" s="41">
        <f t="shared" si="3"/>
        <v>0</v>
      </c>
      <c r="O15" s="63"/>
      <c r="P15" s="36"/>
      <c r="Q15" s="41">
        <v>0</v>
      </c>
      <c r="R15" s="2">
        <f t="shared" si="7"/>
        <v>0</v>
      </c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</row>
    <row r="16" spans="2:49" x14ac:dyDescent="0.25">
      <c r="B16" s="18"/>
      <c r="C16" s="34"/>
      <c r="D16" s="35"/>
      <c r="E16" s="107">
        <v>0</v>
      </c>
      <c r="F16" s="107">
        <v>0</v>
      </c>
      <c r="G16" s="41">
        <f t="shared" si="8"/>
        <v>0</v>
      </c>
      <c r="H16" s="41">
        <f t="shared" si="0"/>
        <v>0</v>
      </c>
      <c r="I16" s="41">
        <f t="shared" si="5"/>
        <v>0</v>
      </c>
      <c r="J16" s="41">
        <f t="shared" si="1"/>
        <v>0</v>
      </c>
      <c r="K16" s="41">
        <v>0</v>
      </c>
      <c r="L16" s="41">
        <f t="shared" si="2"/>
        <v>0</v>
      </c>
      <c r="M16" s="77">
        <f t="shared" si="6"/>
        <v>0</v>
      </c>
      <c r="N16" s="41">
        <f t="shared" si="3"/>
        <v>0</v>
      </c>
      <c r="O16" s="1"/>
      <c r="P16" s="36"/>
      <c r="Q16" s="41">
        <v>0</v>
      </c>
      <c r="R16" s="2">
        <f t="shared" si="7"/>
        <v>0</v>
      </c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</row>
    <row r="17" spans="2:49" x14ac:dyDescent="0.25">
      <c r="B17" s="18"/>
      <c r="C17" s="34"/>
      <c r="D17" s="35"/>
      <c r="E17" s="107">
        <v>0</v>
      </c>
      <c r="F17" s="107">
        <v>0</v>
      </c>
      <c r="G17" s="41">
        <f t="shared" si="8"/>
        <v>0</v>
      </c>
      <c r="H17" s="41">
        <f t="shared" si="0"/>
        <v>0</v>
      </c>
      <c r="I17" s="41">
        <f t="shared" si="5"/>
        <v>0</v>
      </c>
      <c r="J17" s="41">
        <f t="shared" si="1"/>
        <v>0</v>
      </c>
      <c r="K17" s="41">
        <v>0</v>
      </c>
      <c r="L17" s="41">
        <f t="shared" si="2"/>
        <v>0</v>
      </c>
      <c r="M17" s="77">
        <f t="shared" si="6"/>
        <v>0</v>
      </c>
      <c r="N17" s="41">
        <f t="shared" si="3"/>
        <v>0</v>
      </c>
      <c r="O17" s="1"/>
      <c r="P17" s="36"/>
      <c r="Q17" s="41">
        <v>0</v>
      </c>
      <c r="R17" s="2">
        <f t="shared" si="7"/>
        <v>0</v>
      </c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</row>
    <row r="18" spans="2:49" x14ac:dyDescent="0.25">
      <c r="B18" s="18"/>
      <c r="C18" s="34"/>
      <c r="D18" s="35"/>
      <c r="E18" s="107">
        <v>0</v>
      </c>
      <c r="F18" s="107">
        <v>0</v>
      </c>
      <c r="G18" s="41">
        <f t="shared" si="8"/>
        <v>0</v>
      </c>
      <c r="H18" s="41">
        <f t="shared" si="0"/>
        <v>0</v>
      </c>
      <c r="I18" s="41">
        <f t="shared" si="5"/>
        <v>0</v>
      </c>
      <c r="J18" s="41">
        <f t="shared" si="1"/>
        <v>0</v>
      </c>
      <c r="K18" s="41">
        <v>0</v>
      </c>
      <c r="L18" s="41">
        <f t="shared" si="2"/>
        <v>0</v>
      </c>
      <c r="M18" s="77">
        <f t="shared" si="6"/>
        <v>0</v>
      </c>
      <c r="N18" s="41">
        <f t="shared" si="3"/>
        <v>0</v>
      </c>
      <c r="O18" s="1"/>
      <c r="P18" s="36"/>
      <c r="Q18" s="41">
        <v>0</v>
      </c>
      <c r="R18" s="2">
        <f t="shared" si="7"/>
        <v>0</v>
      </c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</row>
    <row r="19" spans="2:49" x14ac:dyDescent="0.25">
      <c r="B19" s="18"/>
      <c r="C19" s="34"/>
      <c r="D19" s="35"/>
      <c r="E19" s="107">
        <v>0</v>
      </c>
      <c r="F19" s="107">
        <v>0</v>
      </c>
      <c r="G19" s="41">
        <f t="shared" si="8"/>
        <v>0</v>
      </c>
      <c r="H19" s="41">
        <f t="shared" si="0"/>
        <v>0</v>
      </c>
      <c r="I19" s="41">
        <f t="shared" si="5"/>
        <v>0</v>
      </c>
      <c r="J19" s="41">
        <f t="shared" si="1"/>
        <v>0</v>
      </c>
      <c r="K19" s="41">
        <v>0</v>
      </c>
      <c r="L19" s="41">
        <f t="shared" si="2"/>
        <v>0</v>
      </c>
      <c r="M19" s="77">
        <f t="shared" si="6"/>
        <v>0</v>
      </c>
      <c r="N19" s="41">
        <f t="shared" si="3"/>
        <v>0</v>
      </c>
      <c r="O19" s="1"/>
      <c r="P19" s="36"/>
      <c r="Q19" s="41">
        <v>0</v>
      </c>
      <c r="R19" s="2">
        <f t="shared" si="7"/>
        <v>0</v>
      </c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</row>
    <row r="20" spans="2:49" x14ac:dyDescent="0.25">
      <c r="B20" s="18"/>
      <c r="C20" s="34"/>
      <c r="D20" s="35"/>
      <c r="E20" s="107">
        <v>0</v>
      </c>
      <c r="F20" s="107">
        <v>0</v>
      </c>
      <c r="G20" s="41">
        <f t="shared" si="8"/>
        <v>0</v>
      </c>
      <c r="H20" s="41">
        <f t="shared" si="0"/>
        <v>0</v>
      </c>
      <c r="I20" s="41">
        <f t="shared" si="5"/>
        <v>0</v>
      </c>
      <c r="J20" s="41">
        <f t="shared" si="1"/>
        <v>0</v>
      </c>
      <c r="K20" s="41">
        <v>0</v>
      </c>
      <c r="L20" s="41">
        <f t="shared" si="2"/>
        <v>0</v>
      </c>
      <c r="M20" s="77">
        <f t="shared" si="6"/>
        <v>0</v>
      </c>
      <c r="N20" s="41">
        <f t="shared" si="3"/>
        <v>0</v>
      </c>
      <c r="O20" s="1"/>
      <c r="P20" s="36"/>
      <c r="Q20" s="41">
        <v>0</v>
      </c>
      <c r="R20" s="2">
        <f t="shared" si="7"/>
        <v>0</v>
      </c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</row>
    <row r="21" spans="2:49" x14ac:dyDescent="0.25">
      <c r="B21" s="18"/>
      <c r="C21" s="34"/>
      <c r="D21" s="35"/>
      <c r="E21" s="107">
        <v>0</v>
      </c>
      <c r="F21" s="107">
        <v>0</v>
      </c>
      <c r="G21" s="41">
        <f t="shared" si="8"/>
        <v>0</v>
      </c>
      <c r="H21" s="41">
        <f t="shared" si="0"/>
        <v>0</v>
      </c>
      <c r="I21" s="41">
        <f t="shared" si="5"/>
        <v>0</v>
      </c>
      <c r="J21" s="41">
        <f t="shared" si="1"/>
        <v>0</v>
      </c>
      <c r="K21" s="41">
        <v>0</v>
      </c>
      <c r="L21" s="41">
        <f t="shared" si="2"/>
        <v>0</v>
      </c>
      <c r="M21" s="77">
        <f t="shared" si="6"/>
        <v>0</v>
      </c>
      <c r="N21" s="41">
        <f t="shared" si="3"/>
        <v>0</v>
      </c>
      <c r="O21" s="1"/>
      <c r="P21" s="36"/>
      <c r="Q21" s="41">
        <v>0</v>
      </c>
      <c r="R21" s="2">
        <f t="shared" si="7"/>
        <v>0</v>
      </c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</row>
    <row r="22" spans="2:49" x14ac:dyDescent="0.25">
      <c r="B22" s="18"/>
      <c r="C22" s="34"/>
      <c r="D22" s="35"/>
      <c r="E22" s="107">
        <v>0</v>
      </c>
      <c r="F22" s="107">
        <v>0</v>
      </c>
      <c r="G22" s="41">
        <f t="shared" si="8"/>
        <v>0</v>
      </c>
      <c r="H22" s="41">
        <f t="shared" si="0"/>
        <v>0</v>
      </c>
      <c r="I22" s="41">
        <f t="shared" si="5"/>
        <v>0</v>
      </c>
      <c r="J22" s="41">
        <f t="shared" si="1"/>
        <v>0</v>
      </c>
      <c r="K22" s="41">
        <v>0</v>
      </c>
      <c r="L22" s="41">
        <f t="shared" si="2"/>
        <v>0</v>
      </c>
      <c r="M22" s="77">
        <f t="shared" si="6"/>
        <v>0</v>
      </c>
      <c r="N22" s="41">
        <f t="shared" si="3"/>
        <v>0</v>
      </c>
      <c r="O22" s="1"/>
      <c r="P22" s="36"/>
      <c r="Q22" s="41">
        <v>0</v>
      </c>
      <c r="R22" s="2">
        <f t="shared" si="7"/>
        <v>0</v>
      </c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</row>
    <row r="23" spans="2:49" x14ac:dyDescent="0.25">
      <c r="B23" s="18"/>
      <c r="C23" s="34"/>
      <c r="D23" s="35"/>
      <c r="E23" s="107">
        <v>0</v>
      </c>
      <c r="F23" s="107">
        <v>0</v>
      </c>
      <c r="G23" s="41">
        <f t="shared" si="8"/>
        <v>0</v>
      </c>
      <c r="H23" s="41">
        <f t="shared" si="0"/>
        <v>0</v>
      </c>
      <c r="I23" s="41">
        <f t="shared" si="5"/>
        <v>0</v>
      </c>
      <c r="J23" s="41">
        <f t="shared" si="1"/>
        <v>0</v>
      </c>
      <c r="K23" s="41">
        <v>0</v>
      </c>
      <c r="L23" s="41">
        <f t="shared" si="2"/>
        <v>0</v>
      </c>
      <c r="M23" s="77">
        <f t="shared" si="6"/>
        <v>0</v>
      </c>
      <c r="N23" s="41">
        <f t="shared" si="3"/>
        <v>0</v>
      </c>
      <c r="O23" s="1"/>
      <c r="P23" s="36"/>
      <c r="Q23" s="41">
        <v>0</v>
      </c>
      <c r="R23" s="2">
        <f t="shared" si="7"/>
        <v>0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</row>
    <row r="24" spans="2:49" x14ac:dyDescent="0.25">
      <c r="B24" s="18"/>
      <c r="C24" s="34"/>
      <c r="D24" s="35"/>
      <c r="E24" s="107">
        <v>0</v>
      </c>
      <c r="F24" s="107">
        <v>0</v>
      </c>
      <c r="G24" s="41">
        <f t="shared" si="8"/>
        <v>0</v>
      </c>
      <c r="H24" s="41">
        <f t="shared" si="0"/>
        <v>0</v>
      </c>
      <c r="I24" s="41">
        <f t="shared" si="5"/>
        <v>0</v>
      </c>
      <c r="J24" s="41">
        <f t="shared" si="1"/>
        <v>0</v>
      </c>
      <c r="K24" s="41">
        <v>0</v>
      </c>
      <c r="L24" s="41">
        <f t="shared" si="2"/>
        <v>0</v>
      </c>
      <c r="M24" s="77">
        <f t="shared" si="6"/>
        <v>0</v>
      </c>
      <c r="N24" s="41">
        <f t="shared" si="3"/>
        <v>0</v>
      </c>
      <c r="O24" s="1"/>
      <c r="P24" s="36"/>
      <c r="Q24" s="41">
        <v>0</v>
      </c>
      <c r="R24" s="2">
        <f t="shared" si="7"/>
        <v>0</v>
      </c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spans="2:49" x14ac:dyDescent="0.25">
      <c r="B25" s="18"/>
      <c r="C25" s="34"/>
      <c r="D25" s="35"/>
      <c r="E25" s="107">
        <v>0</v>
      </c>
      <c r="F25" s="107">
        <v>0</v>
      </c>
      <c r="G25" s="41">
        <f t="shared" si="8"/>
        <v>0</v>
      </c>
      <c r="H25" s="41">
        <f t="shared" si="0"/>
        <v>0</v>
      </c>
      <c r="I25" s="41">
        <f t="shared" si="5"/>
        <v>0</v>
      </c>
      <c r="J25" s="41">
        <f t="shared" si="1"/>
        <v>0</v>
      </c>
      <c r="K25" s="41">
        <v>0</v>
      </c>
      <c r="L25" s="41">
        <f t="shared" si="2"/>
        <v>0</v>
      </c>
      <c r="M25" s="77">
        <f t="shared" si="6"/>
        <v>0</v>
      </c>
      <c r="N25" s="41">
        <f t="shared" si="3"/>
        <v>0</v>
      </c>
      <c r="O25" s="1"/>
      <c r="P25" s="36"/>
      <c r="Q25" s="41">
        <v>0</v>
      </c>
      <c r="R25" s="2">
        <f t="shared" si="7"/>
        <v>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spans="2:49" x14ac:dyDescent="0.25">
      <c r="B26" s="18"/>
      <c r="C26" s="34"/>
      <c r="D26" s="35"/>
      <c r="E26" s="107">
        <v>0</v>
      </c>
      <c r="F26" s="107">
        <v>0</v>
      </c>
      <c r="G26" s="41">
        <f t="shared" si="8"/>
        <v>0</v>
      </c>
      <c r="H26" s="41">
        <f t="shared" si="0"/>
        <v>0</v>
      </c>
      <c r="I26" s="41">
        <f t="shared" si="5"/>
        <v>0</v>
      </c>
      <c r="J26" s="41">
        <f t="shared" si="1"/>
        <v>0</v>
      </c>
      <c r="K26" s="41">
        <v>0</v>
      </c>
      <c r="L26" s="41">
        <f t="shared" si="2"/>
        <v>0</v>
      </c>
      <c r="M26" s="77">
        <f t="shared" si="6"/>
        <v>0</v>
      </c>
      <c r="N26" s="41">
        <f t="shared" si="3"/>
        <v>0</v>
      </c>
      <c r="O26" s="1"/>
      <c r="P26" s="36"/>
      <c r="Q26" s="41">
        <v>0</v>
      </c>
      <c r="R26" s="2">
        <f t="shared" si="7"/>
        <v>0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</row>
    <row r="27" spans="2:49" x14ac:dyDescent="0.25">
      <c r="B27" s="18"/>
      <c r="C27" s="34"/>
      <c r="D27" s="35"/>
      <c r="E27" s="107">
        <v>0</v>
      </c>
      <c r="F27" s="107">
        <v>0</v>
      </c>
      <c r="G27" s="41">
        <f t="shared" si="8"/>
        <v>0</v>
      </c>
      <c r="H27" s="41">
        <f t="shared" si="0"/>
        <v>0</v>
      </c>
      <c r="I27" s="41">
        <f t="shared" si="5"/>
        <v>0</v>
      </c>
      <c r="J27" s="41">
        <f t="shared" si="1"/>
        <v>0</v>
      </c>
      <c r="K27" s="41">
        <v>0</v>
      </c>
      <c r="L27" s="41">
        <f t="shared" si="2"/>
        <v>0</v>
      </c>
      <c r="M27" s="77">
        <f t="shared" si="6"/>
        <v>0</v>
      </c>
      <c r="N27" s="41">
        <f t="shared" si="3"/>
        <v>0</v>
      </c>
      <c r="O27" s="1"/>
      <c r="P27" s="36"/>
      <c r="Q27" s="41">
        <v>0</v>
      </c>
      <c r="R27" s="2">
        <f t="shared" si="7"/>
        <v>0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spans="2:49" x14ac:dyDescent="0.25">
      <c r="B28" s="18"/>
      <c r="C28" s="34"/>
      <c r="D28" s="35"/>
      <c r="E28" s="107">
        <v>0</v>
      </c>
      <c r="F28" s="107">
        <v>0</v>
      </c>
      <c r="G28" s="41">
        <f t="shared" si="8"/>
        <v>0</v>
      </c>
      <c r="H28" s="41">
        <f t="shared" si="0"/>
        <v>0</v>
      </c>
      <c r="I28" s="41">
        <f t="shared" si="5"/>
        <v>0</v>
      </c>
      <c r="J28" s="41">
        <f t="shared" si="1"/>
        <v>0</v>
      </c>
      <c r="K28" s="41">
        <v>0</v>
      </c>
      <c r="L28" s="41">
        <f t="shared" si="2"/>
        <v>0</v>
      </c>
      <c r="M28" s="77">
        <f t="shared" si="6"/>
        <v>0</v>
      </c>
      <c r="N28" s="41">
        <f t="shared" si="3"/>
        <v>0</v>
      </c>
      <c r="O28" s="63"/>
      <c r="P28" s="36"/>
      <c r="Q28" s="41">
        <v>0</v>
      </c>
      <c r="R28" s="2">
        <f t="shared" si="7"/>
        <v>0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spans="2:49" x14ac:dyDescent="0.25">
      <c r="B29" s="18"/>
      <c r="C29" s="34"/>
      <c r="D29" s="35"/>
      <c r="E29" s="107">
        <v>0</v>
      </c>
      <c r="F29" s="107">
        <v>0</v>
      </c>
      <c r="G29" s="41">
        <f t="shared" si="8"/>
        <v>0</v>
      </c>
      <c r="H29" s="41">
        <f t="shared" si="0"/>
        <v>0</v>
      </c>
      <c r="I29" s="41">
        <f t="shared" si="5"/>
        <v>0</v>
      </c>
      <c r="J29" s="41">
        <f t="shared" si="1"/>
        <v>0</v>
      </c>
      <c r="K29" s="41">
        <v>0</v>
      </c>
      <c r="L29" s="41">
        <f t="shared" si="2"/>
        <v>0</v>
      </c>
      <c r="M29" s="77">
        <f t="shared" si="6"/>
        <v>0</v>
      </c>
      <c r="N29" s="41">
        <f t="shared" si="3"/>
        <v>0</v>
      </c>
      <c r="O29" s="63"/>
      <c r="P29" s="36"/>
      <c r="Q29" s="41">
        <v>0</v>
      </c>
      <c r="R29" s="2">
        <f t="shared" si="7"/>
        <v>0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spans="2:49" x14ac:dyDescent="0.25">
      <c r="B30" s="18"/>
      <c r="C30" s="34"/>
      <c r="D30" s="35"/>
      <c r="E30" s="107">
        <v>0</v>
      </c>
      <c r="F30" s="107">
        <v>0</v>
      </c>
      <c r="G30" s="41">
        <f t="shared" si="8"/>
        <v>0</v>
      </c>
      <c r="H30" s="41">
        <f t="shared" si="0"/>
        <v>0</v>
      </c>
      <c r="I30" s="41">
        <f t="shared" si="5"/>
        <v>0</v>
      </c>
      <c r="J30" s="41">
        <f t="shared" si="1"/>
        <v>0</v>
      </c>
      <c r="K30" s="41">
        <v>0</v>
      </c>
      <c r="L30" s="41">
        <f t="shared" si="2"/>
        <v>0</v>
      </c>
      <c r="M30" s="77">
        <f t="shared" si="6"/>
        <v>0</v>
      </c>
      <c r="N30" s="41">
        <f t="shared" si="3"/>
        <v>0</v>
      </c>
      <c r="O30" s="63"/>
      <c r="P30" s="36"/>
      <c r="Q30" s="41">
        <v>0</v>
      </c>
      <c r="R30" s="2">
        <f t="shared" si="7"/>
        <v>0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spans="2:49" x14ac:dyDescent="0.25">
      <c r="B31" s="18"/>
      <c r="C31" s="34"/>
      <c r="D31" s="35"/>
      <c r="E31" s="107">
        <v>0</v>
      </c>
      <c r="F31" s="107">
        <v>0</v>
      </c>
      <c r="G31" s="41">
        <f t="shared" si="8"/>
        <v>0</v>
      </c>
      <c r="H31" s="41">
        <f t="shared" si="0"/>
        <v>0</v>
      </c>
      <c r="I31" s="41">
        <f t="shared" si="5"/>
        <v>0</v>
      </c>
      <c r="J31" s="41">
        <f t="shared" si="1"/>
        <v>0</v>
      </c>
      <c r="K31" s="41">
        <v>0</v>
      </c>
      <c r="L31" s="41">
        <f t="shared" si="2"/>
        <v>0</v>
      </c>
      <c r="M31" s="77">
        <f t="shared" si="6"/>
        <v>0</v>
      </c>
      <c r="N31" s="41">
        <f t="shared" si="3"/>
        <v>0</v>
      </c>
      <c r="O31" s="63"/>
      <c r="P31" s="36"/>
      <c r="Q31" s="41">
        <v>0</v>
      </c>
      <c r="R31" s="2">
        <f t="shared" si="7"/>
        <v>0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spans="2:49" x14ac:dyDescent="0.25">
      <c r="B32" s="18"/>
      <c r="C32" s="34"/>
      <c r="D32" s="35"/>
      <c r="E32" s="107">
        <v>0</v>
      </c>
      <c r="F32" s="107">
        <v>0</v>
      </c>
      <c r="G32" s="41">
        <f t="shared" si="8"/>
        <v>0</v>
      </c>
      <c r="H32" s="41">
        <f t="shared" si="0"/>
        <v>0</v>
      </c>
      <c r="I32" s="41">
        <f t="shared" si="5"/>
        <v>0</v>
      </c>
      <c r="J32" s="41">
        <f t="shared" si="1"/>
        <v>0</v>
      </c>
      <c r="K32" s="41">
        <v>0</v>
      </c>
      <c r="L32" s="41">
        <f t="shared" si="2"/>
        <v>0</v>
      </c>
      <c r="M32" s="77">
        <f t="shared" si="6"/>
        <v>0</v>
      </c>
      <c r="N32" s="41">
        <f t="shared" si="3"/>
        <v>0</v>
      </c>
      <c r="O32" s="63"/>
      <c r="P32" s="36"/>
      <c r="Q32" s="41">
        <v>0</v>
      </c>
      <c r="R32" s="2">
        <f t="shared" si="7"/>
        <v>0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spans="2:49" x14ac:dyDescent="0.25">
      <c r="B33" s="18"/>
      <c r="C33" s="34"/>
      <c r="D33" s="35"/>
      <c r="E33" s="107">
        <v>0</v>
      </c>
      <c r="F33" s="107">
        <v>0</v>
      </c>
      <c r="G33" s="41">
        <f t="shared" si="8"/>
        <v>0</v>
      </c>
      <c r="H33" s="41">
        <f t="shared" si="0"/>
        <v>0</v>
      </c>
      <c r="I33" s="41">
        <f t="shared" si="5"/>
        <v>0</v>
      </c>
      <c r="J33" s="41">
        <f t="shared" si="1"/>
        <v>0</v>
      </c>
      <c r="K33" s="41">
        <v>0</v>
      </c>
      <c r="L33" s="41">
        <f t="shared" si="2"/>
        <v>0</v>
      </c>
      <c r="M33" s="77">
        <f t="shared" si="6"/>
        <v>0</v>
      </c>
      <c r="N33" s="41">
        <f t="shared" si="3"/>
        <v>0</v>
      </c>
      <c r="O33" s="63"/>
      <c r="P33" s="36"/>
      <c r="Q33" s="41">
        <v>0</v>
      </c>
      <c r="R33" s="2">
        <f t="shared" si="7"/>
        <v>0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spans="2:49" x14ac:dyDescent="0.25">
      <c r="B34" s="18"/>
      <c r="C34" s="34"/>
      <c r="D34" s="35"/>
      <c r="E34" s="107">
        <v>0</v>
      </c>
      <c r="F34" s="107">
        <v>0</v>
      </c>
      <c r="G34" s="41">
        <f t="shared" si="8"/>
        <v>0</v>
      </c>
      <c r="H34" s="41">
        <f t="shared" si="0"/>
        <v>0</v>
      </c>
      <c r="I34" s="41">
        <f t="shared" si="5"/>
        <v>0</v>
      </c>
      <c r="J34" s="41">
        <f t="shared" si="1"/>
        <v>0</v>
      </c>
      <c r="K34" s="41">
        <v>0</v>
      </c>
      <c r="L34" s="41">
        <f t="shared" si="2"/>
        <v>0</v>
      </c>
      <c r="M34" s="77">
        <f t="shared" si="6"/>
        <v>0</v>
      </c>
      <c r="N34" s="41">
        <f t="shared" si="3"/>
        <v>0</v>
      </c>
      <c r="O34" s="1"/>
      <c r="P34" s="36"/>
      <c r="Q34" s="41">
        <v>0</v>
      </c>
      <c r="R34" s="2">
        <f t="shared" si="7"/>
        <v>0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</row>
    <row r="35" spans="2:49" x14ac:dyDescent="0.25">
      <c r="B35" s="18"/>
      <c r="C35" s="34"/>
      <c r="D35" s="35"/>
      <c r="E35" s="107">
        <v>0</v>
      </c>
      <c r="F35" s="107">
        <v>0</v>
      </c>
      <c r="G35" s="41">
        <f t="shared" si="8"/>
        <v>0</v>
      </c>
      <c r="H35" s="41">
        <f t="shared" si="0"/>
        <v>0</v>
      </c>
      <c r="I35" s="41">
        <f t="shared" si="5"/>
        <v>0</v>
      </c>
      <c r="J35" s="41">
        <f t="shared" si="1"/>
        <v>0</v>
      </c>
      <c r="K35" s="41">
        <v>0</v>
      </c>
      <c r="L35" s="41">
        <f t="shared" si="2"/>
        <v>0</v>
      </c>
      <c r="M35" s="77">
        <f t="shared" si="6"/>
        <v>0</v>
      </c>
      <c r="N35" s="41">
        <f t="shared" si="3"/>
        <v>0</v>
      </c>
      <c r="O35" s="1"/>
      <c r="P35" s="36"/>
      <c r="Q35" s="41">
        <v>0</v>
      </c>
      <c r="R35" s="2">
        <f t="shared" si="7"/>
        <v>0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spans="2:49" x14ac:dyDescent="0.25">
      <c r="B36" s="18"/>
      <c r="C36" s="34"/>
      <c r="D36" s="35"/>
      <c r="E36" s="107">
        <v>0</v>
      </c>
      <c r="F36" s="107">
        <v>0</v>
      </c>
      <c r="G36" s="41">
        <f t="shared" si="8"/>
        <v>0</v>
      </c>
      <c r="H36" s="41">
        <f t="shared" si="0"/>
        <v>0</v>
      </c>
      <c r="I36" s="41">
        <f t="shared" si="5"/>
        <v>0</v>
      </c>
      <c r="J36" s="41">
        <f t="shared" si="1"/>
        <v>0</v>
      </c>
      <c r="K36" s="41">
        <v>0</v>
      </c>
      <c r="L36" s="41">
        <f t="shared" si="2"/>
        <v>0</v>
      </c>
      <c r="M36" s="77">
        <f t="shared" si="6"/>
        <v>0</v>
      </c>
      <c r="N36" s="41">
        <f t="shared" si="3"/>
        <v>0</v>
      </c>
      <c r="O36" s="1"/>
      <c r="P36" s="36"/>
      <c r="Q36" s="41">
        <v>0</v>
      </c>
      <c r="R36" s="2">
        <f t="shared" si="7"/>
        <v>0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spans="2:49" x14ac:dyDescent="0.25">
      <c r="B37" s="18"/>
      <c r="C37" s="34"/>
      <c r="D37" s="35"/>
      <c r="E37" s="107">
        <v>0</v>
      </c>
      <c r="F37" s="107">
        <v>0</v>
      </c>
      <c r="G37" s="41">
        <f t="shared" si="8"/>
        <v>0</v>
      </c>
      <c r="H37" s="41">
        <f t="shared" si="0"/>
        <v>0</v>
      </c>
      <c r="I37" s="41">
        <f t="shared" si="5"/>
        <v>0</v>
      </c>
      <c r="J37" s="41">
        <f t="shared" si="1"/>
        <v>0</v>
      </c>
      <c r="K37" s="41">
        <v>0</v>
      </c>
      <c r="L37" s="41">
        <f t="shared" si="2"/>
        <v>0</v>
      </c>
      <c r="M37" s="77">
        <f t="shared" si="6"/>
        <v>0</v>
      </c>
      <c r="N37" s="41">
        <f t="shared" si="3"/>
        <v>0</v>
      </c>
      <c r="O37" s="1"/>
      <c r="P37" s="36"/>
      <c r="Q37" s="41">
        <v>0</v>
      </c>
      <c r="R37" s="2">
        <f t="shared" si="7"/>
        <v>0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spans="2:49" x14ac:dyDescent="0.25">
      <c r="B38" s="18"/>
      <c r="C38" s="34"/>
      <c r="D38" s="35"/>
      <c r="E38" s="107">
        <v>0</v>
      </c>
      <c r="F38" s="107">
        <v>0</v>
      </c>
      <c r="G38" s="41">
        <f t="shared" si="8"/>
        <v>0</v>
      </c>
      <c r="H38" s="41">
        <f t="shared" si="0"/>
        <v>0</v>
      </c>
      <c r="I38" s="41">
        <f t="shared" si="5"/>
        <v>0</v>
      </c>
      <c r="J38" s="41">
        <f t="shared" si="1"/>
        <v>0</v>
      </c>
      <c r="K38" s="41">
        <v>0</v>
      </c>
      <c r="L38" s="41">
        <f t="shared" si="2"/>
        <v>0</v>
      </c>
      <c r="M38" s="77">
        <f t="shared" si="6"/>
        <v>0</v>
      </c>
      <c r="N38" s="41">
        <f t="shared" si="3"/>
        <v>0</v>
      </c>
      <c r="O38" s="1"/>
      <c r="P38" s="36"/>
      <c r="Q38" s="41">
        <v>0</v>
      </c>
      <c r="R38" s="2">
        <f t="shared" si="7"/>
        <v>0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</row>
    <row r="39" spans="2:49" x14ac:dyDescent="0.25">
      <c r="B39" s="18"/>
      <c r="C39" s="34"/>
      <c r="D39" s="35"/>
      <c r="E39" s="107">
        <v>0</v>
      </c>
      <c r="F39" s="107">
        <v>0</v>
      </c>
      <c r="G39" s="41">
        <f t="shared" si="8"/>
        <v>0</v>
      </c>
      <c r="H39" s="41">
        <f t="shared" ref="H39:H70" si="9">G39*0.2</f>
        <v>0</v>
      </c>
      <c r="I39" s="41">
        <f t="shared" si="5"/>
        <v>0</v>
      </c>
      <c r="J39" s="41">
        <f t="shared" ref="J39:J70" si="10">G39*0.05</f>
        <v>0</v>
      </c>
      <c r="K39" s="41">
        <v>0</v>
      </c>
      <c r="L39" s="41">
        <f t="shared" ref="L39:L70" si="11">G39*0.05</f>
        <v>0</v>
      </c>
      <c r="M39" s="77">
        <f t="shared" si="6"/>
        <v>0</v>
      </c>
      <c r="N39" s="41">
        <f t="shared" ref="N39:N70" si="12">G39+H39-I39-J39-K39-L39-M39</f>
        <v>0</v>
      </c>
      <c r="O39" s="1"/>
      <c r="P39" s="36"/>
      <c r="Q39" s="41">
        <v>0</v>
      </c>
      <c r="R39" s="2">
        <f t="shared" si="7"/>
        <v>0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spans="2:49" x14ac:dyDescent="0.25">
      <c r="B40" s="18"/>
      <c r="C40" s="34"/>
      <c r="D40" s="35"/>
      <c r="E40" s="107">
        <v>0</v>
      </c>
      <c r="F40" s="107">
        <v>0</v>
      </c>
      <c r="G40" s="41">
        <f t="shared" si="8"/>
        <v>0</v>
      </c>
      <c r="H40" s="41">
        <f t="shared" si="9"/>
        <v>0</v>
      </c>
      <c r="I40" s="41">
        <f t="shared" si="5"/>
        <v>0</v>
      </c>
      <c r="J40" s="41">
        <f t="shared" si="10"/>
        <v>0</v>
      </c>
      <c r="K40" s="41">
        <v>0</v>
      </c>
      <c r="L40" s="41">
        <f t="shared" si="11"/>
        <v>0</v>
      </c>
      <c r="M40" s="77">
        <f t="shared" ref="M40:M71" si="13">G40*0.00958</f>
        <v>0</v>
      </c>
      <c r="N40" s="41">
        <f t="shared" si="12"/>
        <v>0</v>
      </c>
      <c r="O40" s="1"/>
      <c r="P40" s="36"/>
      <c r="Q40" s="41">
        <v>0</v>
      </c>
      <c r="R40" s="2">
        <f t="shared" si="7"/>
        <v>0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spans="2:49" x14ac:dyDescent="0.25">
      <c r="B41" s="18"/>
      <c r="C41" s="34"/>
      <c r="D41" s="35"/>
      <c r="E41" s="107">
        <v>0</v>
      </c>
      <c r="F41" s="107">
        <v>0</v>
      </c>
      <c r="G41" s="41">
        <f t="shared" si="8"/>
        <v>0</v>
      </c>
      <c r="H41" s="41">
        <f t="shared" si="9"/>
        <v>0</v>
      </c>
      <c r="I41" s="41">
        <f t="shared" si="5"/>
        <v>0</v>
      </c>
      <c r="J41" s="41">
        <f t="shared" si="10"/>
        <v>0</v>
      </c>
      <c r="K41" s="41">
        <v>0</v>
      </c>
      <c r="L41" s="41">
        <f t="shared" si="11"/>
        <v>0</v>
      </c>
      <c r="M41" s="77">
        <f t="shared" si="13"/>
        <v>0</v>
      </c>
      <c r="N41" s="41">
        <f t="shared" si="12"/>
        <v>0</v>
      </c>
      <c r="O41" s="1"/>
      <c r="P41" s="36"/>
      <c r="Q41" s="41">
        <v>0</v>
      </c>
      <c r="R41" s="2">
        <f t="shared" si="7"/>
        <v>0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spans="2:49" x14ac:dyDescent="0.25">
      <c r="B42" s="18"/>
      <c r="C42" s="34"/>
      <c r="D42" s="35"/>
      <c r="E42" s="107">
        <v>0</v>
      </c>
      <c r="F42" s="107">
        <v>0</v>
      </c>
      <c r="G42" s="41">
        <f t="shared" si="8"/>
        <v>0</v>
      </c>
      <c r="H42" s="41">
        <f t="shared" si="9"/>
        <v>0</v>
      </c>
      <c r="I42" s="41">
        <f t="shared" si="5"/>
        <v>0</v>
      </c>
      <c r="J42" s="41">
        <f t="shared" si="10"/>
        <v>0</v>
      </c>
      <c r="K42" s="41">
        <v>0</v>
      </c>
      <c r="L42" s="41">
        <f t="shared" si="11"/>
        <v>0</v>
      </c>
      <c r="M42" s="77">
        <f t="shared" si="13"/>
        <v>0</v>
      </c>
      <c r="N42" s="41">
        <f t="shared" si="12"/>
        <v>0</v>
      </c>
      <c r="O42" s="1"/>
      <c r="P42" s="36"/>
      <c r="Q42" s="41">
        <v>0</v>
      </c>
      <c r="R42" s="2">
        <f t="shared" si="7"/>
        <v>0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spans="2:49" x14ac:dyDescent="0.25">
      <c r="B43" s="18"/>
      <c r="C43" s="34"/>
      <c r="D43" s="35"/>
      <c r="E43" s="107">
        <v>0</v>
      </c>
      <c r="F43" s="107">
        <v>0</v>
      </c>
      <c r="G43" s="41">
        <f t="shared" si="8"/>
        <v>0</v>
      </c>
      <c r="H43" s="41">
        <f t="shared" si="9"/>
        <v>0</v>
      </c>
      <c r="I43" s="41">
        <f t="shared" si="5"/>
        <v>0</v>
      </c>
      <c r="J43" s="41">
        <f t="shared" si="10"/>
        <v>0</v>
      </c>
      <c r="K43" s="41">
        <v>0</v>
      </c>
      <c r="L43" s="41">
        <f t="shared" si="11"/>
        <v>0</v>
      </c>
      <c r="M43" s="77">
        <f t="shared" si="13"/>
        <v>0</v>
      </c>
      <c r="N43" s="41">
        <f t="shared" si="12"/>
        <v>0</v>
      </c>
      <c r="O43" s="1"/>
      <c r="P43" s="36"/>
      <c r="Q43" s="41">
        <v>0</v>
      </c>
      <c r="R43" s="2">
        <f t="shared" si="7"/>
        <v>0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spans="2:49" x14ac:dyDescent="0.25">
      <c r="B44" s="18"/>
      <c r="C44" s="34"/>
      <c r="D44" s="35"/>
      <c r="E44" s="107">
        <v>0</v>
      </c>
      <c r="F44" s="107">
        <v>0</v>
      </c>
      <c r="G44" s="41">
        <f t="shared" si="8"/>
        <v>0</v>
      </c>
      <c r="H44" s="41">
        <f t="shared" si="9"/>
        <v>0</v>
      </c>
      <c r="I44" s="41">
        <f t="shared" si="5"/>
        <v>0</v>
      </c>
      <c r="J44" s="41">
        <f t="shared" si="10"/>
        <v>0</v>
      </c>
      <c r="K44" s="41">
        <v>0</v>
      </c>
      <c r="L44" s="41">
        <f t="shared" si="11"/>
        <v>0</v>
      </c>
      <c r="M44" s="77">
        <f t="shared" si="13"/>
        <v>0</v>
      </c>
      <c r="N44" s="41">
        <f t="shared" si="12"/>
        <v>0</v>
      </c>
      <c r="O44" s="1"/>
      <c r="P44" s="36"/>
      <c r="Q44" s="41">
        <v>0</v>
      </c>
      <c r="R44" s="2">
        <f t="shared" si="7"/>
        <v>0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spans="2:49" x14ac:dyDescent="0.25">
      <c r="B45" s="18"/>
      <c r="C45" s="34"/>
      <c r="D45" s="35"/>
      <c r="E45" s="107">
        <v>0</v>
      </c>
      <c r="F45" s="107">
        <v>0</v>
      </c>
      <c r="G45" s="41">
        <f t="shared" si="8"/>
        <v>0</v>
      </c>
      <c r="H45" s="41">
        <f t="shared" si="9"/>
        <v>0</v>
      </c>
      <c r="I45" s="41">
        <f t="shared" si="5"/>
        <v>0</v>
      </c>
      <c r="J45" s="41">
        <f t="shared" si="10"/>
        <v>0</v>
      </c>
      <c r="K45" s="41">
        <v>0</v>
      </c>
      <c r="L45" s="41">
        <f t="shared" si="11"/>
        <v>0</v>
      </c>
      <c r="M45" s="77">
        <f t="shared" si="13"/>
        <v>0</v>
      </c>
      <c r="N45" s="41">
        <f t="shared" si="12"/>
        <v>0</v>
      </c>
      <c r="O45" s="1"/>
      <c r="P45" s="36"/>
      <c r="Q45" s="41">
        <v>0</v>
      </c>
      <c r="R45" s="2">
        <f t="shared" si="7"/>
        <v>0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spans="2:49" x14ac:dyDescent="0.25">
      <c r="B46" s="37"/>
      <c r="C46" s="38"/>
      <c r="D46" s="35"/>
      <c r="E46" s="107">
        <v>0</v>
      </c>
      <c r="F46" s="107">
        <v>0</v>
      </c>
      <c r="G46" s="41">
        <f t="shared" si="8"/>
        <v>0</v>
      </c>
      <c r="H46" s="41">
        <f t="shared" si="9"/>
        <v>0</v>
      </c>
      <c r="I46" s="41">
        <f t="shared" si="5"/>
        <v>0</v>
      </c>
      <c r="J46" s="41">
        <f t="shared" si="10"/>
        <v>0</v>
      </c>
      <c r="K46" s="41">
        <v>0</v>
      </c>
      <c r="L46" s="41">
        <f t="shared" si="11"/>
        <v>0</v>
      </c>
      <c r="M46" s="77">
        <f t="shared" si="13"/>
        <v>0</v>
      </c>
      <c r="N46" s="41">
        <f t="shared" si="12"/>
        <v>0</v>
      </c>
      <c r="O46" s="1"/>
      <c r="P46" s="36"/>
      <c r="Q46" s="41">
        <v>0</v>
      </c>
      <c r="R46" s="2">
        <f t="shared" si="7"/>
        <v>0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spans="2:49" x14ac:dyDescent="0.25">
      <c r="B47" s="37"/>
      <c r="C47" s="38"/>
      <c r="D47" s="35"/>
      <c r="E47" s="107">
        <v>0</v>
      </c>
      <c r="F47" s="107">
        <v>0</v>
      </c>
      <c r="G47" s="41">
        <f t="shared" si="8"/>
        <v>0</v>
      </c>
      <c r="H47" s="41">
        <f t="shared" si="9"/>
        <v>0</v>
      </c>
      <c r="I47" s="41">
        <f t="shared" si="5"/>
        <v>0</v>
      </c>
      <c r="J47" s="41">
        <f t="shared" si="10"/>
        <v>0</v>
      </c>
      <c r="K47" s="41">
        <v>0</v>
      </c>
      <c r="L47" s="41">
        <f t="shared" si="11"/>
        <v>0</v>
      </c>
      <c r="M47" s="77">
        <f t="shared" si="13"/>
        <v>0</v>
      </c>
      <c r="N47" s="41">
        <f t="shared" si="12"/>
        <v>0</v>
      </c>
      <c r="O47" s="1"/>
      <c r="P47" s="36"/>
      <c r="Q47" s="41">
        <v>0</v>
      </c>
      <c r="R47" s="2">
        <f t="shared" si="7"/>
        <v>0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spans="2:49" x14ac:dyDescent="0.25">
      <c r="B48" s="37"/>
      <c r="C48" s="38"/>
      <c r="D48" s="35"/>
      <c r="E48" s="107">
        <v>0</v>
      </c>
      <c r="F48" s="107">
        <v>0</v>
      </c>
      <c r="G48" s="41">
        <f t="shared" si="8"/>
        <v>0</v>
      </c>
      <c r="H48" s="41">
        <f t="shared" si="9"/>
        <v>0</v>
      </c>
      <c r="I48" s="41">
        <f t="shared" si="5"/>
        <v>0</v>
      </c>
      <c r="J48" s="41">
        <f t="shared" si="10"/>
        <v>0</v>
      </c>
      <c r="K48" s="41">
        <v>0</v>
      </c>
      <c r="L48" s="41">
        <f t="shared" si="11"/>
        <v>0</v>
      </c>
      <c r="M48" s="77">
        <f t="shared" si="13"/>
        <v>0</v>
      </c>
      <c r="N48" s="41">
        <f t="shared" si="12"/>
        <v>0</v>
      </c>
      <c r="O48" s="1"/>
      <c r="P48" s="36"/>
      <c r="Q48" s="41">
        <v>0</v>
      </c>
      <c r="R48" s="2">
        <f t="shared" si="7"/>
        <v>0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spans="2:49" x14ac:dyDescent="0.25">
      <c r="B49" s="18"/>
      <c r="C49" s="34"/>
      <c r="D49" s="35"/>
      <c r="E49" s="107">
        <v>0</v>
      </c>
      <c r="F49" s="107">
        <v>0</v>
      </c>
      <c r="G49" s="41">
        <f t="shared" si="8"/>
        <v>0</v>
      </c>
      <c r="H49" s="41">
        <f t="shared" si="9"/>
        <v>0</v>
      </c>
      <c r="I49" s="41">
        <f t="shared" si="5"/>
        <v>0</v>
      </c>
      <c r="J49" s="41">
        <f t="shared" si="10"/>
        <v>0</v>
      </c>
      <c r="K49" s="41">
        <v>0</v>
      </c>
      <c r="L49" s="41">
        <f t="shared" si="11"/>
        <v>0</v>
      </c>
      <c r="M49" s="77">
        <f t="shared" si="13"/>
        <v>0</v>
      </c>
      <c r="N49" s="41">
        <f t="shared" si="12"/>
        <v>0</v>
      </c>
      <c r="O49" s="63"/>
      <c r="P49" s="36"/>
      <c r="Q49" s="41">
        <v>0</v>
      </c>
      <c r="R49" s="2">
        <f t="shared" si="7"/>
        <v>0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spans="2:49" x14ac:dyDescent="0.25">
      <c r="B50" s="18"/>
      <c r="C50" s="34"/>
      <c r="D50" s="35"/>
      <c r="E50" s="107">
        <v>0</v>
      </c>
      <c r="F50" s="107">
        <v>0</v>
      </c>
      <c r="G50" s="41">
        <f t="shared" si="8"/>
        <v>0</v>
      </c>
      <c r="H50" s="41">
        <f t="shared" si="9"/>
        <v>0</v>
      </c>
      <c r="I50" s="41">
        <f t="shared" si="5"/>
        <v>0</v>
      </c>
      <c r="J50" s="41">
        <f t="shared" si="10"/>
        <v>0</v>
      </c>
      <c r="K50" s="41">
        <v>0</v>
      </c>
      <c r="L50" s="41">
        <f t="shared" si="11"/>
        <v>0</v>
      </c>
      <c r="M50" s="77">
        <f t="shared" si="13"/>
        <v>0</v>
      </c>
      <c r="N50" s="41">
        <f t="shared" si="12"/>
        <v>0</v>
      </c>
      <c r="O50" s="63"/>
      <c r="P50" s="36"/>
      <c r="Q50" s="41">
        <v>0</v>
      </c>
      <c r="R50" s="2">
        <f t="shared" si="7"/>
        <v>0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</row>
    <row r="51" spans="2:49" x14ac:dyDescent="0.25">
      <c r="B51" s="18"/>
      <c r="C51" s="34"/>
      <c r="D51" s="35"/>
      <c r="E51" s="107">
        <v>0</v>
      </c>
      <c r="F51" s="107">
        <v>0</v>
      </c>
      <c r="G51" s="41">
        <f t="shared" si="8"/>
        <v>0</v>
      </c>
      <c r="H51" s="41">
        <f t="shared" si="9"/>
        <v>0</v>
      </c>
      <c r="I51" s="41">
        <f t="shared" si="5"/>
        <v>0</v>
      </c>
      <c r="J51" s="41">
        <f t="shared" si="10"/>
        <v>0</v>
      </c>
      <c r="K51" s="41">
        <v>0</v>
      </c>
      <c r="L51" s="41">
        <f t="shared" si="11"/>
        <v>0</v>
      </c>
      <c r="M51" s="77">
        <f t="shared" si="13"/>
        <v>0</v>
      </c>
      <c r="N51" s="41">
        <f t="shared" si="12"/>
        <v>0</v>
      </c>
      <c r="O51" s="63"/>
      <c r="P51" s="36"/>
      <c r="Q51" s="41">
        <v>0</v>
      </c>
      <c r="R51" s="2">
        <f t="shared" si="7"/>
        <v>0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spans="2:49" x14ac:dyDescent="0.25">
      <c r="B52" s="18"/>
      <c r="C52" s="34"/>
      <c r="D52" s="35"/>
      <c r="E52" s="107">
        <v>0</v>
      </c>
      <c r="F52" s="107">
        <v>0</v>
      </c>
      <c r="G52" s="41">
        <f t="shared" si="8"/>
        <v>0</v>
      </c>
      <c r="H52" s="41">
        <f t="shared" si="9"/>
        <v>0</v>
      </c>
      <c r="I52" s="41">
        <f t="shared" si="5"/>
        <v>0</v>
      </c>
      <c r="J52" s="41">
        <f t="shared" si="10"/>
        <v>0</v>
      </c>
      <c r="K52" s="41">
        <v>0</v>
      </c>
      <c r="L52" s="41">
        <f t="shared" si="11"/>
        <v>0</v>
      </c>
      <c r="M52" s="77">
        <f t="shared" si="13"/>
        <v>0</v>
      </c>
      <c r="N52" s="41">
        <f t="shared" si="12"/>
        <v>0</v>
      </c>
      <c r="O52" s="63"/>
      <c r="P52" s="36"/>
      <c r="Q52" s="41">
        <v>0</v>
      </c>
      <c r="R52" s="2">
        <f t="shared" si="7"/>
        <v>0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spans="2:49" x14ac:dyDescent="0.25">
      <c r="B53" s="18"/>
      <c r="C53" s="34"/>
      <c r="D53" s="35"/>
      <c r="E53" s="107">
        <v>0</v>
      </c>
      <c r="F53" s="107">
        <v>0</v>
      </c>
      <c r="G53" s="41">
        <f t="shared" si="8"/>
        <v>0</v>
      </c>
      <c r="H53" s="41">
        <f t="shared" si="9"/>
        <v>0</v>
      </c>
      <c r="I53" s="41">
        <f t="shared" si="5"/>
        <v>0</v>
      </c>
      <c r="J53" s="41">
        <f t="shared" si="10"/>
        <v>0</v>
      </c>
      <c r="K53" s="41">
        <v>0</v>
      </c>
      <c r="L53" s="41">
        <f t="shared" si="11"/>
        <v>0</v>
      </c>
      <c r="M53" s="77">
        <f t="shared" si="13"/>
        <v>0</v>
      </c>
      <c r="N53" s="41">
        <f t="shared" si="12"/>
        <v>0</v>
      </c>
      <c r="O53" s="63"/>
      <c r="P53" s="36"/>
      <c r="Q53" s="41">
        <v>0</v>
      </c>
      <c r="R53" s="2">
        <f t="shared" si="7"/>
        <v>0</v>
      </c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spans="2:49" x14ac:dyDescent="0.25">
      <c r="B54" s="18"/>
      <c r="C54" s="34"/>
      <c r="D54" s="35"/>
      <c r="E54" s="107">
        <v>0</v>
      </c>
      <c r="F54" s="107">
        <v>0</v>
      </c>
      <c r="G54" s="41">
        <f t="shared" si="8"/>
        <v>0</v>
      </c>
      <c r="H54" s="41">
        <f t="shared" si="9"/>
        <v>0</v>
      </c>
      <c r="I54" s="41">
        <f t="shared" si="5"/>
        <v>0</v>
      </c>
      <c r="J54" s="41">
        <f t="shared" si="10"/>
        <v>0</v>
      </c>
      <c r="K54" s="41">
        <v>0</v>
      </c>
      <c r="L54" s="41">
        <f t="shared" si="11"/>
        <v>0</v>
      </c>
      <c r="M54" s="77">
        <f t="shared" si="13"/>
        <v>0</v>
      </c>
      <c r="N54" s="41">
        <f t="shared" si="12"/>
        <v>0</v>
      </c>
      <c r="O54" s="63"/>
      <c r="P54" s="36"/>
      <c r="Q54" s="41">
        <v>0</v>
      </c>
      <c r="R54" s="2">
        <f t="shared" si="7"/>
        <v>0</v>
      </c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spans="2:49" x14ac:dyDescent="0.25">
      <c r="B55" s="37"/>
      <c r="C55" s="38"/>
      <c r="D55" s="39"/>
      <c r="E55" s="107">
        <v>0</v>
      </c>
      <c r="F55" s="107">
        <v>0</v>
      </c>
      <c r="G55" s="41">
        <f t="shared" si="8"/>
        <v>0</v>
      </c>
      <c r="H55" s="41">
        <f t="shared" si="9"/>
        <v>0</v>
      </c>
      <c r="I55" s="41">
        <f t="shared" si="5"/>
        <v>0</v>
      </c>
      <c r="J55" s="41">
        <f t="shared" si="10"/>
        <v>0</v>
      </c>
      <c r="K55" s="41">
        <v>0</v>
      </c>
      <c r="L55" s="41">
        <f t="shared" si="11"/>
        <v>0</v>
      </c>
      <c r="M55" s="77">
        <f t="shared" si="13"/>
        <v>0</v>
      </c>
      <c r="N55" s="41">
        <f t="shared" si="12"/>
        <v>0</v>
      </c>
      <c r="O55" s="1"/>
      <c r="P55" s="36"/>
      <c r="Q55" s="41">
        <v>0</v>
      </c>
      <c r="R55" s="2">
        <f t="shared" si="7"/>
        <v>0</v>
      </c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spans="2:49" x14ac:dyDescent="0.25">
      <c r="B56" s="37"/>
      <c r="C56" s="38"/>
      <c r="D56" s="39"/>
      <c r="E56" s="107">
        <v>0</v>
      </c>
      <c r="F56" s="107">
        <v>0</v>
      </c>
      <c r="G56" s="41">
        <f t="shared" si="8"/>
        <v>0</v>
      </c>
      <c r="H56" s="41">
        <f t="shared" si="9"/>
        <v>0</v>
      </c>
      <c r="I56" s="41">
        <f t="shared" si="5"/>
        <v>0</v>
      </c>
      <c r="J56" s="41">
        <f t="shared" si="10"/>
        <v>0</v>
      </c>
      <c r="K56" s="41">
        <v>0</v>
      </c>
      <c r="L56" s="41">
        <f t="shared" si="11"/>
        <v>0</v>
      </c>
      <c r="M56" s="77">
        <f t="shared" si="13"/>
        <v>0</v>
      </c>
      <c r="N56" s="41">
        <f t="shared" si="12"/>
        <v>0</v>
      </c>
      <c r="O56" s="1"/>
      <c r="P56" s="36"/>
      <c r="Q56" s="41">
        <v>0</v>
      </c>
      <c r="R56" s="2">
        <f t="shared" si="7"/>
        <v>0</v>
      </c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</row>
    <row r="57" spans="2:49" x14ac:dyDescent="0.25">
      <c r="B57" s="37"/>
      <c r="C57" s="38"/>
      <c r="D57" s="39"/>
      <c r="E57" s="107">
        <v>0</v>
      </c>
      <c r="F57" s="107">
        <v>0</v>
      </c>
      <c r="G57" s="41">
        <f t="shared" si="8"/>
        <v>0</v>
      </c>
      <c r="H57" s="41">
        <f t="shared" si="9"/>
        <v>0</v>
      </c>
      <c r="I57" s="41">
        <f t="shared" si="5"/>
        <v>0</v>
      </c>
      <c r="J57" s="41">
        <f t="shared" si="10"/>
        <v>0</v>
      </c>
      <c r="K57" s="41">
        <v>0</v>
      </c>
      <c r="L57" s="41">
        <f t="shared" si="11"/>
        <v>0</v>
      </c>
      <c r="M57" s="77">
        <f t="shared" si="13"/>
        <v>0</v>
      </c>
      <c r="N57" s="41">
        <f t="shared" si="12"/>
        <v>0</v>
      </c>
      <c r="O57" s="1"/>
      <c r="P57" s="36"/>
      <c r="Q57" s="41">
        <v>0</v>
      </c>
      <c r="R57" s="2">
        <f t="shared" si="7"/>
        <v>0</v>
      </c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spans="2:49" x14ac:dyDescent="0.25">
      <c r="B58" s="18"/>
      <c r="C58" s="34"/>
      <c r="D58" s="35"/>
      <c r="E58" s="107">
        <v>0</v>
      </c>
      <c r="F58" s="107">
        <v>0</v>
      </c>
      <c r="G58" s="41">
        <f t="shared" si="8"/>
        <v>0</v>
      </c>
      <c r="H58" s="41">
        <f t="shared" si="9"/>
        <v>0</v>
      </c>
      <c r="I58" s="41">
        <f t="shared" si="5"/>
        <v>0</v>
      </c>
      <c r="J58" s="41">
        <f t="shared" si="10"/>
        <v>0</v>
      </c>
      <c r="K58" s="41">
        <v>0</v>
      </c>
      <c r="L58" s="41">
        <f t="shared" si="11"/>
        <v>0</v>
      </c>
      <c r="M58" s="77">
        <f t="shared" si="13"/>
        <v>0</v>
      </c>
      <c r="N58" s="41">
        <f t="shared" si="12"/>
        <v>0</v>
      </c>
      <c r="O58" s="1"/>
      <c r="P58" s="36"/>
      <c r="Q58" s="41">
        <v>0</v>
      </c>
      <c r="R58" s="2">
        <f t="shared" si="7"/>
        <v>0</v>
      </c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</row>
    <row r="59" spans="2:49" x14ac:dyDescent="0.25">
      <c r="B59" s="18"/>
      <c r="C59" s="34"/>
      <c r="D59" s="35"/>
      <c r="E59" s="107">
        <v>0</v>
      </c>
      <c r="F59" s="107">
        <v>0</v>
      </c>
      <c r="G59" s="41">
        <f t="shared" si="8"/>
        <v>0</v>
      </c>
      <c r="H59" s="41">
        <f t="shared" si="9"/>
        <v>0</v>
      </c>
      <c r="I59" s="41">
        <f t="shared" si="5"/>
        <v>0</v>
      </c>
      <c r="J59" s="41">
        <f t="shared" si="10"/>
        <v>0</v>
      </c>
      <c r="K59" s="41">
        <v>0</v>
      </c>
      <c r="L59" s="41">
        <f t="shared" si="11"/>
        <v>0</v>
      </c>
      <c r="M59" s="77">
        <f t="shared" si="13"/>
        <v>0</v>
      </c>
      <c r="N59" s="41">
        <f t="shared" si="12"/>
        <v>0</v>
      </c>
      <c r="O59" s="1"/>
      <c r="P59" s="36"/>
      <c r="Q59" s="41">
        <v>0</v>
      </c>
      <c r="R59" s="2">
        <f t="shared" si="7"/>
        <v>0</v>
      </c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spans="2:49" x14ac:dyDescent="0.25">
      <c r="B60" s="18"/>
      <c r="C60" s="34"/>
      <c r="D60" s="35"/>
      <c r="E60" s="107">
        <v>0</v>
      </c>
      <c r="F60" s="107">
        <v>0</v>
      </c>
      <c r="G60" s="41">
        <f t="shared" si="8"/>
        <v>0</v>
      </c>
      <c r="H60" s="41">
        <f t="shared" si="9"/>
        <v>0</v>
      </c>
      <c r="I60" s="41">
        <f t="shared" si="5"/>
        <v>0</v>
      </c>
      <c r="J60" s="41">
        <f t="shared" si="10"/>
        <v>0</v>
      </c>
      <c r="K60" s="41">
        <v>0</v>
      </c>
      <c r="L60" s="41">
        <f t="shared" si="11"/>
        <v>0</v>
      </c>
      <c r="M60" s="77">
        <f t="shared" si="13"/>
        <v>0</v>
      </c>
      <c r="N60" s="41">
        <f t="shared" si="12"/>
        <v>0</v>
      </c>
      <c r="O60" s="1"/>
      <c r="P60" s="36"/>
      <c r="Q60" s="41">
        <v>0</v>
      </c>
      <c r="R60" s="2">
        <f t="shared" si="7"/>
        <v>0</v>
      </c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</row>
    <row r="61" spans="2:49" x14ac:dyDescent="0.25">
      <c r="B61" s="18"/>
      <c r="C61" s="34"/>
      <c r="D61" s="35"/>
      <c r="E61" s="107">
        <v>0</v>
      </c>
      <c r="F61" s="107">
        <v>0</v>
      </c>
      <c r="G61" s="41">
        <f t="shared" si="8"/>
        <v>0</v>
      </c>
      <c r="H61" s="41">
        <f t="shared" si="9"/>
        <v>0</v>
      </c>
      <c r="I61" s="41">
        <f t="shared" si="5"/>
        <v>0</v>
      </c>
      <c r="J61" s="41">
        <f t="shared" si="10"/>
        <v>0</v>
      </c>
      <c r="K61" s="41">
        <v>0</v>
      </c>
      <c r="L61" s="41">
        <f t="shared" si="11"/>
        <v>0</v>
      </c>
      <c r="M61" s="77">
        <f t="shared" si="13"/>
        <v>0</v>
      </c>
      <c r="N61" s="41">
        <f t="shared" si="12"/>
        <v>0</v>
      </c>
      <c r="O61" s="1"/>
      <c r="P61" s="36"/>
      <c r="Q61" s="41">
        <v>0</v>
      </c>
      <c r="R61" s="2">
        <f t="shared" si="7"/>
        <v>0</v>
      </c>
    </row>
    <row r="62" spans="2:49" x14ac:dyDescent="0.25">
      <c r="B62" s="18"/>
      <c r="C62" s="34"/>
      <c r="D62" s="35"/>
      <c r="E62" s="107">
        <v>0</v>
      </c>
      <c r="F62" s="107">
        <v>0</v>
      </c>
      <c r="G62" s="41">
        <f t="shared" si="8"/>
        <v>0</v>
      </c>
      <c r="H62" s="41">
        <f t="shared" si="9"/>
        <v>0</v>
      </c>
      <c r="I62" s="41">
        <f t="shared" si="5"/>
        <v>0</v>
      </c>
      <c r="J62" s="41">
        <f t="shared" si="10"/>
        <v>0</v>
      </c>
      <c r="K62" s="41">
        <v>0</v>
      </c>
      <c r="L62" s="41">
        <f t="shared" si="11"/>
        <v>0</v>
      </c>
      <c r="M62" s="77">
        <f t="shared" si="13"/>
        <v>0</v>
      </c>
      <c r="N62" s="41">
        <f t="shared" si="12"/>
        <v>0</v>
      </c>
      <c r="O62" s="1"/>
      <c r="P62" s="36"/>
      <c r="Q62" s="41">
        <v>0</v>
      </c>
      <c r="R62" s="2">
        <f t="shared" si="7"/>
        <v>0</v>
      </c>
    </row>
    <row r="63" spans="2:49" x14ac:dyDescent="0.25">
      <c r="B63" s="18"/>
      <c r="C63" s="34"/>
      <c r="D63" s="35"/>
      <c r="E63" s="107">
        <v>0</v>
      </c>
      <c r="F63" s="107">
        <v>0</v>
      </c>
      <c r="G63" s="41">
        <f t="shared" si="8"/>
        <v>0</v>
      </c>
      <c r="H63" s="41">
        <f t="shared" si="9"/>
        <v>0</v>
      </c>
      <c r="I63" s="41">
        <f t="shared" si="5"/>
        <v>0</v>
      </c>
      <c r="J63" s="41">
        <f t="shared" si="10"/>
        <v>0</v>
      </c>
      <c r="K63" s="41">
        <v>0</v>
      </c>
      <c r="L63" s="41">
        <f t="shared" si="11"/>
        <v>0</v>
      </c>
      <c r="M63" s="77">
        <f t="shared" si="13"/>
        <v>0</v>
      </c>
      <c r="N63" s="41">
        <f t="shared" si="12"/>
        <v>0</v>
      </c>
      <c r="O63" s="1"/>
      <c r="P63" s="36"/>
      <c r="Q63" s="41">
        <v>0</v>
      </c>
      <c r="R63" s="2">
        <f t="shared" si="7"/>
        <v>0</v>
      </c>
    </row>
    <row r="64" spans="2:49" x14ac:dyDescent="0.25">
      <c r="B64" s="37"/>
      <c r="C64" s="38"/>
      <c r="D64" s="35"/>
      <c r="E64" s="107">
        <v>0</v>
      </c>
      <c r="F64" s="107">
        <v>0</v>
      </c>
      <c r="G64" s="41">
        <f t="shared" si="8"/>
        <v>0</v>
      </c>
      <c r="H64" s="41">
        <f t="shared" si="9"/>
        <v>0</v>
      </c>
      <c r="I64" s="41">
        <f t="shared" si="5"/>
        <v>0</v>
      </c>
      <c r="J64" s="41">
        <f t="shared" si="10"/>
        <v>0</v>
      </c>
      <c r="K64" s="41">
        <v>0</v>
      </c>
      <c r="L64" s="41">
        <f t="shared" si="11"/>
        <v>0</v>
      </c>
      <c r="M64" s="77">
        <f t="shared" si="13"/>
        <v>0</v>
      </c>
      <c r="N64" s="41">
        <f t="shared" si="12"/>
        <v>0</v>
      </c>
      <c r="O64" s="1"/>
      <c r="P64" s="36"/>
      <c r="Q64" s="41">
        <v>0</v>
      </c>
      <c r="R64" s="2">
        <f t="shared" si="7"/>
        <v>0</v>
      </c>
    </row>
    <row r="65" spans="2:18" x14ac:dyDescent="0.25">
      <c r="B65" s="37"/>
      <c r="C65" s="38"/>
      <c r="D65" s="35"/>
      <c r="E65" s="107">
        <v>0</v>
      </c>
      <c r="F65" s="107">
        <v>0</v>
      </c>
      <c r="G65" s="41">
        <f t="shared" si="8"/>
        <v>0</v>
      </c>
      <c r="H65" s="41">
        <f t="shared" si="9"/>
        <v>0</v>
      </c>
      <c r="I65" s="41">
        <f t="shared" si="5"/>
        <v>0</v>
      </c>
      <c r="J65" s="41">
        <f t="shared" si="10"/>
        <v>0</v>
      </c>
      <c r="K65" s="41">
        <v>0</v>
      </c>
      <c r="L65" s="41">
        <f t="shared" si="11"/>
        <v>0</v>
      </c>
      <c r="M65" s="77">
        <f t="shared" si="13"/>
        <v>0</v>
      </c>
      <c r="N65" s="41">
        <f t="shared" si="12"/>
        <v>0</v>
      </c>
      <c r="O65" s="1"/>
      <c r="P65" s="36"/>
      <c r="Q65" s="41">
        <v>0</v>
      </c>
      <c r="R65" s="2">
        <f t="shared" si="7"/>
        <v>0</v>
      </c>
    </row>
    <row r="66" spans="2:18" x14ac:dyDescent="0.25">
      <c r="B66" s="37"/>
      <c r="C66" s="38"/>
      <c r="D66" s="35"/>
      <c r="E66" s="107">
        <v>0</v>
      </c>
      <c r="F66" s="107">
        <v>0</v>
      </c>
      <c r="G66" s="41">
        <f t="shared" si="8"/>
        <v>0</v>
      </c>
      <c r="H66" s="41">
        <f t="shared" si="9"/>
        <v>0</v>
      </c>
      <c r="I66" s="41">
        <f t="shared" si="5"/>
        <v>0</v>
      </c>
      <c r="J66" s="41">
        <f t="shared" si="10"/>
        <v>0</v>
      </c>
      <c r="K66" s="41">
        <v>0</v>
      </c>
      <c r="L66" s="41">
        <f t="shared" si="11"/>
        <v>0</v>
      </c>
      <c r="M66" s="77">
        <f t="shared" si="13"/>
        <v>0</v>
      </c>
      <c r="N66" s="41">
        <f t="shared" si="12"/>
        <v>0</v>
      </c>
      <c r="O66" s="1"/>
      <c r="P66" s="36"/>
      <c r="Q66" s="41">
        <v>0</v>
      </c>
      <c r="R66" s="2">
        <f t="shared" si="7"/>
        <v>0</v>
      </c>
    </row>
    <row r="67" spans="2:18" x14ac:dyDescent="0.25">
      <c r="B67" s="18"/>
      <c r="C67" s="34"/>
      <c r="D67" s="35"/>
      <c r="E67" s="107">
        <v>0</v>
      </c>
      <c r="F67" s="107">
        <v>0</v>
      </c>
      <c r="G67" s="41">
        <f t="shared" si="8"/>
        <v>0</v>
      </c>
      <c r="H67" s="41">
        <f t="shared" si="9"/>
        <v>0</v>
      </c>
      <c r="I67" s="41">
        <f t="shared" si="5"/>
        <v>0</v>
      </c>
      <c r="J67" s="41">
        <f t="shared" si="10"/>
        <v>0</v>
      </c>
      <c r="K67" s="41">
        <v>0</v>
      </c>
      <c r="L67" s="41">
        <f t="shared" si="11"/>
        <v>0</v>
      </c>
      <c r="M67" s="77">
        <f t="shared" si="13"/>
        <v>0</v>
      </c>
      <c r="N67" s="41">
        <f t="shared" si="12"/>
        <v>0</v>
      </c>
      <c r="O67" s="1"/>
      <c r="P67" s="36"/>
      <c r="Q67" s="41">
        <v>0</v>
      </c>
      <c r="R67" s="2">
        <f t="shared" si="7"/>
        <v>0</v>
      </c>
    </row>
    <row r="68" spans="2:18" x14ac:dyDescent="0.25">
      <c r="B68" s="18"/>
      <c r="C68" s="38"/>
      <c r="D68" s="35"/>
      <c r="E68" s="107">
        <v>0</v>
      </c>
      <c r="F68" s="107">
        <v>0</v>
      </c>
      <c r="G68" s="41">
        <f t="shared" si="8"/>
        <v>0</v>
      </c>
      <c r="H68" s="41">
        <f t="shared" si="9"/>
        <v>0</v>
      </c>
      <c r="I68" s="41">
        <f t="shared" si="5"/>
        <v>0</v>
      </c>
      <c r="J68" s="41">
        <f t="shared" si="10"/>
        <v>0</v>
      </c>
      <c r="K68" s="41">
        <v>0</v>
      </c>
      <c r="L68" s="41">
        <f t="shared" si="11"/>
        <v>0</v>
      </c>
      <c r="M68" s="77">
        <f t="shared" si="13"/>
        <v>0</v>
      </c>
      <c r="N68" s="41">
        <f t="shared" si="12"/>
        <v>0</v>
      </c>
      <c r="O68" s="1"/>
      <c r="P68" s="36"/>
      <c r="Q68" s="41">
        <v>0</v>
      </c>
      <c r="R68" s="2">
        <f t="shared" si="7"/>
        <v>0</v>
      </c>
    </row>
    <row r="69" spans="2:18" x14ac:dyDescent="0.25">
      <c r="B69" s="18"/>
      <c r="C69" s="34"/>
      <c r="D69" s="35"/>
      <c r="E69" s="107">
        <v>0</v>
      </c>
      <c r="F69" s="107">
        <v>0</v>
      </c>
      <c r="G69" s="41">
        <f t="shared" si="8"/>
        <v>0</v>
      </c>
      <c r="H69" s="41">
        <f t="shared" si="9"/>
        <v>0</v>
      </c>
      <c r="I69" s="41">
        <f t="shared" si="5"/>
        <v>0</v>
      </c>
      <c r="J69" s="41">
        <f t="shared" si="10"/>
        <v>0</v>
      </c>
      <c r="K69" s="41">
        <v>0</v>
      </c>
      <c r="L69" s="41">
        <f t="shared" si="11"/>
        <v>0</v>
      </c>
      <c r="M69" s="77">
        <f t="shared" si="13"/>
        <v>0</v>
      </c>
      <c r="N69" s="41">
        <f t="shared" si="12"/>
        <v>0</v>
      </c>
      <c r="O69" s="1"/>
      <c r="P69" s="36"/>
      <c r="Q69" s="41">
        <v>0</v>
      </c>
      <c r="R69" s="2">
        <f t="shared" si="7"/>
        <v>0</v>
      </c>
    </row>
    <row r="70" spans="2:18" x14ac:dyDescent="0.25">
      <c r="B70" s="18"/>
      <c r="C70" s="34"/>
      <c r="D70" s="35"/>
      <c r="E70" s="107">
        <v>0</v>
      </c>
      <c r="F70" s="107">
        <v>0</v>
      </c>
      <c r="G70" s="41">
        <f t="shared" si="8"/>
        <v>0</v>
      </c>
      <c r="H70" s="41">
        <f t="shared" si="9"/>
        <v>0</v>
      </c>
      <c r="I70" s="41">
        <f t="shared" si="5"/>
        <v>0</v>
      </c>
      <c r="J70" s="41">
        <f t="shared" si="10"/>
        <v>0</v>
      </c>
      <c r="K70" s="41">
        <v>0</v>
      </c>
      <c r="L70" s="41">
        <f t="shared" si="11"/>
        <v>0</v>
      </c>
      <c r="M70" s="77">
        <f t="shared" si="13"/>
        <v>0</v>
      </c>
      <c r="N70" s="41">
        <f t="shared" si="12"/>
        <v>0</v>
      </c>
      <c r="O70" s="1"/>
      <c r="P70" s="36"/>
      <c r="Q70" s="41">
        <v>0</v>
      </c>
      <c r="R70" s="2">
        <f t="shared" si="7"/>
        <v>0</v>
      </c>
    </row>
    <row r="71" spans="2:18" x14ac:dyDescent="0.25">
      <c r="B71" s="18"/>
      <c r="C71" s="34"/>
      <c r="D71" s="35"/>
      <c r="E71" s="107">
        <v>0</v>
      </c>
      <c r="F71" s="107">
        <v>0</v>
      </c>
      <c r="G71" s="41">
        <f t="shared" si="8"/>
        <v>0</v>
      </c>
      <c r="H71" s="41">
        <f t="shared" ref="H71:H88" si="14">G71*0.2</f>
        <v>0</v>
      </c>
      <c r="I71" s="41">
        <f t="shared" si="5"/>
        <v>0</v>
      </c>
      <c r="J71" s="41">
        <f t="shared" ref="J71:J88" si="15">G71*0.05</f>
        <v>0</v>
      </c>
      <c r="K71" s="41">
        <v>0</v>
      </c>
      <c r="L71" s="41">
        <f t="shared" ref="L71:L88" si="16">G71*0.05</f>
        <v>0</v>
      </c>
      <c r="M71" s="77">
        <f t="shared" si="13"/>
        <v>0</v>
      </c>
      <c r="N71" s="41">
        <f t="shared" ref="N71:N88" si="17">G71+H71-I71-J71-K71-L71-M71</f>
        <v>0</v>
      </c>
      <c r="O71" s="63"/>
      <c r="P71" s="36"/>
      <c r="Q71" s="41">
        <v>0</v>
      </c>
      <c r="R71" s="2">
        <f t="shared" si="7"/>
        <v>0</v>
      </c>
    </row>
    <row r="72" spans="2:18" x14ac:dyDescent="0.25">
      <c r="B72" s="18"/>
      <c r="C72" s="34"/>
      <c r="D72" s="35"/>
      <c r="E72" s="107">
        <v>0</v>
      </c>
      <c r="F72" s="107">
        <v>0</v>
      </c>
      <c r="G72" s="41">
        <f t="shared" si="8"/>
        <v>0</v>
      </c>
      <c r="H72" s="41">
        <f t="shared" si="14"/>
        <v>0</v>
      </c>
      <c r="I72" s="41">
        <f t="shared" ref="I72:I88" si="18">H72/10*4</f>
        <v>0</v>
      </c>
      <c r="J72" s="41">
        <f t="shared" si="15"/>
        <v>0</v>
      </c>
      <c r="K72" s="41">
        <v>0</v>
      </c>
      <c r="L72" s="41">
        <f t="shared" si="16"/>
        <v>0</v>
      </c>
      <c r="M72" s="77">
        <f t="shared" ref="M72:M88" si="19">G72*0.00958</f>
        <v>0</v>
      </c>
      <c r="N72" s="41">
        <f t="shared" si="17"/>
        <v>0</v>
      </c>
      <c r="O72" s="63"/>
      <c r="P72" s="36"/>
      <c r="Q72" s="41">
        <v>0</v>
      </c>
      <c r="R72" s="2">
        <f t="shared" ref="R72:R88" si="20">R71+N72-Q72</f>
        <v>0</v>
      </c>
    </row>
    <row r="73" spans="2:18" x14ac:dyDescent="0.25">
      <c r="B73" s="18"/>
      <c r="C73" s="34"/>
      <c r="D73" s="35"/>
      <c r="E73" s="107">
        <v>0</v>
      </c>
      <c r="F73" s="107">
        <v>0</v>
      </c>
      <c r="G73" s="41">
        <f t="shared" si="8"/>
        <v>0</v>
      </c>
      <c r="H73" s="41">
        <f t="shared" si="14"/>
        <v>0</v>
      </c>
      <c r="I73" s="41">
        <f t="shared" si="18"/>
        <v>0</v>
      </c>
      <c r="J73" s="41">
        <f t="shared" si="15"/>
        <v>0</v>
      </c>
      <c r="K73" s="41">
        <v>0</v>
      </c>
      <c r="L73" s="41">
        <f t="shared" si="16"/>
        <v>0</v>
      </c>
      <c r="M73" s="77">
        <f t="shared" si="19"/>
        <v>0</v>
      </c>
      <c r="N73" s="41">
        <f t="shared" si="17"/>
        <v>0</v>
      </c>
      <c r="O73" s="63"/>
      <c r="P73" s="36"/>
      <c r="Q73" s="41">
        <v>0</v>
      </c>
      <c r="R73" s="2">
        <f t="shared" si="20"/>
        <v>0</v>
      </c>
    </row>
    <row r="74" spans="2:18" x14ac:dyDescent="0.25">
      <c r="B74" s="18"/>
      <c r="C74" s="34"/>
      <c r="D74" s="35"/>
      <c r="E74" s="107">
        <v>0</v>
      </c>
      <c r="F74" s="107">
        <v>0</v>
      </c>
      <c r="G74" s="41">
        <f t="shared" si="8"/>
        <v>0</v>
      </c>
      <c r="H74" s="41">
        <f t="shared" si="14"/>
        <v>0</v>
      </c>
      <c r="I74" s="41">
        <f t="shared" si="18"/>
        <v>0</v>
      </c>
      <c r="J74" s="41">
        <f t="shared" si="15"/>
        <v>0</v>
      </c>
      <c r="K74" s="41">
        <v>0</v>
      </c>
      <c r="L74" s="41">
        <f t="shared" si="16"/>
        <v>0</v>
      </c>
      <c r="M74" s="77">
        <f t="shared" si="19"/>
        <v>0</v>
      </c>
      <c r="N74" s="41">
        <f t="shared" si="17"/>
        <v>0</v>
      </c>
      <c r="O74" s="63"/>
      <c r="P74" s="36"/>
      <c r="Q74" s="41">
        <v>0</v>
      </c>
      <c r="R74" s="2">
        <f t="shared" si="20"/>
        <v>0</v>
      </c>
    </row>
    <row r="75" spans="2:18" x14ac:dyDescent="0.25">
      <c r="B75" s="18"/>
      <c r="C75" s="34"/>
      <c r="D75" s="35"/>
      <c r="E75" s="107">
        <v>0</v>
      </c>
      <c r="F75" s="107">
        <v>0</v>
      </c>
      <c r="G75" s="41">
        <f t="shared" ref="G75:G88" si="21">E75+F75</f>
        <v>0</v>
      </c>
      <c r="H75" s="41">
        <f t="shared" si="14"/>
        <v>0</v>
      </c>
      <c r="I75" s="41">
        <f t="shared" si="18"/>
        <v>0</v>
      </c>
      <c r="J75" s="41">
        <f t="shared" si="15"/>
        <v>0</v>
      </c>
      <c r="K75" s="41">
        <v>0</v>
      </c>
      <c r="L75" s="41">
        <f t="shared" si="16"/>
        <v>0</v>
      </c>
      <c r="M75" s="77">
        <f t="shared" si="19"/>
        <v>0</v>
      </c>
      <c r="N75" s="41">
        <f t="shared" si="17"/>
        <v>0</v>
      </c>
      <c r="O75" s="63"/>
      <c r="P75" s="36"/>
      <c r="Q75" s="41">
        <v>0</v>
      </c>
      <c r="R75" s="2">
        <f t="shared" si="20"/>
        <v>0</v>
      </c>
    </row>
    <row r="76" spans="2:18" x14ac:dyDescent="0.25">
      <c r="B76" s="18"/>
      <c r="C76" s="34"/>
      <c r="D76" s="35"/>
      <c r="E76" s="107">
        <v>0</v>
      </c>
      <c r="F76" s="107">
        <v>0</v>
      </c>
      <c r="G76" s="41">
        <f t="shared" si="21"/>
        <v>0</v>
      </c>
      <c r="H76" s="41">
        <f t="shared" si="14"/>
        <v>0</v>
      </c>
      <c r="I76" s="41">
        <f t="shared" si="18"/>
        <v>0</v>
      </c>
      <c r="J76" s="41">
        <f t="shared" si="15"/>
        <v>0</v>
      </c>
      <c r="K76" s="41">
        <v>0</v>
      </c>
      <c r="L76" s="41">
        <f t="shared" si="16"/>
        <v>0</v>
      </c>
      <c r="M76" s="77">
        <f t="shared" si="19"/>
        <v>0</v>
      </c>
      <c r="N76" s="41">
        <f t="shared" si="17"/>
        <v>0</v>
      </c>
      <c r="O76" s="63"/>
      <c r="P76" s="36"/>
      <c r="Q76" s="41">
        <v>0</v>
      </c>
      <c r="R76" s="2">
        <f t="shared" si="20"/>
        <v>0</v>
      </c>
    </row>
    <row r="77" spans="2:18" x14ac:dyDescent="0.25">
      <c r="B77" s="18"/>
      <c r="C77" s="34"/>
      <c r="D77" s="35"/>
      <c r="E77" s="107">
        <v>0</v>
      </c>
      <c r="F77" s="107">
        <v>0</v>
      </c>
      <c r="G77" s="41">
        <f t="shared" si="21"/>
        <v>0</v>
      </c>
      <c r="H77" s="41">
        <f t="shared" si="14"/>
        <v>0</v>
      </c>
      <c r="I77" s="41">
        <f t="shared" si="18"/>
        <v>0</v>
      </c>
      <c r="J77" s="41">
        <f t="shared" si="15"/>
        <v>0</v>
      </c>
      <c r="K77" s="41">
        <v>0</v>
      </c>
      <c r="L77" s="41">
        <f t="shared" si="16"/>
        <v>0</v>
      </c>
      <c r="M77" s="77">
        <f t="shared" si="19"/>
        <v>0</v>
      </c>
      <c r="N77" s="41">
        <f t="shared" si="17"/>
        <v>0</v>
      </c>
      <c r="O77" s="1"/>
      <c r="P77" s="36"/>
      <c r="Q77" s="41">
        <v>0</v>
      </c>
      <c r="R77" s="2">
        <f t="shared" si="20"/>
        <v>0</v>
      </c>
    </row>
    <row r="78" spans="2:18" x14ac:dyDescent="0.25">
      <c r="B78" s="18"/>
      <c r="C78" s="34"/>
      <c r="D78" s="35"/>
      <c r="E78" s="107">
        <v>0</v>
      </c>
      <c r="F78" s="107">
        <v>0</v>
      </c>
      <c r="G78" s="41">
        <f t="shared" si="21"/>
        <v>0</v>
      </c>
      <c r="H78" s="41">
        <f t="shared" si="14"/>
        <v>0</v>
      </c>
      <c r="I78" s="41">
        <f t="shared" si="18"/>
        <v>0</v>
      </c>
      <c r="J78" s="41">
        <f t="shared" si="15"/>
        <v>0</v>
      </c>
      <c r="K78" s="41">
        <v>0</v>
      </c>
      <c r="L78" s="41">
        <f t="shared" si="16"/>
        <v>0</v>
      </c>
      <c r="M78" s="77">
        <f t="shared" si="19"/>
        <v>0</v>
      </c>
      <c r="N78" s="41">
        <f t="shared" si="17"/>
        <v>0</v>
      </c>
      <c r="O78" s="1"/>
      <c r="P78" s="36"/>
      <c r="Q78" s="41">
        <v>0</v>
      </c>
      <c r="R78" s="2">
        <f t="shared" si="20"/>
        <v>0</v>
      </c>
    </row>
    <row r="79" spans="2:18" x14ac:dyDescent="0.25">
      <c r="B79" s="18"/>
      <c r="C79" s="34"/>
      <c r="D79" s="35"/>
      <c r="E79" s="107">
        <v>0</v>
      </c>
      <c r="F79" s="107">
        <v>0</v>
      </c>
      <c r="G79" s="41">
        <f t="shared" si="21"/>
        <v>0</v>
      </c>
      <c r="H79" s="41">
        <f t="shared" si="14"/>
        <v>0</v>
      </c>
      <c r="I79" s="41">
        <f t="shared" si="18"/>
        <v>0</v>
      </c>
      <c r="J79" s="41">
        <f t="shared" si="15"/>
        <v>0</v>
      </c>
      <c r="K79" s="41">
        <v>0</v>
      </c>
      <c r="L79" s="41">
        <f t="shared" si="16"/>
        <v>0</v>
      </c>
      <c r="M79" s="77">
        <f t="shared" si="19"/>
        <v>0</v>
      </c>
      <c r="N79" s="41">
        <f t="shared" si="17"/>
        <v>0</v>
      </c>
      <c r="O79" s="1"/>
      <c r="P79" s="36"/>
      <c r="Q79" s="41">
        <v>0</v>
      </c>
      <c r="R79" s="2">
        <f t="shared" si="20"/>
        <v>0</v>
      </c>
    </row>
    <row r="80" spans="2:18" x14ac:dyDescent="0.25">
      <c r="B80" s="18"/>
      <c r="C80" s="34"/>
      <c r="D80" s="35"/>
      <c r="E80" s="107">
        <v>0</v>
      </c>
      <c r="F80" s="107">
        <v>0</v>
      </c>
      <c r="G80" s="41">
        <f t="shared" si="21"/>
        <v>0</v>
      </c>
      <c r="H80" s="41">
        <f t="shared" si="14"/>
        <v>0</v>
      </c>
      <c r="I80" s="41">
        <f t="shared" si="18"/>
        <v>0</v>
      </c>
      <c r="J80" s="41">
        <f t="shared" si="15"/>
        <v>0</v>
      </c>
      <c r="K80" s="41">
        <v>0</v>
      </c>
      <c r="L80" s="41">
        <f t="shared" si="16"/>
        <v>0</v>
      </c>
      <c r="M80" s="77">
        <f t="shared" si="19"/>
        <v>0</v>
      </c>
      <c r="N80" s="41">
        <f t="shared" si="17"/>
        <v>0</v>
      </c>
      <c r="O80" s="1"/>
      <c r="P80" s="36"/>
      <c r="Q80" s="41">
        <v>0</v>
      </c>
      <c r="R80" s="2">
        <f t="shared" si="20"/>
        <v>0</v>
      </c>
    </row>
    <row r="81" spans="2:18" x14ac:dyDescent="0.25">
      <c r="B81" s="18"/>
      <c r="C81" s="34"/>
      <c r="D81" s="35"/>
      <c r="E81" s="107">
        <v>0</v>
      </c>
      <c r="F81" s="107">
        <v>0</v>
      </c>
      <c r="G81" s="41">
        <f t="shared" si="21"/>
        <v>0</v>
      </c>
      <c r="H81" s="41">
        <f t="shared" si="14"/>
        <v>0</v>
      </c>
      <c r="I81" s="41">
        <f t="shared" si="18"/>
        <v>0</v>
      </c>
      <c r="J81" s="41">
        <f t="shared" si="15"/>
        <v>0</v>
      </c>
      <c r="K81" s="41">
        <v>0</v>
      </c>
      <c r="L81" s="41">
        <f t="shared" si="16"/>
        <v>0</v>
      </c>
      <c r="M81" s="77">
        <f t="shared" si="19"/>
        <v>0</v>
      </c>
      <c r="N81" s="41">
        <f t="shared" si="17"/>
        <v>0</v>
      </c>
      <c r="O81" s="1"/>
      <c r="P81" s="36"/>
      <c r="Q81" s="41">
        <v>0</v>
      </c>
      <c r="R81" s="2">
        <f t="shared" si="20"/>
        <v>0</v>
      </c>
    </row>
    <row r="82" spans="2:18" x14ac:dyDescent="0.25">
      <c r="B82" s="18"/>
      <c r="C82" s="34"/>
      <c r="D82" s="35"/>
      <c r="E82" s="107">
        <v>0</v>
      </c>
      <c r="F82" s="107">
        <v>0</v>
      </c>
      <c r="G82" s="41">
        <f t="shared" si="21"/>
        <v>0</v>
      </c>
      <c r="H82" s="41">
        <f t="shared" si="14"/>
        <v>0</v>
      </c>
      <c r="I82" s="41">
        <f t="shared" si="18"/>
        <v>0</v>
      </c>
      <c r="J82" s="41">
        <f t="shared" si="15"/>
        <v>0</v>
      </c>
      <c r="K82" s="41">
        <v>0</v>
      </c>
      <c r="L82" s="41">
        <f t="shared" si="16"/>
        <v>0</v>
      </c>
      <c r="M82" s="77">
        <f t="shared" si="19"/>
        <v>0</v>
      </c>
      <c r="N82" s="41">
        <f t="shared" si="17"/>
        <v>0</v>
      </c>
      <c r="O82" s="1"/>
      <c r="P82" s="36"/>
      <c r="Q82" s="41">
        <v>0</v>
      </c>
      <c r="R82" s="2">
        <f t="shared" si="20"/>
        <v>0</v>
      </c>
    </row>
    <row r="83" spans="2:18" x14ac:dyDescent="0.25">
      <c r="B83" s="18"/>
      <c r="C83" s="34"/>
      <c r="D83" s="35"/>
      <c r="E83" s="107">
        <v>0</v>
      </c>
      <c r="F83" s="107">
        <v>0</v>
      </c>
      <c r="G83" s="41">
        <f t="shared" si="21"/>
        <v>0</v>
      </c>
      <c r="H83" s="41">
        <f t="shared" si="14"/>
        <v>0</v>
      </c>
      <c r="I83" s="41">
        <f t="shared" si="18"/>
        <v>0</v>
      </c>
      <c r="J83" s="41">
        <f t="shared" si="15"/>
        <v>0</v>
      </c>
      <c r="K83" s="41">
        <v>0</v>
      </c>
      <c r="L83" s="41">
        <f t="shared" si="16"/>
        <v>0</v>
      </c>
      <c r="M83" s="77">
        <f t="shared" si="19"/>
        <v>0</v>
      </c>
      <c r="N83" s="41">
        <f t="shared" si="17"/>
        <v>0</v>
      </c>
      <c r="O83" s="1"/>
      <c r="P83" s="36"/>
      <c r="Q83" s="41">
        <v>0</v>
      </c>
      <c r="R83" s="2">
        <f t="shared" si="20"/>
        <v>0</v>
      </c>
    </row>
    <row r="84" spans="2:18" x14ac:dyDescent="0.25">
      <c r="B84" s="18"/>
      <c r="C84" s="34"/>
      <c r="D84" s="35"/>
      <c r="E84" s="107">
        <v>0</v>
      </c>
      <c r="F84" s="107">
        <v>0</v>
      </c>
      <c r="G84" s="41">
        <f t="shared" si="21"/>
        <v>0</v>
      </c>
      <c r="H84" s="41">
        <f t="shared" si="14"/>
        <v>0</v>
      </c>
      <c r="I84" s="41">
        <f t="shared" si="18"/>
        <v>0</v>
      </c>
      <c r="J84" s="41">
        <f t="shared" si="15"/>
        <v>0</v>
      </c>
      <c r="K84" s="41">
        <v>0</v>
      </c>
      <c r="L84" s="41">
        <f t="shared" si="16"/>
        <v>0</v>
      </c>
      <c r="M84" s="77">
        <f t="shared" si="19"/>
        <v>0</v>
      </c>
      <c r="N84" s="41">
        <f t="shared" si="17"/>
        <v>0</v>
      </c>
      <c r="O84" s="1"/>
      <c r="P84" s="36"/>
      <c r="Q84" s="41">
        <v>0</v>
      </c>
      <c r="R84" s="2">
        <f t="shared" si="20"/>
        <v>0</v>
      </c>
    </row>
    <row r="85" spans="2:18" x14ac:dyDescent="0.25">
      <c r="B85" s="18"/>
      <c r="C85" s="34"/>
      <c r="D85" s="35"/>
      <c r="E85" s="107">
        <v>0</v>
      </c>
      <c r="F85" s="107">
        <v>0</v>
      </c>
      <c r="G85" s="41">
        <f t="shared" si="21"/>
        <v>0</v>
      </c>
      <c r="H85" s="41">
        <f t="shared" si="14"/>
        <v>0</v>
      </c>
      <c r="I85" s="41">
        <f t="shared" si="18"/>
        <v>0</v>
      </c>
      <c r="J85" s="41">
        <f t="shared" si="15"/>
        <v>0</v>
      </c>
      <c r="K85" s="41">
        <v>0</v>
      </c>
      <c r="L85" s="41">
        <f t="shared" si="16"/>
        <v>0</v>
      </c>
      <c r="M85" s="77">
        <f t="shared" si="19"/>
        <v>0</v>
      </c>
      <c r="N85" s="41">
        <f t="shared" si="17"/>
        <v>0</v>
      </c>
      <c r="O85" s="1"/>
      <c r="P85" s="36"/>
      <c r="Q85" s="41">
        <v>0</v>
      </c>
      <c r="R85" s="2">
        <f t="shared" si="20"/>
        <v>0</v>
      </c>
    </row>
    <row r="86" spans="2:18" x14ac:dyDescent="0.25">
      <c r="B86" s="18"/>
      <c r="C86" s="34"/>
      <c r="D86" s="35"/>
      <c r="E86" s="107">
        <v>0</v>
      </c>
      <c r="F86" s="107">
        <v>0</v>
      </c>
      <c r="G86" s="41">
        <f t="shared" si="21"/>
        <v>0</v>
      </c>
      <c r="H86" s="41">
        <f t="shared" si="14"/>
        <v>0</v>
      </c>
      <c r="I86" s="41">
        <f t="shared" si="18"/>
        <v>0</v>
      </c>
      <c r="J86" s="41">
        <f t="shared" si="15"/>
        <v>0</v>
      </c>
      <c r="K86" s="41">
        <v>0</v>
      </c>
      <c r="L86" s="41">
        <f t="shared" si="16"/>
        <v>0</v>
      </c>
      <c r="M86" s="77">
        <f t="shared" si="19"/>
        <v>0</v>
      </c>
      <c r="N86" s="41">
        <f t="shared" si="17"/>
        <v>0</v>
      </c>
      <c r="O86" s="1"/>
      <c r="P86" s="36"/>
      <c r="Q86" s="41">
        <v>0</v>
      </c>
      <c r="R86" s="2">
        <f t="shared" si="20"/>
        <v>0</v>
      </c>
    </row>
    <row r="87" spans="2:18" x14ac:dyDescent="0.25">
      <c r="B87" s="18"/>
      <c r="C87" s="34"/>
      <c r="D87" s="35"/>
      <c r="E87" s="107">
        <v>0</v>
      </c>
      <c r="F87" s="107">
        <v>0</v>
      </c>
      <c r="G87" s="41">
        <f t="shared" si="21"/>
        <v>0</v>
      </c>
      <c r="H87" s="41">
        <f t="shared" si="14"/>
        <v>0</v>
      </c>
      <c r="I87" s="41">
        <f t="shared" si="18"/>
        <v>0</v>
      </c>
      <c r="J87" s="41">
        <f t="shared" si="15"/>
        <v>0</v>
      </c>
      <c r="K87" s="41">
        <v>0</v>
      </c>
      <c r="L87" s="41">
        <f t="shared" si="16"/>
        <v>0</v>
      </c>
      <c r="M87" s="77">
        <f t="shared" si="19"/>
        <v>0</v>
      </c>
      <c r="N87" s="41">
        <f t="shared" si="17"/>
        <v>0</v>
      </c>
      <c r="O87" s="1"/>
      <c r="P87" s="36"/>
      <c r="Q87" s="41">
        <v>0</v>
      </c>
      <c r="R87" s="2">
        <f t="shared" si="20"/>
        <v>0</v>
      </c>
    </row>
    <row r="88" spans="2:18" ht="15.75" thickBot="1" x14ac:dyDescent="0.3">
      <c r="B88" s="18"/>
      <c r="C88" s="34"/>
      <c r="D88" s="35"/>
      <c r="E88" s="107">
        <v>0</v>
      </c>
      <c r="F88" s="107">
        <v>0</v>
      </c>
      <c r="G88" s="41">
        <f t="shared" si="21"/>
        <v>0</v>
      </c>
      <c r="H88" s="41">
        <f t="shared" si="14"/>
        <v>0</v>
      </c>
      <c r="I88" s="41">
        <f t="shared" si="18"/>
        <v>0</v>
      </c>
      <c r="J88" s="41">
        <f t="shared" si="15"/>
        <v>0</v>
      </c>
      <c r="K88" s="41">
        <v>0</v>
      </c>
      <c r="L88" s="41">
        <f t="shared" si="16"/>
        <v>0</v>
      </c>
      <c r="M88" s="77">
        <f t="shared" si="19"/>
        <v>0</v>
      </c>
      <c r="N88" s="41">
        <f t="shared" si="17"/>
        <v>0</v>
      </c>
      <c r="O88" s="1"/>
      <c r="P88" s="36"/>
      <c r="Q88" s="41">
        <v>0</v>
      </c>
      <c r="R88" s="2">
        <f t="shared" si="20"/>
        <v>0</v>
      </c>
    </row>
    <row r="89" spans="2:18" ht="15.75" thickBot="1" x14ac:dyDescent="0.3">
      <c r="B89" s="336" t="s">
        <v>44</v>
      </c>
      <c r="C89" s="337"/>
      <c r="D89" s="337"/>
      <c r="E89" s="8">
        <f>SUM(E7:E88)</f>
        <v>0</v>
      </c>
      <c r="F89" s="8">
        <f t="shared" ref="F89:G89" si="22">SUM(F7:F88)</f>
        <v>0</v>
      </c>
      <c r="G89" s="8">
        <f t="shared" si="22"/>
        <v>0</v>
      </c>
      <c r="H89" s="28">
        <f>SUM(H7:H88)</f>
        <v>0</v>
      </c>
      <c r="I89" s="28"/>
      <c r="J89" s="28">
        <f>SUM(J7:J88)</f>
        <v>0</v>
      </c>
      <c r="K89" s="28">
        <f>SUM(K7:K88)</f>
        <v>0</v>
      </c>
      <c r="L89" s="28">
        <f>SUM(L7:L88)</f>
        <v>0</v>
      </c>
      <c r="M89" s="28">
        <f>SUM(M7:M88)</f>
        <v>0</v>
      </c>
      <c r="N89" s="28">
        <f>SUM(N7:N88)</f>
        <v>0</v>
      </c>
      <c r="Q89" s="28">
        <f>SUM(Q7:Q88)</f>
        <v>0</v>
      </c>
      <c r="R89" s="28">
        <f>R88</f>
        <v>0</v>
      </c>
    </row>
  </sheetData>
  <mergeCells count="10">
    <mergeCell ref="M4:N4"/>
    <mergeCell ref="O5:Q5"/>
    <mergeCell ref="B89:D89"/>
    <mergeCell ref="M2:N2"/>
    <mergeCell ref="G3:L3"/>
    <mergeCell ref="M3:N3"/>
    <mergeCell ref="G2:L2"/>
    <mergeCell ref="G4:L4"/>
    <mergeCell ref="O2:S2"/>
    <mergeCell ref="O3:S3"/>
  </mergeCells>
  <hyperlinks>
    <hyperlink ref="U2" location="'İŞ BİLGİ'!A1" display="ÖZET" xr:uid="{00000000-0004-0000-06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ayfa60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114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67" xr:uid="{00000000-0009-0000-0000-00003A000000}"/>
  <mergeCells count="2">
    <mergeCell ref="C2:M2"/>
    <mergeCell ref="E304:K304"/>
  </mergeCells>
  <conditionalFormatting sqref="O7:O1048576">
    <cfRule type="containsText" dxfId="53" priority="5" operator="containsText" text="YOK">
      <formula>NOT(ISERROR(SEARCH("YOK",O7)))</formula>
    </cfRule>
    <cfRule type="containsText" dxfId="52" priority="6" operator="containsText" text="VAR">
      <formula>NOT(ISERROR(SEARCH("VAR",O7)))</formula>
    </cfRule>
  </conditionalFormatting>
  <conditionalFormatting sqref="O5:O6">
    <cfRule type="containsText" dxfId="51" priority="3" operator="containsText" text="YOK">
      <formula>NOT(ISERROR(SEARCH("YOK",O5)))</formula>
    </cfRule>
    <cfRule type="containsText" dxfId="50" priority="4" operator="containsText" text="VAR">
      <formula>NOT(ISERROR(SEARCH("VAR",O5)))</formula>
    </cfRule>
  </conditionalFormatting>
  <conditionalFormatting sqref="O1:O3">
    <cfRule type="containsText" dxfId="49" priority="1" operator="containsText" text="YOK">
      <formula>NOT(ISERROR(SEARCH("YOK",O1)))</formula>
    </cfRule>
    <cfRule type="containsText" dxfId="48" priority="2" operator="containsText" text="VAR">
      <formula>NOT(ISERROR(SEARCH("VAR",O1)))</formula>
    </cfRule>
  </conditionalFormatting>
  <hyperlinks>
    <hyperlink ref="N1" location="'TEDARİKÇİ BİLGİ'!A1" display="TEDARİKÇİ BİLGİ" xr:uid="{73C95083-0200-4B64-ADD0-F65A58DE2850}"/>
    <hyperlink ref="M1" location="'İŞ BİLGİ'!A1" display="ÖZET" xr:uid="{DD397119-5357-480B-BD4C-ED69A7E07237}"/>
    <hyperlink ref="L1" location="MALİYET!A1" display="MALİYETE DÖN" xr:uid="{B87A094D-EB31-48C2-8BC4-846508B7935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F2CAEE5-7B83-43DD-887E-2E0E0DE2BB75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EC461ECC-71AD-41C1-BB11-86217B186BF5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ayfa61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122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47" priority="5" operator="containsText" text="YOK">
      <formula>NOT(ISERROR(SEARCH("YOK",O7)))</formula>
    </cfRule>
    <cfRule type="containsText" dxfId="46" priority="6" operator="containsText" text="VAR">
      <formula>NOT(ISERROR(SEARCH("VAR",O7)))</formula>
    </cfRule>
  </conditionalFormatting>
  <conditionalFormatting sqref="O5:O6">
    <cfRule type="containsText" dxfId="45" priority="3" operator="containsText" text="YOK">
      <formula>NOT(ISERROR(SEARCH("YOK",O5)))</formula>
    </cfRule>
    <cfRule type="containsText" dxfId="44" priority="4" operator="containsText" text="VAR">
      <formula>NOT(ISERROR(SEARCH("VAR",O5)))</formula>
    </cfRule>
  </conditionalFormatting>
  <conditionalFormatting sqref="O1:O3">
    <cfRule type="containsText" dxfId="43" priority="1" operator="containsText" text="YOK">
      <formula>NOT(ISERROR(SEARCH("YOK",O1)))</formula>
    </cfRule>
    <cfRule type="containsText" dxfId="42" priority="2" operator="containsText" text="VAR">
      <formula>NOT(ISERROR(SEARCH("VAR",O1)))</formula>
    </cfRule>
  </conditionalFormatting>
  <hyperlinks>
    <hyperlink ref="N1" location="'TEDARİKÇİ BİLGİ'!A1" display="TEDARİKÇİ BİLGİ" xr:uid="{49A54655-D737-4DA7-8A0C-CC8711CF96E1}"/>
    <hyperlink ref="M1" location="'İŞ BİLGİ'!A1" display="ÖZET" xr:uid="{7393D046-DDDC-4070-83DD-2B91C8E088AF}"/>
    <hyperlink ref="L1" location="MALİYET!A1" display="MALİYETE DÖN" xr:uid="{78E15EA0-A297-41E8-BB73-04295870D777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BA2590-B179-46F4-B5D1-3EFE78D512FB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F92A3EDD-AF15-47EE-B5D5-AFC93F9809DB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ayfa62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113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41" priority="5" operator="containsText" text="YOK">
      <formula>NOT(ISERROR(SEARCH("YOK",O7)))</formula>
    </cfRule>
    <cfRule type="containsText" dxfId="40" priority="6" operator="containsText" text="VAR">
      <formula>NOT(ISERROR(SEARCH("VAR",O7)))</formula>
    </cfRule>
  </conditionalFormatting>
  <conditionalFormatting sqref="O5:O6">
    <cfRule type="containsText" dxfId="39" priority="3" operator="containsText" text="YOK">
      <formula>NOT(ISERROR(SEARCH("YOK",O5)))</formula>
    </cfRule>
    <cfRule type="containsText" dxfId="38" priority="4" operator="containsText" text="VAR">
      <formula>NOT(ISERROR(SEARCH("VAR",O5)))</formula>
    </cfRule>
  </conditionalFormatting>
  <conditionalFormatting sqref="O1:O3">
    <cfRule type="containsText" dxfId="37" priority="1" operator="containsText" text="YOK">
      <formula>NOT(ISERROR(SEARCH("YOK",O1)))</formula>
    </cfRule>
    <cfRule type="containsText" dxfId="36" priority="2" operator="containsText" text="VAR">
      <formula>NOT(ISERROR(SEARCH("VAR",O1)))</formula>
    </cfRule>
  </conditionalFormatting>
  <hyperlinks>
    <hyperlink ref="N1" location="'TEDARİKÇİ BİLGİ'!A1" display="TEDARİKÇİ BİLGİ" xr:uid="{4DDBC462-9A5D-471C-828C-4700E93322E5}"/>
    <hyperlink ref="M1" location="'İŞ BİLGİ'!A1" display="ÖZET" xr:uid="{5A912742-6A44-4F38-AAC1-E7F3FCB8E59D}"/>
    <hyperlink ref="L1" location="MALİYET!A1" display="MALİYETE DÖN" xr:uid="{8C5208FB-7DD0-4DF1-BFAE-DD95CE5589B9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8F315C7-A028-4467-8DCD-4175410BD902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FA3C929D-289D-4151-804E-359BC8885469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ayfa63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245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autoFilter ref="B4:L67" xr:uid="{00000000-0009-0000-0000-00003D000000}"/>
  <sortState xmlns:xlrd2="http://schemas.microsoft.com/office/spreadsheetml/2017/richdata2" ref="B35:K40">
    <sortCondition ref="B35:B40" customList="Oca,Şub,Mar,Nis,May,Haz,Tem,Ağu,Eyl,Eki,Kas,Ara"/>
  </sortState>
  <mergeCells count="2">
    <mergeCell ref="C2:M2"/>
    <mergeCell ref="E304:K304"/>
  </mergeCells>
  <conditionalFormatting sqref="O7:O1048576">
    <cfRule type="containsText" dxfId="35" priority="5" operator="containsText" text="YOK">
      <formula>NOT(ISERROR(SEARCH("YOK",O7)))</formula>
    </cfRule>
    <cfRule type="containsText" dxfId="34" priority="6" operator="containsText" text="VAR">
      <formula>NOT(ISERROR(SEARCH("VAR",O7)))</formula>
    </cfRule>
  </conditionalFormatting>
  <conditionalFormatting sqref="O5:O6">
    <cfRule type="containsText" dxfId="33" priority="3" operator="containsText" text="YOK">
      <formula>NOT(ISERROR(SEARCH("YOK",O5)))</formula>
    </cfRule>
    <cfRule type="containsText" dxfId="32" priority="4" operator="containsText" text="VAR">
      <formula>NOT(ISERROR(SEARCH("VAR",O5)))</formula>
    </cfRule>
  </conditionalFormatting>
  <conditionalFormatting sqref="O1:O3">
    <cfRule type="containsText" dxfId="31" priority="1" operator="containsText" text="YOK">
      <formula>NOT(ISERROR(SEARCH("YOK",O1)))</formula>
    </cfRule>
    <cfRule type="containsText" dxfId="30" priority="2" operator="containsText" text="VAR">
      <formula>NOT(ISERROR(SEARCH("VAR",O1)))</formula>
    </cfRule>
  </conditionalFormatting>
  <hyperlinks>
    <hyperlink ref="N1" location="'TEDARİKÇİ BİLGİ'!A1" display="TEDARİKÇİ BİLGİ" xr:uid="{56B25452-0767-4EBE-8186-0B57A54904E5}"/>
    <hyperlink ref="M1" location="'İŞ BİLGİ'!A1" display="ÖZET" xr:uid="{B9BCD973-6E54-47E3-862F-C7C2F0912002}"/>
    <hyperlink ref="L1" location="MALİYET!A1" display="MALİYETE DÖN" xr:uid="{2B0832AB-CF59-463C-A47B-EF6576D7415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ABB2A28-BDCE-40C1-9F7B-FBC123104657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827C3DB9-990A-49AE-9D90-84C5540E1339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ayfa64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205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9" priority="5" operator="containsText" text="YOK">
      <formula>NOT(ISERROR(SEARCH("YOK",O7)))</formula>
    </cfRule>
    <cfRule type="containsText" dxfId="28" priority="6" operator="containsText" text="VAR">
      <formula>NOT(ISERROR(SEARCH("VAR",O7)))</formula>
    </cfRule>
  </conditionalFormatting>
  <conditionalFormatting sqref="O5:O6">
    <cfRule type="containsText" dxfId="27" priority="3" operator="containsText" text="YOK">
      <formula>NOT(ISERROR(SEARCH("YOK",O5)))</formula>
    </cfRule>
    <cfRule type="containsText" dxfId="26" priority="4" operator="containsText" text="VAR">
      <formula>NOT(ISERROR(SEARCH("VAR",O5)))</formula>
    </cfRule>
  </conditionalFormatting>
  <conditionalFormatting sqref="O1:O3">
    <cfRule type="containsText" dxfId="25" priority="1" operator="containsText" text="YOK">
      <formula>NOT(ISERROR(SEARCH("YOK",O1)))</formula>
    </cfRule>
    <cfRule type="containsText" dxfId="24" priority="2" operator="containsText" text="VAR">
      <formula>NOT(ISERROR(SEARCH("VAR",O1)))</formula>
    </cfRule>
  </conditionalFormatting>
  <hyperlinks>
    <hyperlink ref="N1" location="'TEDARİKÇİ BİLGİ'!A1" display="TEDARİKÇİ BİLGİ" xr:uid="{E6B09749-9819-47CE-913B-DB54EC2EA244}"/>
    <hyperlink ref="M1" location="'İŞ BİLGİ'!A1" display="ÖZET" xr:uid="{4463E45D-F082-44A5-B388-191C3297B2AD}"/>
    <hyperlink ref="L1" location="MALİYET!A1" display="MALİYETE DÖN" xr:uid="{5BFFD22A-C2C0-4A67-95BB-D4E618BA691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184F18A-FC37-47BA-AE38-F088A41C50E5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DF7C1808-D75A-4054-9845-03BF78830AC1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ayfa65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112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23" priority="5" operator="containsText" text="YOK">
      <formula>NOT(ISERROR(SEARCH("YOK",O7)))</formula>
    </cfRule>
    <cfRule type="containsText" dxfId="22" priority="6" operator="containsText" text="VAR">
      <formula>NOT(ISERROR(SEARCH("VAR",O7)))</formula>
    </cfRule>
  </conditionalFormatting>
  <conditionalFormatting sqref="O5:O6">
    <cfRule type="containsText" dxfId="21" priority="3" operator="containsText" text="YOK">
      <formula>NOT(ISERROR(SEARCH("YOK",O5)))</formula>
    </cfRule>
    <cfRule type="containsText" dxfId="20" priority="4" operator="containsText" text="VAR">
      <formula>NOT(ISERROR(SEARCH("VAR",O5)))</formula>
    </cfRule>
  </conditionalFormatting>
  <conditionalFormatting sqref="O1:O3">
    <cfRule type="containsText" dxfId="19" priority="1" operator="containsText" text="YOK">
      <formula>NOT(ISERROR(SEARCH("YOK",O1)))</formula>
    </cfRule>
    <cfRule type="containsText" dxfId="18" priority="2" operator="containsText" text="VAR">
      <formula>NOT(ISERROR(SEARCH("VAR",O1)))</formula>
    </cfRule>
  </conditionalFormatting>
  <hyperlinks>
    <hyperlink ref="N1" location="'TEDARİKÇİ BİLGİ'!A1" display="TEDARİKÇİ BİLGİ" xr:uid="{B945C08D-D1C1-491A-9CA5-E7C8389E9463}"/>
    <hyperlink ref="M1" location="'İŞ BİLGİ'!A1" display="ÖZET" xr:uid="{7DF17528-8449-4337-A0C4-A5CEF2A5B024}"/>
    <hyperlink ref="L1" location="MALİYET!A1" display="MALİYETE DÖN" xr:uid="{2C1B78D3-9D1D-4D42-85CF-BF955D4DBAA7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C9C3E36-923C-4C28-95BB-5141313A87B7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E1844330-D0EE-4494-9F94-C2AE68F2CAF2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ayfa66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246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17" priority="5" operator="containsText" text="YOK">
      <formula>NOT(ISERROR(SEARCH("YOK",O7)))</formula>
    </cfRule>
    <cfRule type="containsText" dxfId="16" priority="6" operator="containsText" text="VAR">
      <formula>NOT(ISERROR(SEARCH("VAR",O7)))</formula>
    </cfRule>
  </conditionalFormatting>
  <conditionalFormatting sqref="O5:O6">
    <cfRule type="containsText" dxfId="15" priority="3" operator="containsText" text="YOK">
      <formula>NOT(ISERROR(SEARCH("YOK",O5)))</formula>
    </cfRule>
    <cfRule type="containsText" dxfId="14" priority="4" operator="containsText" text="VAR">
      <formula>NOT(ISERROR(SEARCH("VAR",O5)))</formula>
    </cfRule>
  </conditionalFormatting>
  <conditionalFormatting sqref="O1:O3">
    <cfRule type="containsText" dxfId="13" priority="1" operator="containsText" text="YOK">
      <formula>NOT(ISERROR(SEARCH("YOK",O1)))</formula>
    </cfRule>
    <cfRule type="containsText" dxfId="12" priority="2" operator="containsText" text="VAR">
      <formula>NOT(ISERROR(SEARCH("VAR",O1)))</formula>
    </cfRule>
  </conditionalFormatting>
  <hyperlinks>
    <hyperlink ref="N1" location="'TEDARİKÇİ BİLGİ'!A1" display="TEDARİKÇİ BİLGİ" xr:uid="{183630DF-8B2B-454F-8EDF-8C81A4C28BDC}"/>
    <hyperlink ref="M1" location="'İŞ BİLGİ'!A1" display="ÖZET" xr:uid="{C980AE88-8AFF-461C-B5E9-3AADC74CAAC0}"/>
    <hyperlink ref="L1" location="MALİYET!A1" display="MALİYETE DÖN" xr:uid="{F70591BE-E905-4A1E-B580-27C91164C267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5C299A3-CB4F-44B9-A095-6133F5E99729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74F19464-DAFC-4F12-A960-A9CA83CE2FA5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ayfa67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M1" sqref="M1"/>
    </sheetView>
  </sheetViews>
  <sheetFormatPr defaultRowHeight="15" x14ac:dyDescent="0.25"/>
  <cols>
    <col min="2" max="2" width="11.28515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247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>
        <v>46179</v>
      </c>
      <c r="C5" s="46" t="s">
        <v>249</v>
      </c>
      <c r="D5" s="46" t="s">
        <v>228</v>
      </c>
      <c r="E5" s="40">
        <v>1</v>
      </c>
      <c r="F5" s="61">
        <v>120000</v>
      </c>
      <c r="G5" s="2">
        <f>E5*F5</f>
        <v>120000</v>
      </c>
      <c r="H5" s="201">
        <v>0.2</v>
      </c>
      <c r="I5" s="41">
        <f>H5*G5</f>
        <v>24000</v>
      </c>
      <c r="J5" s="41">
        <v>0.4</v>
      </c>
      <c r="K5" s="41">
        <f>I5*J5</f>
        <v>9600</v>
      </c>
      <c r="L5" s="41">
        <f>G5+I5-K5</f>
        <v>134400</v>
      </c>
      <c r="M5" s="41">
        <v>0</v>
      </c>
      <c r="N5" s="41">
        <f>L5-M5</f>
        <v>134400</v>
      </c>
      <c r="O5" s="1" t="s">
        <v>59</v>
      </c>
    </row>
    <row r="6" spans="2:15" x14ac:dyDescent="0.25">
      <c r="B6" s="45">
        <v>46179</v>
      </c>
      <c r="C6" s="3" t="s">
        <v>249</v>
      </c>
      <c r="D6" s="3" t="s">
        <v>275</v>
      </c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34400</v>
      </c>
      <c r="N6" s="2">
        <f>N5+L6-M6</f>
        <v>100000</v>
      </c>
      <c r="O6" s="1" t="s">
        <v>61</v>
      </c>
    </row>
    <row r="7" spans="2:15" x14ac:dyDescent="0.25">
      <c r="B7" s="18">
        <v>46179</v>
      </c>
      <c r="C7" s="3" t="s">
        <v>249</v>
      </c>
      <c r="D7" s="3" t="s">
        <v>273</v>
      </c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100000</v>
      </c>
      <c r="N7" s="41">
        <f t="shared" ref="N7:N70" si="5">N6+L7-M7</f>
        <v>0</v>
      </c>
      <c r="O7" s="1" t="s">
        <v>59</v>
      </c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1</v>
      </c>
      <c r="F301" s="11"/>
      <c r="G301" s="55">
        <f>SUM(G5:G300)</f>
        <v>120000</v>
      </c>
      <c r="I301" s="55">
        <f>SUM(I5:I300)</f>
        <v>24000</v>
      </c>
      <c r="K301" s="55">
        <f>SUM(K5:K300)</f>
        <v>9600</v>
      </c>
      <c r="L301" s="200">
        <f>SUM(L5:L300)</f>
        <v>134400</v>
      </c>
      <c r="M301" s="58">
        <f>SUM(M5:M300)</f>
        <v>134400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134400</v>
      </c>
      <c r="M304" s="55">
        <f>SUBTOTAL(9,M5:M300)</f>
        <v>134400</v>
      </c>
      <c r="N304" s="55">
        <f>L304-M304</f>
        <v>0</v>
      </c>
    </row>
  </sheetData>
  <autoFilter ref="B4:L65" xr:uid="{00000000-0009-0000-0000-000041000000}"/>
  <sortState xmlns:xlrd2="http://schemas.microsoft.com/office/spreadsheetml/2017/richdata2" ref="B8:J17">
    <sortCondition ref="B8:B17"/>
  </sortState>
  <mergeCells count="2">
    <mergeCell ref="C2:M2"/>
    <mergeCell ref="E304:K304"/>
  </mergeCells>
  <conditionalFormatting sqref="O7:O1048576">
    <cfRule type="containsText" dxfId="11" priority="5" operator="containsText" text="YOK">
      <formula>NOT(ISERROR(SEARCH("YOK",O7)))</formula>
    </cfRule>
    <cfRule type="containsText" dxfId="10" priority="6" operator="containsText" text="VAR">
      <formula>NOT(ISERROR(SEARCH("VAR",O7)))</formula>
    </cfRule>
  </conditionalFormatting>
  <conditionalFormatting sqref="O5:O6">
    <cfRule type="containsText" dxfId="9" priority="3" operator="containsText" text="YOK">
      <formula>NOT(ISERROR(SEARCH("YOK",O5)))</formula>
    </cfRule>
    <cfRule type="containsText" dxfId="8" priority="4" operator="containsText" text="VAR">
      <formula>NOT(ISERROR(SEARCH("VAR",O5)))</formula>
    </cfRule>
  </conditionalFormatting>
  <conditionalFormatting sqref="O1:O3">
    <cfRule type="containsText" dxfId="7" priority="1" operator="containsText" text="YOK">
      <formula>NOT(ISERROR(SEARCH("YOK",O1)))</formula>
    </cfRule>
    <cfRule type="containsText" dxfId="6" priority="2" operator="containsText" text="VAR">
      <formula>NOT(ISERROR(SEARCH("VAR",O1)))</formula>
    </cfRule>
  </conditionalFormatting>
  <hyperlinks>
    <hyperlink ref="N1" location="'TEDARİKÇİ BİLGİ'!A1" display="TEDARİKÇİ BİLGİ" xr:uid="{D7C8D922-F9F7-4F31-9D00-14C42377851B}"/>
    <hyperlink ref="M1" location="'İŞ BİLGİ'!A1" display="ÖZET" xr:uid="{9076D3A3-B230-4F4F-AD2E-14D85D43BB03}"/>
    <hyperlink ref="L1" location="MALİYET!A1" display="MALİYETE DÖN" xr:uid="{F0B30B42-01C4-415C-915F-B06E336BE1FC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D6FCC79-49BA-4F2E-97D7-9BA0E3063BCE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71FD320F-477F-4088-952C-7E344B7E27F2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ayfa68">
    <tabColor rgb="FFFFC000"/>
  </sheetPr>
  <dimension ref="B1:O304"/>
  <sheetViews>
    <sheetView zoomScale="90" zoomScaleNormal="90" workbookViewId="0">
      <pane ySplit="4" topLeftCell="A5" activePane="bottomLeft" state="frozen"/>
      <selection pane="bottomLeft" activeCell="L1" sqref="L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35.28515625" bestFit="1" customWidth="1"/>
    <col min="5" max="6" width="13" customWidth="1"/>
    <col min="7" max="14" width="19.42578125" customWidth="1"/>
    <col min="15" max="15" width="15.7109375" bestFit="1" customWidth="1"/>
  </cols>
  <sheetData>
    <row r="1" spans="2:15" ht="16.5" thickBot="1" x14ac:dyDescent="0.3">
      <c r="L1" s="202" t="s">
        <v>63</v>
      </c>
      <c r="M1" s="202" t="s">
        <v>64</v>
      </c>
      <c r="N1" s="202" t="s">
        <v>232</v>
      </c>
    </row>
    <row r="2" spans="2:15" ht="15.75" thickBot="1" x14ac:dyDescent="0.3">
      <c r="C2" s="363" t="s">
        <v>248</v>
      </c>
      <c r="D2" s="364"/>
      <c r="E2" s="364"/>
      <c r="F2" s="364"/>
      <c r="G2" s="364"/>
      <c r="H2" s="364"/>
      <c r="I2" s="364"/>
      <c r="J2" s="364"/>
      <c r="K2" s="364"/>
      <c r="L2" s="364"/>
      <c r="M2" s="365"/>
    </row>
    <row r="3" spans="2:15" ht="15.75" thickBot="1" x14ac:dyDescent="0.3"/>
    <row r="4" spans="2:15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72</v>
      </c>
      <c r="G4" s="43" t="s">
        <v>33</v>
      </c>
      <c r="H4" s="43" t="s">
        <v>231</v>
      </c>
      <c r="I4" s="43" t="s">
        <v>2</v>
      </c>
      <c r="J4" s="43" t="s">
        <v>230</v>
      </c>
      <c r="K4" s="43" t="s">
        <v>79</v>
      </c>
      <c r="L4" s="43" t="s">
        <v>34</v>
      </c>
      <c r="M4" s="43" t="s">
        <v>31</v>
      </c>
      <c r="N4" s="44" t="s">
        <v>3</v>
      </c>
      <c r="O4" s="44" t="s">
        <v>60</v>
      </c>
    </row>
    <row r="5" spans="2:15" x14ac:dyDescent="0.25">
      <c r="B5" s="45"/>
      <c r="C5" s="46"/>
      <c r="D5" s="46"/>
      <c r="E5" s="40"/>
      <c r="F5" s="61">
        <v>0</v>
      </c>
      <c r="G5" s="2">
        <f>E5*F5</f>
        <v>0</v>
      </c>
      <c r="H5" s="201">
        <v>0.2</v>
      </c>
      <c r="I5" s="41">
        <f>H5*G5</f>
        <v>0</v>
      </c>
      <c r="J5" s="41">
        <v>0.4</v>
      </c>
      <c r="K5" s="41">
        <f>I5*J5</f>
        <v>0</v>
      </c>
      <c r="L5" s="41">
        <f>G5+I5-K5</f>
        <v>0</v>
      </c>
      <c r="M5" s="41">
        <v>0</v>
      </c>
      <c r="N5" s="41">
        <f>L5-M5</f>
        <v>0</v>
      </c>
      <c r="O5" s="1" t="s">
        <v>59</v>
      </c>
    </row>
    <row r="6" spans="2:15" x14ac:dyDescent="0.25">
      <c r="B6" s="45"/>
      <c r="C6" s="3"/>
      <c r="D6" s="3"/>
      <c r="E6" s="40"/>
      <c r="F6" s="61">
        <v>0</v>
      </c>
      <c r="G6" s="2">
        <f t="shared" ref="G6:G69" si="0">E6*F6</f>
        <v>0</v>
      </c>
      <c r="H6" s="201">
        <v>0.2</v>
      </c>
      <c r="I6" s="41">
        <f t="shared" ref="I6:I69" si="1">H6*G6</f>
        <v>0</v>
      </c>
      <c r="J6" s="41">
        <v>0.4</v>
      </c>
      <c r="K6" s="41">
        <f t="shared" ref="K6" si="2">I6*J6</f>
        <v>0</v>
      </c>
      <c r="L6" s="41">
        <f t="shared" ref="L6:L69" si="3">G6+I6-K6</f>
        <v>0</v>
      </c>
      <c r="M6" s="41">
        <v>0</v>
      </c>
      <c r="N6" s="2">
        <f>N5+L6-M6</f>
        <v>0</v>
      </c>
      <c r="O6" s="1" t="s">
        <v>61</v>
      </c>
    </row>
    <row r="7" spans="2:15" x14ac:dyDescent="0.25">
      <c r="B7" s="18"/>
      <c r="C7" s="3"/>
      <c r="D7" s="3"/>
      <c r="E7" s="40"/>
      <c r="F7" s="61">
        <v>0</v>
      </c>
      <c r="G7" s="41">
        <f t="shared" si="0"/>
        <v>0</v>
      </c>
      <c r="H7" s="201">
        <v>0.2</v>
      </c>
      <c r="I7" s="41">
        <f t="shared" si="1"/>
        <v>0</v>
      </c>
      <c r="J7" s="41">
        <v>0.4</v>
      </c>
      <c r="K7" s="41">
        <f t="shared" ref="K7:K70" si="4">I7/10*4</f>
        <v>0</v>
      </c>
      <c r="L7" s="41">
        <f t="shared" si="3"/>
        <v>0</v>
      </c>
      <c r="M7" s="41">
        <v>0</v>
      </c>
      <c r="N7" s="41">
        <f t="shared" ref="N7:N70" si="5">N6+L7-M7</f>
        <v>0</v>
      </c>
      <c r="O7" s="1"/>
    </row>
    <row r="8" spans="2:15" x14ac:dyDescent="0.25">
      <c r="B8" s="18"/>
      <c r="C8" s="3"/>
      <c r="D8" s="3"/>
      <c r="E8" s="40"/>
      <c r="F8" s="61">
        <v>0</v>
      </c>
      <c r="G8" s="41">
        <f t="shared" si="0"/>
        <v>0</v>
      </c>
      <c r="H8" s="201">
        <v>0.2</v>
      </c>
      <c r="I8" s="41">
        <f t="shared" si="1"/>
        <v>0</v>
      </c>
      <c r="J8" s="41">
        <v>0.4</v>
      </c>
      <c r="K8" s="41">
        <f t="shared" si="4"/>
        <v>0</v>
      </c>
      <c r="L8" s="41">
        <f t="shared" si="3"/>
        <v>0</v>
      </c>
      <c r="M8" s="41">
        <v>0</v>
      </c>
      <c r="N8" s="41">
        <f t="shared" si="5"/>
        <v>0</v>
      </c>
      <c r="O8" s="1"/>
    </row>
    <row r="9" spans="2:15" x14ac:dyDescent="0.25">
      <c r="B9" s="18"/>
      <c r="C9" s="3"/>
      <c r="D9" s="3"/>
      <c r="E9" s="40"/>
      <c r="F9" s="61">
        <v>0</v>
      </c>
      <c r="G9" s="41">
        <f t="shared" si="0"/>
        <v>0</v>
      </c>
      <c r="H9" s="201">
        <v>0.2</v>
      </c>
      <c r="I9" s="41">
        <f t="shared" si="1"/>
        <v>0</v>
      </c>
      <c r="J9" s="41">
        <v>0.4</v>
      </c>
      <c r="K9" s="41">
        <f t="shared" si="4"/>
        <v>0</v>
      </c>
      <c r="L9" s="41">
        <f t="shared" si="3"/>
        <v>0</v>
      </c>
      <c r="M9" s="41">
        <v>0</v>
      </c>
      <c r="N9" s="41">
        <f t="shared" si="5"/>
        <v>0</v>
      </c>
      <c r="O9" s="1"/>
    </row>
    <row r="10" spans="2:15" x14ac:dyDescent="0.25">
      <c r="B10" s="18"/>
      <c r="C10" s="3"/>
      <c r="D10" s="3"/>
      <c r="E10" s="40"/>
      <c r="F10" s="61">
        <v>0</v>
      </c>
      <c r="G10" s="41">
        <f t="shared" si="0"/>
        <v>0</v>
      </c>
      <c r="H10" s="201">
        <v>0.2</v>
      </c>
      <c r="I10" s="41">
        <f t="shared" si="1"/>
        <v>0</v>
      </c>
      <c r="J10" s="41">
        <v>0.4</v>
      </c>
      <c r="K10" s="41">
        <f t="shared" si="4"/>
        <v>0</v>
      </c>
      <c r="L10" s="41">
        <f t="shared" si="3"/>
        <v>0</v>
      </c>
      <c r="M10" s="41">
        <v>0</v>
      </c>
      <c r="N10" s="41">
        <f t="shared" si="5"/>
        <v>0</v>
      </c>
      <c r="O10" s="1"/>
    </row>
    <row r="11" spans="2:15" x14ac:dyDescent="0.25">
      <c r="B11" s="18"/>
      <c r="C11" s="3"/>
      <c r="D11" s="3"/>
      <c r="E11" s="40"/>
      <c r="F11" s="61">
        <v>0</v>
      </c>
      <c r="G11" s="41">
        <f t="shared" si="0"/>
        <v>0</v>
      </c>
      <c r="H11" s="201">
        <v>0.2</v>
      </c>
      <c r="I11" s="41">
        <f t="shared" si="1"/>
        <v>0</v>
      </c>
      <c r="J11" s="41">
        <v>0.4</v>
      </c>
      <c r="K11" s="41">
        <f t="shared" si="4"/>
        <v>0</v>
      </c>
      <c r="L11" s="41">
        <f t="shared" si="3"/>
        <v>0</v>
      </c>
      <c r="M11" s="41">
        <v>0</v>
      </c>
      <c r="N11" s="41">
        <f t="shared" si="5"/>
        <v>0</v>
      </c>
      <c r="O11" s="1"/>
    </row>
    <row r="12" spans="2:15" x14ac:dyDescent="0.25">
      <c r="B12" s="18"/>
      <c r="C12" s="3"/>
      <c r="D12" s="3"/>
      <c r="E12" s="40"/>
      <c r="F12" s="61">
        <v>0</v>
      </c>
      <c r="G12" s="41">
        <f t="shared" si="0"/>
        <v>0</v>
      </c>
      <c r="H12" s="201">
        <v>0.2</v>
      </c>
      <c r="I12" s="41">
        <f t="shared" si="1"/>
        <v>0</v>
      </c>
      <c r="J12" s="41">
        <v>0.4</v>
      </c>
      <c r="K12" s="41">
        <f t="shared" si="4"/>
        <v>0</v>
      </c>
      <c r="L12" s="41">
        <f t="shared" si="3"/>
        <v>0</v>
      </c>
      <c r="M12" s="41">
        <v>0</v>
      </c>
      <c r="N12" s="41">
        <f t="shared" si="5"/>
        <v>0</v>
      </c>
      <c r="O12" s="1"/>
    </row>
    <row r="13" spans="2:15" x14ac:dyDescent="0.25">
      <c r="B13" s="18"/>
      <c r="C13" s="3"/>
      <c r="D13" s="3"/>
      <c r="E13" s="40"/>
      <c r="F13" s="61">
        <v>0</v>
      </c>
      <c r="G13" s="41">
        <f t="shared" si="0"/>
        <v>0</v>
      </c>
      <c r="H13" s="201">
        <v>0.2</v>
      </c>
      <c r="I13" s="41">
        <f t="shared" si="1"/>
        <v>0</v>
      </c>
      <c r="J13" s="41">
        <v>0.4</v>
      </c>
      <c r="K13" s="41">
        <f t="shared" si="4"/>
        <v>0</v>
      </c>
      <c r="L13" s="41">
        <f t="shared" si="3"/>
        <v>0</v>
      </c>
      <c r="M13" s="41">
        <v>0</v>
      </c>
      <c r="N13" s="41">
        <f t="shared" si="5"/>
        <v>0</v>
      </c>
      <c r="O13" s="1"/>
    </row>
    <row r="14" spans="2:15" x14ac:dyDescent="0.25">
      <c r="B14" s="18"/>
      <c r="C14" s="3"/>
      <c r="D14" s="3"/>
      <c r="E14" s="40"/>
      <c r="F14" s="61">
        <v>0</v>
      </c>
      <c r="G14" s="41">
        <f t="shared" si="0"/>
        <v>0</v>
      </c>
      <c r="H14" s="201">
        <v>0.2</v>
      </c>
      <c r="I14" s="41">
        <f t="shared" si="1"/>
        <v>0</v>
      </c>
      <c r="J14" s="41">
        <v>0.4</v>
      </c>
      <c r="K14" s="41">
        <f t="shared" si="4"/>
        <v>0</v>
      </c>
      <c r="L14" s="41">
        <f t="shared" si="3"/>
        <v>0</v>
      </c>
      <c r="M14" s="41">
        <v>0</v>
      </c>
      <c r="N14" s="41">
        <f t="shared" si="5"/>
        <v>0</v>
      </c>
      <c r="O14" s="1"/>
    </row>
    <row r="15" spans="2:15" x14ac:dyDescent="0.25">
      <c r="B15" s="18"/>
      <c r="C15" s="3"/>
      <c r="D15" s="3"/>
      <c r="E15" s="40"/>
      <c r="F15" s="61">
        <v>0</v>
      </c>
      <c r="G15" s="41">
        <f t="shared" si="0"/>
        <v>0</v>
      </c>
      <c r="H15" s="201">
        <v>0.2</v>
      </c>
      <c r="I15" s="41">
        <f t="shared" si="1"/>
        <v>0</v>
      </c>
      <c r="J15" s="41">
        <v>0.4</v>
      </c>
      <c r="K15" s="41">
        <f t="shared" si="4"/>
        <v>0</v>
      </c>
      <c r="L15" s="41">
        <f t="shared" si="3"/>
        <v>0</v>
      </c>
      <c r="M15" s="41">
        <v>0</v>
      </c>
      <c r="N15" s="41">
        <f t="shared" si="5"/>
        <v>0</v>
      </c>
      <c r="O15" s="1"/>
    </row>
    <row r="16" spans="2:15" x14ac:dyDescent="0.25">
      <c r="B16" s="18"/>
      <c r="C16" s="3"/>
      <c r="D16" s="3"/>
      <c r="E16" s="40"/>
      <c r="F16" s="61">
        <v>0</v>
      </c>
      <c r="G16" s="41">
        <f t="shared" si="0"/>
        <v>0</v>
      </c>
      <c r="H16" s="201">
        <v>0.2</v>
      </c>
      <c r="I16" s="41">
        <f t="shared" si="1"/>
        <v>0</v>
      </c>
      <c r="J16" s="41">
        <v>0.4</v>
      </c>
      <c r="K16" s="41">
        <f t="shared" si="4"/>
        <v>0</v>
      </c>
      <c r="L16" s="41">
        <f t="shared" si="3"/>
        <v>0</v>
      </c>
      <c r="M16" s="41">
        <v>0</v>
      </c>
      <c r="N16" s="41">
        <f t="shared" si="5"/>
        <v>0</v>
      </c>
      <c r="O16" s="1"/>
    </row>
    <row r="17" spans="2:15" x14ac:dyDescent="0.25">
      <c r="B17" s="18"/>
      <c r="C17" s="3"/>
      <c r="D17" s="3"/>
      <c r="E17" s="40"/>
      <c r="F17" s="61">
        <v>0</v>
      </c>
      <c r="G17" s="41">
        <f t="shared" si="0"/>
        <v>0</v>
      </c>
      <c r="H17" s="201">
        <v>0.2</v>
      </c>
      <c r="I17" s="41">
        <f t="shared" si="1"/>
        <v>0</v>
      </c>
      <c r="J17" s="41">
        <v>0.4</v>
      </c>
      <c r="K17" s="41">
        <f t="shared" si="4"/>
        <v>0</v>
      </c>
      <c r="L17" s="41">
        <f t="shared" si="3"/>
        <v>0</v>
      </c>
      <c r="M17" s="41">
        <v>0</v>
      </c>
      <c r="N17" s="41">
        <f t="shared" si="5"/>
        <v>0</v>
      </c>
      <c r="O17" s="1"/>
    </row>
    <row r="18" spans="2:15" x14ac:dyDescent="0.25">
      <c r="B18" s="18"/>
      <c r="C18" s="3"/>
      <c r="D18" s="3"/>
      <c r="E18" s="40"/>
      <c r="F18" s="61">
        <v>0</v>
      </c>
      <c r="G18" s="41">
        <f t="shared" si="0"/>
        <v>0</v>
      </c>
      <c r="H18" s="201">
        <v>0.2</v>
      </c>
      <c r="I18" s="41">
        <f t="shared" si="1"/>
        <v>0</v>
      </c>
      <c r="J18" s="41">
        <v>0.4</v>
      </c>
      <c r="K18" s="41">
        <f t="shared" si="4"/>
        <v>0</v>
      </c>
      <c r="L18" s="41">
        <f t="shared" si="3"/>
        <v>0</v>
      </c>
      <c r="M18" s="41">
        <v>0</v>
      </c>
      <c r="N18" s="41">
        <f t="shared" si="5"/>
        <v>0</v>
      </c>
      <c r="O18" s="1"/>
    </row>
    <row r="19" spans="2:15" x14ac:dyDescent="0.25">
      <c r="B19" s="18"/>
      <c r="C19" s="3"/>
      <c r="D19" s="3"/>
      <c r="E19" s="40"/>
      <c r="F19" s="61">
        <v>0</v>
      </c>
      <c r="G19" s="41">
        <f t="shared" si="0"/>
        <v>0</v>
      </c>
      <c r="H19" s="201">
        <v>0.2</v>
      </c>
      <c r="I19" s="41">
        <f t="shared" si="1"/>
        <v>0</v>
      </c>
      <c r="J19" s="41">
        <v>0.4</v>
      </c>
      <c r="K19" s="41">
        <f t="shared" si="4"/>
        <v>0</v>
      </c>
      <c r="L19" s="41">
        <f t="shared" si="3"/>
        <v>0</v>
      </c>
      <c r="M19" s="41">
        <v>0</v>
      </c>
      <c r="N19" s="41">
        <f t="shared" si="5"/>
        <v>0</v>
      </c>
      <c r="O19" s="1"/>
    </row>
    <row r="20" spans="2:15" x14ac:dyDescent="0.25">
      <c r="B20" s="18"/>
      <c r="C20" s="3"/>
      <c r="D20" s="3"/>
      <c r="E20" s="40"/>
      <c r="F20" s="61">
        <v>0</v>
      </c>
      <c r="G20" s="41">
        <f t="shared" si="0"/>
        <v>0</v>
      </c>
      <c r="H20" s="201">
        <v>0.2</v>
      </c>
      <c r="I20" s="41">
        <f t="shared" si="1"/>
        <v>0</v>
      </c>
      <c r="J20" s="41">
        <v>0.4</v>
      </c>
      <c r="K20" s="41">
        <f t="shared" si="4"/>
        <v>0</v>
      </c>
      <c r="L20" s="41">
        <f t="shared" si="3"/>
        <v>0</v>
      </c>
      <c r="M20" s="41">
        <v>0</v>
      </c>
      <c r="N20" s="41">
        <f t="shared" si="5"/>
        <v>0</v>
      </c>
      <c r="O20" s="1"/>
    </row>
    <row r="21" spans="2:15" x14ac:dyDescent="0.25">
      <c r="B21" s="18"/>
      <c r="C21" s="3"/>
      <c r="D21" s="3"/>
      <c r="E21" s="40"/>
      <c r="F21" s="61">
        <v>0</v>
      </c>
      <c r="G21" s="41">
        <f t="shared" si="0"/>
        <v>0</v>
      </c>
      <c r="H21" s="201">
        <v>0.2</v>
      </c>
      <c r="I21" s="41">
        <f t="shared" si="1"/>
        <v>0</v>
      </c>
      <c r="J21" s="41">
        <v>0.4</v>
      </c>
      <c r="K21" s="41">
        <f t="shared" si="4"/>
        <v>0</v>
      </c>
      <c r="L21" s="41">
        <f t="shared" si="3"/>
        <v>0</v>
      </c>
      <c r="M21" s="41">
        <v>0</v>
      </c>
      <c r="N21" s="41">
        <f t="shared" si="5"/>
        <v>0</v>
      </c>
      <c r="O21" s="1"/>
    </row>
    <row r="22" spans="2:15" x14ac:dyDescent="0.25">
      <c r="B22" s="18"/>
      <c r="C22" s="3"/>
      <c r="D22" s="1"/>
      <c r="E22" s="40"/>
      <c r="F22" s="61">
        <v>0</v>
      </c>
      <c r="G22" s="41">
        <f t="shared" si="0"/>
        <v>0</v>
      </c>
      <c r="H22" s="201">
        <v>0.2</v>
      </c>
      <c r="I22" s="41">
        <f t="shared" si="1"/>
        <v>0</v>
      </c>
      <c r="J22" s="41">
        <v>0.4</v>
      </c>
      <c r="K22" s="41">
        <f t="shared" si="4"/>
        <v>0</v>
      </c>
      <c r="L22" s="41">
        <f t="shared" si="3"/>
        <v>0</v>
      </c>
      <c r="M22" s="41">
        <v>0</v>
      </c>
      <c r="N22" s="41">
        <f t="shared" si="5"/>
        <v>0</v>
      </c>
      <c r="O22" s="1"/>
    </row>
    <row r="23" spans="2:15" x14ac:dyDescent="0.25">
      <c r="B23" s="18"/>
      <c r="C23" s="3"/>
      <c r="D23" s="3"/>
      <c r="E23" s="40"/>
      <c r="F23" s="61">
        <v>0</v>
      </c>
      <c r="G23" s="41">
        <f t="shared" si="0"/>
        <v>0</v>
      </c>
      <c r="H23" s="201">
        <v>0.2</v>
      </c>
      <c r="I23" s="41">
        <f t="shared" si="1"/>
        <v>0</v>
      </c>
      <c r="J23" s="41">
        <v>0.4</v>
      </c>
      <c r="K23" s="41">
        <f t="shared" si="4"/>
        <v>0</v>
      </c>
      <c r="L23" s="41">
        <f t="shared" si="3"/>
        <v>0</v>
      </c>
      <c r="M23" s="41">
        <v>0</v>
      </c>
      <c r="N23" s="41">
        <f t="shared" si="5"/>
        <v>0</v>
      </c>
      <c r="O23" s="1"/>
    </row>
    <row r="24" spans="2:15" x14ac:dyDescent="0.25">
      <c r="B24" s="18"/>
      <c r="C24" s="3"/>
      <c r="D24" s="3"/>
      <c r="E24" s="40"/>
      <c r="F24" s="61">
        <v>0</v>
      </c>
      <c r="G24" s="41">
        <f t="shared" si="0"/>
        <v>0</v>
      </c>
      <c r="H24" s="201">
        <v>0.2</v>
      </c>
      <c r="I24" s="41">
        <f t="shared" si="1"/>
        <v>0</v>
      </c>
      <c r="J24" s="41">
        <v>0.4</v>
      </c>
      <c r="K24" s="41">
        <f t="shared" si="4"/>
        <v>0</v>
      </c>
      <c r="L24" s="41">
        <f t="shared" si="3"/>
        <v>0</v>
      </c>
      <c r="M24" s="41">
        <v>0</v>
      </c>
      <c r="N24" s="41">
        <f t="shared" si="5"/>
        <v>0</v>
      </c>
      <c r="O24" s="1"/>
    </row>
    <row r="25" spans="2:15" x14ac:dyDescent="0.25">
      <c r="B25" s="18"/>
      <c r="C25" s="3"/>
      <c r="D25" s="3"/>
      <c r="E25" s="40"/>
      <c r="F25" s="61">
        <v>0</v>
      </c>
      <c r="G25" s="41">
        <f t="shared" si="0"/>
        <v>0</v>
      </c>
      <c r="H25" s="201">
        <v>0.2</v>
      </c>
      <c r="I25" s="41">
        <f t="shared" si="1"/>
        <v>0</v>
      </c>
      <c r="J25" s="41">
        <v>0.4</v>
      </c>
      <c r="K25" s="41">
        <f t="shared" si="4"/>
        <v>0</v>
      </c>
      <c r="L25" s="41">
        <f t="shared" si="3"/>
        <v>0</v>
      </c>
      <c r="M25" s="41">
        <v>0</v>
      </c>
      <c r="N25" s="41">
        <f t="shared" si="5"/>
        <v>0</v>
      </c>
      <c r="O25" s="1"/>
    </row>
    <row r="26" spans="2:15" x14ac:dyDescent="0.25">
      <c r="B26" s="18"/>
      <c r="C26" s="3"/>
      <c r="D26" s="3"/>
      <c r="E26" s="40"/>
      <c r="F26" s="61">
        <v>0</v>
      </c>
      <c r="G26" s="41">
        <f t="shared" si="0"/>
        <v>0</v>
      </c>
      <c r="H26" s="201">
        <v>0.2</v>
      </c>
      <c r="I26" s="41">
        <f t="shared" si="1"/>
        <v>0</v>
      </c>
      <c r="J26" s="41">
        <v>0.4</v>
      </c>
      <c r="K26" s="41">
        <f t="shared" si="4"/>
        <v>0</v>
      </c>
      <c r="L26" s="41">
        <f t="shared" si="3"/>
        <v>0</v>
      </c>
      <c r="M26" s="41">
        <v>0</v>
      </c>
      <c r="N26" s="41">
        <f t="shared" si="5"/>
        <v>0</v>
      </c>
      <c r="O26" s="1"/>
    </row>
    <row r="27" spans="2:15" x14ac:dyDescent="0.25">
      <c r="B27" s="18"/>
      <c r="C27" s="3"/>
      <c r="D27" s="3"/>
      <c r="E27" s="40"/>
      <c r="F27" s="61">
        <v>0</v>
      </c>
      <c r="G27" s="41">
        <f t="shared" si="0"/>
        <v>0</v>
      </c>
      <c r="H27" s="201">
        <v>0.2</v>
      </c>
      <c r="I27" s="41">
        <f t="shared" si="1"/>
        <v>0</v>
      </c>
      <c r="J27" s="41">
        <v>0.4</v>
      </c>
      <c r="K27" s="41">
        <f t="shared" si="4"/>
        <v>0</v>
      </c>
      <c r="L27" s="41">
        <f t="shared" si="3"/>
        <v>0</v>
      </c>
      <c r="M27" s="41">
        <v>0</v>
      </c>
      <c r="N27" s="41">
        <f t="shared" si="5"/>
        <v>0</v>
      </c>
      <c r="O27" s="1"/>
    </row>
    <row r="28" spans="2:15" x14ac:dyDescent="0.25">
      <c r="B28" s="18"/>
      <c r="C28" s="3"/>
      <c r="D28" s="3"/>
      <c r="E28" s="40"/>
      <c r="F28" s="61">
        <v>0</v>
      </c>
      <c r="G28" s="41">
        <f t="shared" si="0"/>
        <v>0</v>
      </c>
      <c r="H28" s="201">
        <v>0.2</v>
      </c>
      <c r="I28" s="41">
        <f t="shared" si="1"/>
        <v>0</v>
      </c>
      <c r="J28" s="41">
        <v>0.4</v>
      </c>
      <c r="K28" s="41">
        <f t="shared" si="4"/>
        <v>0</v>
      </c>
      <c r="L28" s="41">
        <f t="shared" si="3"/>
        <v>0</v>
      </c>
      <c r="M28" s="41">
        <v>0</v>
      </c>
      <c r="N28" s="41">
        <f t="shared" si="5"/>
        <v>0</v>
      </c>
      <c r="O28" s="1"/>
    </row>
    <row r="29" spans="2:15" x14ac:dyDescent="0.25">
      <c r="B29" s="18"/>
      <c r="C29" s="3"/>
      <c r="D29" s="3"/>
      <c r="E29" s="40"/>
      <c r="F29" s="61">
        <v>0</v>
      </c>
      <c r="G29" s="41">
        <f t="shared" si="0"/>
        <v>0</v>
      </c>
      <c r="H29" s="201">
        <v>0.2</v>
      </c>
      <c r="I29" s="41">
        <f t="shared" si="1"/>
        <v>0</v>
      </c>
      <c r="J29" s="41">
        <v>0.4</v>
      </c>
      <c r="K29" s="41">
        <f t="shared" si="4"/>
        <v>0</v>
      </c>
      <c r="L29" s="41">
        <f t="shared" si="3"/>
        <v>0</v>
      </c>
      <c r="M29" s="41">
        <v>0</v>
      </c>
      <c r="N29" s="41">
        <f t="shared" si="5"/>
        <v>0</v>
      </c>
      <c r="O29" s="1"/>
    </row>
    <row r="30" spans="2:15" x14ac:dyDescent="0.25">
      <c r="B30" s="18"/>
      <c r="C30" s="3"/>
      <c r="D30" s="1"/>
      <c r="E30" s="40"/>
      <c r="F30" s="61">
        <v>0</v>
      </c>
      <c r="G30" s="41">
        <f t="shared" si="0"/>
        <v>0</v>
      </c>
      <c r="H30" s="201">
        <v>0.2</v>
      </c>
      <c r="I30" s="41">
        <f t="shared" si="1"/>
        <v>0</v>
      </c>
      <c r="J30" s="41">
        <v>0.4</v>
      </c>
      <c r="K30" s="41">
        <f t="shared" si="4"/>
        <v>0</v>
      </c>
      <c r="L30" s="41">
        <f t="shared" si="3"/>
        <v>0</v>
      </c>
      <c r="M30" s="41">
        <v>0</v>
      </c>
      <c r="N30" s="41">
        <f t="shared" si="5"/>
        <v>0</v>
      </c>
      <c r="O30" s="1"/>
    </row>
    <row r="31" spans="2:15" x14ac:dyDescent="0.25">
      <c r="B31" s="18"/>
      <c r="C31" s="3"/>
      <c r="D31" s="3"/>
      <c r="E31" s="40"/>
      <c r="F31" s="61">
        <v>0</v>
      </c>
      <c r="G31" s="41">
        <f t="shared" si="0"/>
        <v>0</v>
      </c>
      <c r="H31" s="201">
        <v>0.2</v>
      </c>
      <c r="I31" s="41">
        <f t="shared" si="1"/>
        <v>0</v>
      </c>
      <c r="J31" s="41">
        <v>0.4</v>
      </c>
      <c r="K31" s="41">
        <f t="shared" si="4"/>
        <v>0</v>
      </c>
      <c r="L31" s="41">
        <f t="shared" si="3"/>
        <v>0</v>
      </c>
      <c r="M31" s="41">
        <v>0</v>
      </c>
      <c r="N31" s="41">
        <f t="shared" si="5"/>
        <v>0</v>
      </c>
      <c r="O31" s="1"/>
    </row>
    <row r="32" spans="2:15" x14ac:dyDescent="0.25">
      <c r="B32" s="18"/>
      <c r="C32" s="3"/>
      <c r="D32" s="3"/>
      <c r="E32" s="40"/>
      <c r="F32" s="61">
        <v>0</v>
      </c>
      <c r="G32" s="41">
        <f t="shared" si="0"/>
        <v>0</v>
      </c>
      <c r="H32" s="201">
        <v>0.2</v>
      </c>
      <c r="I32" s="41">
        <f t="shared" si="1"/>
        <v>0</v>
      </c>
      <c r="J32" s="41">
        <v>0.4</v>
      </c>
      <c r="K32" s="41">
        <f t="shared" si="4"/>
        <v>0</v>
      </c>
      <c r="L32" s="41">
        <f t="shared" si="3"/>
        <v>0</v>
      </c>
      <c r="M32" s="41">
        <v>0</v>
      </c>
      <c r="N32" s="41">
        <f t="shared" si="5"/>
        <v>0</v>
      </c>
      <c r="O32" s="1"/>
    </row>
    <row r="33" spans="2:15" x14ac:dyDescent="0.25">
      <c r="B33" s="18"/>
      <c r="C33" s="3"/>
      <c r="D33" s="3"/>
      <c r="E33" s="40"/>
      <c r="F33" s="61">
        <v>0</v>
      </c>
      <c r="G33" s="41">
        <f t="shared" si="0"/>
        <v>0</v>
      </c>
      <c r="H33" s="201">
        <v>0.2</v>
      </c>
      <c r="I33" s="41">
        <f t="shared" si="1"/>
        <v>0</v>
      </c>
      <c r="J33" s="41">
        <v>0.4</v>
      </c>
      <c r="K33" s="41">
        <f t="shared" si="4"/>
        <v>0</v>
      </c>
      <c r="L33" s="41">
        <f t="shared" si="3"/>
        <v>0</v>
      </c>
      <c r="M33" s="41">
        <v>0</v>
      </c>
      <c r="N33" s="41">
        <f t="shared" si="5"/>
        <v>0</v>
      </c>
      <c r="O33" s="1"/>
    </row>
    <row r="34" spans="2:15" x14ac:dyDescent="0.25">
      <c r="B34" s="18"/>
      <c r="C34" s="3"/>
      <c r="D34" s="3"/>
      <c r="E34" s="40"/>
      <c r="F34" s="61">
        <v>0</v>
      </c>
      <c r="G34" s="41">
        <f t="shared" si="0"/>
        <v>0</v>
      </c>
      <c r="H34" s="201">
        <v>0.2</v>
      </c>
      <c r="I34" s="41">
        <f t="shared" si="1"/>
        <v>0</v>
      </c>
      <c r="J34" s="41">
        <v>0.4</v>
      </c>
      <c r="K34" s="41">
        <f t="shared" si="4"/>
        <v>0</v>
      </c>
      <c r="L34" s="41">
        <f t="shared" si="3"/>
        <v>0</v>
      </c>
      <c r="M34" s="41">
        <v>0</v>
      </c>
      <c r="N34" s="41">
        <f t="shared" si="5"/>
        <v>0</v>
      </c>
      <c r="O34" s="1"/>
    </row>
    <row r="35" spans="2:15" x14ac:dyDescent="0.25">
      <c r="B35" s="18"/>
      <c r="C35" s="3"/>
      <c r="D35" s="3"/>
      <c r="E35" s="40"/>
      <c r="F35" s="61">
        <v>0</v>
      </c>
      <c r="G35" s="41">
        <f t="shared" si="0"/>
        <v>0</v>
      </c>
      <c r="H35" s="201">
        <v>0.2</v>
      </c>
      <c r="I35" s="41">
        <f t="shared" si="1"/>
        <v>0</v>
      </c>
      <c r="J35" s="41">
        <v>0.4</v>
      </c>
      <c r="K35" s="41">
        <f t="shared" si="4"/>
        <v>0</v>
      </c>
      <c r="L35" s="41">
        <f t="shared" si="3"/>
        <v>0</v>
      </c>
      <c r="M35" s="41">
        <v>0</v>
      </c>
      <c r="N35" s="41">
        <f t="shared" si="5"/>
        <v>0</v>
      </c>
      <c r="O35" s="1"/>
    </row>
    <row r="36" spans="2:15" x14ac:dyDescent="0.25">
      <c r="B36" s="18"/>
      <c r="C36" s="3"/>
      <c r="D36" s="3"/>
      <c r="E36" s="40"/>
      <c r="F36" s="61">
        <v>0</v>
      </c>
      <c r="G36" s="41">
        <f t="shared" si="0"/>
        <v>0</v>
      </c>
      <c r="H36" s="201">
        <v>0.2</v>
      </c>
      <c r="I36" s="41">
        <f t="shared" si="1"/>
        <v>0</v>
      </c>
      <c r="J36" s="41">
        <v>0.4</v>
      </c>
      <c r="K36" s="41">
        <f t="shared" si="4"/>
        <v>0</v>
      </c>
      <c r="L36" s="41">
        <f t="shared" si="3"/>
        <v>0</v>
      </c>
      <c r="M36" s="41">
        <v>0</v>
      </c>
      <c r="N36" s="41">
        <f t="shared" si="5"/>
        <v>0</v>
      </c>
      <c r="O36" s="1"/>
    </row>
    <row r="37" spans="2:15" x14ac:dyDescent="0.25">
      <c r="B37" s="18"/>
      <c r="C37" s="3"/>
      <c r="D37" s="3"/>
      <c r="E37" s="40"/>
      <c r="F37" s="61">
        <v>0</v>
      </c>
      <c r="G37" s="41">
        <f t="shared" si="0"/>
        <v>0</v>
      </c>
      <c r="H37" s="201">
        <v>0.2</v>
      </c>
      <c r="I37" s="41">
        <f t="shared" si="1"/>
        <v>0</v>
      </c>
      <c r="J37" s="41">
        <v>0.4</v>
      </c>
      <c r="K37" s="41">
        <f t="shared" si="4"/>
        <v>0</v>
      </c>
      <c r="L37" s="41">
        <f t="shared" si="3"/>
        <v>0</v>
      </c>
      <c r="M37" s="41">
        <v>0</v>
      </c>
      <c r="N37" s="41">
        <f t="shared" si="5"/>
        <v>0</v>
      </c>
      <c r="O37" s="1"/>
    </row>
    <row r="38" spans="2:15" x14ac:dyDescent="0.25">
      <c r="B38" s="18"/>
      <c r="C38" s="3"/>
      <c r="D38" s="3"/>
      <c r="E38" s="40"/>
      <c r="F38" s="61">
        <v>0</v>
      </c>
      <c r="G38" s="41">
        <f t="shared" si="0"/>
        <v>0</v>
      </c>
      <c r="H38" s="201">
        <v>0.2</v>
      </c>
      <c r="I38" s="41">
        <f t="shared" si="1"/>
        <v>0</v>
      </c>
      <c r="J38" s="41">
        <v>0.4</v>
      </c>
      <c r="K38" s="41">
        <f t="shared" si="4"/>
        <v>0</v>
      </c>
      <c r="L38" s="41">
        <f t="shared" si="3"/>
        <v>0</v>
      </c>
      <c r="M38" s="41">
        <v>0</v>
      </c>
      <c r="N38" s="41">
        <f t="shared" si="5"/>
        <v>0</v>
      </c>
      <c r="O38" s="1"/>
    </row>
    <row r="39" spans="2:15" x14ac:dyDescent="0.25">
      <c r="B39" s="18"/>
      <c r="C39" s="3"/>
      <c r="D39" s="3"/>
      <c r="E39" s="40"/>
      <c r="F39" s="61">
        <v>0</v>
      </c>
      <c r="G39" s="41">
        <f t="shared" si="0"/>
        <v>0</v>
      </c>
      <c r="H39" s="201">
        <v>0.2</v>
      </c>
      <c r="I39" s="41">
        <f t="shared" si="1"/>
        <v>0</v>
      </c>
      <c r="J39" s="41">
        <v>0.4</v>
      </c>
      <c r="K39" s="41">
        <f t="shared" si="4"/>
        <v>0</v>
      </c>
      <c r="L39" s="41">
        <f t="shared" si="3"/>
        <v>0</v>
      </c>
      <c r="M39" s="41">
        <v>0</v>
      </c>
      <c r="N39" s="41">
        <f t="shared" si="5"/>
        <v>0</v>
      </c>
      <c r="O39" s="1"/>
    </row>
    <row r="40" spans="2:15" x14ac:dyDescent="0.25">
      <c r="B40" s="18"/>
      <c r="C40" s="3"/>
      <c r="D40" s="3"/>
      <c r="E40" s="40"/>
      <c r="F40" s="61">
        <v>0</v>
      </c>
      <c r="G40" s="41">
        <f t="shared" si="0"/>
        <v>0</v>
      </c>
      <c r="H40" s="201">
        <v>0.2</v>
      </c>
      <c r="I40" s="41">
        <f t="shared" si="1"/>
        <v>0</v>
      </c>
      <c r="J40" s="41">
        <v>0.4</v>
      </c>
      <c r="K40" s="41">
        <f t="shared" si="4"/>
        <v>0</v>
      </c>
      <c r="L40" s="41">
        <f t="shared" si="3"/>
        <v>0</v>
      </c>
      <c r="M40" s="41">
        <v>0</v>
      </c>
      <c r="N40" s="41">
        <f t="shared" si="5"/>
        <v>0</v>
      </c>
      <c r="O40" s="1"/>
    </row>
    <row r="41" spans="2:15" x14ac:dyDescent="0.25">
      <c r="B41" s="18"/>
      <c r="C41" s="3"/>
      <c r="D41" s="1"/>
      <c r="E41" s="40"/>
      <c r="F41" s="61">
        <v>0</v>
      </c>
      <c r="G41" s="41">
        <f t="shared" si="0"/>
        <v>0</v>
      </c>
      <c r="H41" s="201">
        <v>0.2</v>
      </c>
      <c r="I41" s="41">
        <f t="shared" si="1"/>
        <v>0</v>
      </c>
      <c r="J41" s="41">
        <v>0.4</v>
      </c>
      <c r="K41" s="41">
        <f t="shared" si="4"/>
        <v>0</v>
      </c>
      <c r="L41" s="41">
        <f t="shared" si="3"/>
        <v>0</v>
      </c>
      <c r="M41" s="41">
        <v>0</v>
      </c>
      <c r="N41" s="41">
        <f t="shared" si="5"/>
        <v>0</v>
      </c>
      <c r="O41" s="1"/>
    </row>
    <row r="42" spans="2:15" x14ac:dyDescent="0.25">
      <c r="B42" s="18"/>
      <c r="C42" s="3"/>
      <c r="D42" s="1"/>
      <c r="E42" s="40"/>
      <c r="F42" s="61">
        <v>0</v>
      </c>
      <c r="G42" s="41">
        <f t="shared" si="0"/>
        <v>0</v>
      </c>
      <c r="H42" s="201">
        <v>0.2</v>
      </c>
      <c r="I42" s="41">
        <f t="shared" si="1"/>
        <v>0</v>
      </c>
      <c r="J42" s="41">
        <v>0.4</v>
      </c>
      <c r="K42" s="41">
        <f t="shared" si="4"/>
        <v>0</v>
      </c>
      <c r="L42" s="41">
        <f t="shared" si="3"/>
        <v>0</v>
      </c>
      <c r="M42" s="41">
        <v>0</v>
      </c>
      <c r="N42" s="41">
        <f t="shared" si="5"/>
        <v>0</v>
      </c>
      <c r="O42" s="1"/>
    </row>
    <row r="43" spans="2:15" x14ac:dyDescent="0.25">
      <c r="B43" s="18"/>
      <c r="C43" s="3"/>
      <c r="D43" s="3"/>
      <c r="E43" s="40"/>
      <c r="F43" s="61">
        <v>0</v>
      </c>
      <c r="G43" s="41">
        <f t="shared" si="0"/>
        <v>0</v>
      </c>
      <c r="H43" s="201">
        <v>0.2</v>
      </c>
      <c r="I43" s="41">
        <f t="shared" si="1"/>
        <v>0</v>
      </c>
      <c r="J43" s="41">
        <v>0.4</v>
      </c>
      <c r="K43" s="41">
        <f t="shared" si="4"/>
        <v>0</v>
      </c>
      <c r="L43" s="41">
        <f t="shared" si="3"/>
        <v>0</v>
      </c>
      <c r="M43" s="41">
        <v>0</v>
      </c>
      <c r="N43" s="41">
        <f t="shared" si="5"/>
        <v>0</v>
      </c>
      <c r="O43" s="1"/>
    </row>
    <row r="44" spans="2:15" x14ac:dyDescent="0.25">
      <c r="B44" s="18"/>
      <c r="C44" s="3"/>
      <c r="D44" s="3"/>
      <c r="E44" s="40"/>
      <c r="F44" s="61">
        <v>0</v>
      </c>
      <c r="G44" s="41">
        <f t="shared" si="0"/>
        <v>0</v>
      </c>
      <c r="H44" s="201">
        <v>0.2</v>
      </c>
      <c r="I44" s="41">
        <f t="shared" si="1"/>
        <v>0</v>
      </c>
      <c r="J44" s="41">
        <v>0.4</v>
      </c>
      <c r="K44" s="41">
        <f t="shared" si="4"/>
        <v>0</v>
      </c>
      <c r="L44" s="41">
        <f t="shared" si="3"/>
        <v>0</v>
      </c>
      <c r="M44" s="41">
        <v>0</v>
      </c>
      <c r="N44" s="41">
        <f t="shared" si="5"/>
        <v>0</v>
      </c>
      <c r="O44" s="1"/>
    </row>
    <row r="45" spans="2:15" x14ac:dyDescent="0.25">
      <c r="B45" s="18"/>
      <c r="C45" s="3"/>
      <c r="D45" s="3"/>
      <c r="E45" s="40"/>
      <c r="F45" s="61">
        <v>0</v>
      </c>
      <c r="G45" s="41">
        <f t="shared" si="0"/>
        <v>0</v>
      </c>
      <c r="H45" s="201">
        <v>0.2</v>
      </c>
      <c r="I45" s="41">
        <f t="shared" si="1"/>
        <v>0</v>
      </c>
      <c r="J45" s="41">
        <v>0.4</v>
      </c>
      <c r="K45" s="41">
        <f t="shared" si="4"/>
        <v>0</v>
      </c>
      <c r="L45" s="41">
        <f t="shared" si="3"/>
        <v>0</v>
      </c>
      <c r="M45" s="41">
        <v>0</v>
      </c>
      <c r="N45" s="41">
        <f t="shared" si="5"/>
        <v>0</v>
      </c>
      <c r="O45" s="1"/>
    </row>
    <row r="46" spans="2:15" x14ac:dyDescent="0.25">
      <c r="B46" s="18"/>
      <c r="C46" s="3"/>
      <c r="D46" s="3"/>
      <c r="E46" s="40"/>
      <c r="F46" s="61">
        <v>0</v>
      </c>
      <c r="G46" s="41">
        <f t="shared" si="0"/>
        <v>0</v>
      </c>
      <c r="H46" s="201">
        <v>0.2</v>
      </c>
      <c r="I46" s="41">
        <f t="shared" si="1"/>
        <v>0</v>
      </c>
      <c r="J46" s="41">
        <v>0.4</v>
      </c>
      <c r="K46" s="41">
        <f t="shared" si="4"/>
        <v>0</v>
      </c>
      <c r="L46" s="41">
        <f t="shared" si="3"/>
        <v>0</v>
      </c>
      <c r="M46" s="41">
        <v>0</v>
      </c>
      <c r="N46" s="41">
        <f t="shared" si="5"/>
        <v>0</v>
      </c>
      <c r="O46" s="1"/>
    </row>
    <row r="47" spans="2:15" x14ac:dyDescent="0.25">
      <c r="B47" s="18"/>
      <c r="C47" s="3"/>
      <c r="D47" s="3"/>
      <c r="E47" s="40"/>
      <c r="F47" s="61">
        <v>0</v>
      </c>
      <c r="G47" s="41">
        <f t="shared" si="0"/>
        <v>0</v>
      </c>
      <c r="H47" s="201">
        <v>0.2</v>
      </c>
      <c r="I47" s="41">
        <f t="shared" si="1"/>
        <v>0</v>
      </c>
      <c r="J47" s="41">
        <v>0.4</v>
      </c>
      <c r="K47" s="41">
        <f t="shared" si="4"/>
        <v>0</v>
      </c>
      <c r="L47" s="41">
        <f t="shared" si="3"/>
        <v>0</v>
      </c>
      <c r="M47" s="41">
        <v>0</v>
      </c>
      <c r="N47" s="41">
        <f t="shared" si="5"/>
        <v>0</v>
      </c>
      <c r="O47" s="1"/>
    </row>
    <row r="48" spans="2:15" x14ac:dyDescent="0.25">
      <c r="B48" s="18"/>
      <c r="C48" s="3"/>
      <c r="D48" s="3"/>
      <c r="E48" s="40"/>
      <c r="F48" s="61">
        <v>0</v>
      </c>
      <c r="G48" s="41">
        <f t="shared" si="0"/>
        <v>0</v>
      </c>
      <c r="H48" s="201">
        <v>0.2</v>
      </c>
      <c r="I48" s="41">
        <f t="shared" si="1"/>
        <v>0</v>
      </c>
      <c r="J48" s="41">
        <v>0.4</v>
      </c>
      <c r="K48" s="41">
        <f t="shared" si="4"/>
        <v>0</v>
      </c>
      <c r="L48" s="41">
        <f t="shared" si="3"/>
        <v>0</v>
      </c>
      <c r="M48" s="41">
        <v>0</v>
      </c>
      <c r="N48" s="41">
        <f t="shared" si="5"/>
        <v>0</v>
      </c>
      <c r="O48" s="1"/>
    </row>
    <row r="49" spans="2:15" x14ac:dyDescent="0.25">
      <c r="B49" s="18"/>
      <c r="C49" s="3"/>
      <c r="D49" s="3"/>
      <c r="E49" s="40"/>
      <c r="F49" s="61">
        <v>0</v>
      </c>
      <c r="G49" s="41">
        <f t="shared" si="0"/>
        <v>0</v>
      </c>
      <c r="H49" s="201">
        <v>0.2</v>
      </c>
      <c r="I49" s="41">
        <f t="shared" si="1"/>
        <v>0</v>
      </c>
      <c r="J49" s="41">
        <v>0.4</v>
      </c>
      <c r="K49" s="41">
        <f t="shared" si="4"/>
        <v>0</v>
      </c>
      <c r="L49" s="41">
        <f t="shared" si="3"/>
        <v>0</v>
      </c>
      <c r="M49" s="41">
        <v>0</v>
      </c>
      <c r="N49" s="41">
        <f t="shared" si="5"/>
        <v>0</v>
      </c>
      <c r="O49" s="1"/>
    </row>
    <row r="50" spans="2:15" x14ac:dyDescent="0.25">
      <c r="B50" s="18"/>
      <c r="C50" s="3"/>
      <c r="D50" s="3"/>
      <c r="E50" s="40"/>
      <c r="F50" s="61">
        <v>0</v>
      </c>
      <c r="G50" s="41">
        <f t="shared" si="0"/>
        <v>0</v>
      </c>
      <c r="H50" s="201">
        <v>0.2</v>
      </c>
      <c r="I50" s="41">
        <f t="shared" si="1"/>
        <v>0</v>
      </c>
      <c r="J50" s="41">
        <v>0.4</v>
      </c>
      <c r="K50" s="41">
        <f t="shared" si="4"/>
        <v>0</v>
      </c>
      <c r="L50" s="41">
        <f t="shared" si="3"/>
        <v>0</v>
      </c>
      <c r="M50" s="41">
        <v>0</v>
      </c>
      <c r="N50" s="41">
        <f t="shared" si="5"/>
        <v>0</v>
      </c>
      <c r="O50" s="1"/>
    </row>
    <row r="51" spans="2:15" x14ac:dyDescent="0.25">
      <c r="B51" s="18"/>
      <c r="C51" s="3"/>
      <c r="D51" s="3"/>
      <c r="E51" s="40"/>
      <c r="F51" s="61">
        <v>0</v>
      </c>
      <c r="G51" s="41">
        <f t="shared" si="0"/>
        <v>0</v>
      </c>
      <c r="H51" s="201">
        <v>0.2</v>
      </c>
      <c r="I51" s="41">
        <f t="shared" si="1"/>
        <v>0</v>
      </c>
      <c r="J51" s="41">
        <v>0.4</v>
      </c>
      <c r="K51" s="41">
        <f t="shared" si="4"/>
        <v>0</v>
      </c>
      <c r="L51" s="41">
        <f t="shared" si="3"/>
        <v>0</v>
      </c>
      <c r="M51" s="41">
        <v>0</v>
      </c>
      <c r="N51" s="41">
        <f t="shared" si="5"/>
        <v>0</v>
      </c>
      <c r="O51" s="1"/>
    </row>
    <row r="52" spans="2:15" x14ac:dyDescent="0.25">
      <c r="B52" s="18"/>
      <c r="C52" s="3"/>
      <c r="D52" s="3"/>
      <c r="E52" s="40"/>
      <c r="F52" s="61">
        <v>0</v>
      </c>
      <c r="G52" s="41">
        <f t="shared" si="0"/>
        <v>0</v>
      </c>
      <c r="H52" s="201">
        <v>0.2</v>
      </c>
      <c r="I52" s="41">
        <f t="shared" si="1"/>
        <v>0</v>
      </c>
      <c r="J52" s="41">
        <v>0.4</v>
      </c>
      <c r="K52" s="41">
        <f t="shared" si="4"/>
        <v>0</v>
      </c>
      <c r="L52" s="41">
        <f t="shared" si="3"/>
        <v>0</v>
      </c>
      <c r="M52" s="41">
        <v>0</v>
      </c>
      <c r="N52" s="41">
        <f t="shared" si="5"/>
        <v>0</v>
      </c>
      <c r="O52" s="1"/>
    </row>
    <row r="53" spans="2:15" x14ac:dyDescent="0.25">
      <c r="B53" s="18"/>
      <c r="C53" s="3"/>
      <c r="D53" s="3"/>
      <c r="E53" s="40"/>
      <c r="F53" s="61">
        <v>0</v>
      </c>
      <c r="G53" s="41">
        <f t="shared" si="0"/>
        <v>0</v>
      </c>
      <c r="H53" s="201">
        <v>0.2</v>
      </c>
      <c r="I53" s="41">
        <f t="shared" si="1"/>
        <v>0</v>
      </c>
      <c r="J53" s="41">
        <v>0.4</v>
      </c>
      <c r="K53" s="41">
        <f t="shared" si="4"/>
        <v>0</v>
      </c>
      <c r="L53" s="41">
        <f t="shared" si="3"/>
        <v>0</v>
      </c>
      <c r="M53" s="41">
        <v>0</v>
      </c>
      <c r="N53" s="41">
        <f t="shared" si="5"/>
        <v>0</v>
      </c>
      <c r="O53" s="1"/>
    </row>
    <row r="54" spans="2:15" x14ac:dyDescent="0.25">
      <c r="B54" s="18"/>
      <c r="C54" s="3"/>
      <c r="D54" s="1"/>
      <c r="E54" s="40"/>
      <c r="F54" s="61">
        <v>0</v>
      </c>
      <c r="G54" s="41">
        <f t="shared" si="0"/>
        <v>0</v>
      </c>
      <c r="H54" s="201">
        <v>0.2</v>
      </c>
      <c r="I54" s="41">
        <f t="shared" si="1"/>
        <v>0</v>
      </c>
      <c r="J54" s="41">
        <v>0.4</v>
      </c>
      <c r="K54" s="41">
        <f t="shared" si="4"/>
        <v>0</v>
      </c>
      <c r="L54" s="41">
        <f t="shared" si="3"/>
        <v>0</v>
      </c>
      <c r="M54" s="41">
        <v>0</v>
      </c>
      <c r="N54" s="41">
        <f t="shared" si="5"/>
        <v>0</v>
      </c>
      <c r="O54" s="1"/>
    </row>
    <row r="55" spans="2:15" x14ac:dyDescent="0.25">
      <c r="B55" s="18"/>
      <c r="C55" s="3"/>
      <c r="D55" s="1"/>
      <c r="E55" s="40"/>
      <c r="F55" s="61">
        <v>0</v>
      </c>
      <c r="G55" s="41">
        <f t="shared" si="0"/>
        <v>0</v>
      </c>
      <c r="H55" s="201">
        <v>0.2</v>
      </c>
      <c r="I55" s="41">
        <f t="shared" si="1"/>
        <v>0</v>
      </c>
      <c r="J55" s="41">
        <v>0.4</v>
      </c>
      <c r="K55" s="41">
        <f t="shared" si="4"/>
        <v>0</v>
      </c>
      <c r="L55" s="41">
        <f t="shared" si="3"/>
        <v>0</v>
      </c>
      <c r="M55" s="41">
        <v>0</v>
      </c>
      <c r="N55" s="41">
        <f t="shared" si="5"/>
        <v>0</v>
      </c>
      <c r="O55" s="1"/>
    </row>
    <row r="56" spans="2:15" x14ac:dyDescent="0.25">
      <c r="B56" s="18"/>
      <c r="C56" s="3"/>
      <c r="D56" s="3"/>
      <c r="E56" s="40"/>
      <c r="F56" s="61">
        <v>0</v>
      </c>
      <c r="G56" s="41">
        <f t="shared" si="0"/>
        <v>0</v>
      </c>
      <c r="H56" s="201">
        <v>0.2</v>
      </c>
      <c r="I56" s="41">
        <f t="shared" si="1"/>
        <v>0</v>
      </c>
      <c r="J56" s="41">
        <v>0.4</v>
      </c>
      <c r="K56" s="41">
        <f t="shared" si="4"/>
        <v>0</v>
      </c>
      <c r="L56" s="41">
        <f t="shared" si="3"/>
        <v>0</v>
      </c>
      <c r="M56" s="41">
        <v>0</v>
      </c>
      <c r="N56" s="41">
        <f t="shared" si="5"/>
        <v>0</v>
      </c>
      <c r="O56" s="1"/>
    </row>
    <row r="57" spans="2:15" x14ac:dyDescent="0.25">
      <c r="B57" s="18"/>
      <c r="C57" s="3"/>
      <c r="D57" s="3"/>
      <c r="E57" s="40"/>
      <c r="F57" s="61">
        <v>0</v>
      </c>
      <c r="G57" s="41">
        <f t="shared" si="0"/>
        <v>0</v>
      </c>
      <c r="H57" s="201">
        <v>0.2</v>
      </c>
      <c r="I57" s="41">
        <f t="shared" si="1"/>
        <v>0</v>
      </c>
      <c r="J57" s="41">
        <v>0.4</v>
      </c>
      <c r="K57" s="41">
        <f t="shared" si="4"/>
        <v>0</v>
      </c>
      <c r="L57" s="41">
        <f t="shared" si="3"/>
        <v>0</v>
      </c>
      <c r="M57" s="41">
        <v>0</v>
      </c>
      <c r="N57" s="41">
        <f t="shared" si="5"/>
        <v>0</v>
      </c>
      <c r="O57" s="1"/>
    </row>
    <row r="58" spans="2:15" x14ac:dyDescent="0.25">
      <c r="B58" s="18"/>
      <c r="C58" s="3"/>
      <c r="D58" s="3"/>
      <c r="E58" s="40"/>
      <c r="F58" s="61">
        <v>0</v>
      </c>
      <c r="G58" s="41">
        <f t="shared" si="0"/>
        <v>0</v>
      </c>
      <c r="H58" s="201">
        <v>0.2</v>
      </c>
      <c r="I58" s="41">
        <f t="shared" si="1"/>
        <v>0</v>
      </c>
      <c r="J58" s="41">
        <v>0.4</v>
      </c>
      <c r="K58" s="41">
        <f t="shared" si="4"/>
        <v>0</v>
      </c>
      <c r="L58" s="41">
        <f t="shared" si="3"/>
        <v>0</v>
      </c>
      <c r="M58" s="41">
        <v>0</v>
      </c>
      <c r="N58" s="41">
        <f t="shared" si="5"/>
        <v>0</v>
      </c>
      <c r="O58" s="1"/>
    </row>
    <row r="59" spans="2:15" x14ac:dyDescent="0.25">
      <c r="B59" s="18"/>
      <c r="C59" s="3"/>
      <c r="D59" s="3"/>
      <c r="E59" s="40"/>
      <c r="F59" s="61">
        <v>0</v>
      </c>
      <c r="G59" s="41">
        <f t="shared" si="0"/>
        <v>0</v>
      </c>
      <c r="H59" s="201">
        <v>0.2</v>
      </c>
      <c r="I59" s="41">
        <f t="shared" si="1"/>
        <v>0</v>
      </c>
      <c r="J59" s="41">
        <v>0.4</v>
      </c>
      <c r="K59" s="41">
        <f t="shared" si="4"/>
        <v>0</v>
      </c>
      <c r="L59" s="41">
        <f t="shared" si="3"/>
        <v>0</v>
      </c>
      <c r="M59" s="41">
        <v>0</v>
      </c>
      <c r="N59" s="41">
        <f t="shared" si="5"/>
        <v>0</v>
      </c>
      <c r="O59" s="1"/>
    </row>
    <row r="60" spans="2:15" x14ac:dyDescent="0.25">
      <c r="B60" s="18"/>
      <c r="C60" s="3"/>
      <c r="D60" s="3"/>
      <c r="E60" s="40"/>
      <c r="F60" s="61">
        <v>0</v>
      </c>
      <c r="G60" s="41">
        <f t="shared" si="0"/>
        <v>0</v>
      </c>
      <c r="H60" s="201">
        <v>0.2</v>
      </c>
      <c r="I60" s="41">
        <f t="shared" si="1"/>
        <v>0</v>
      </c>
      <c r="J60" s="41">
        <v>0.4</v>
      </c>
      <c r="K60" s="41">
        <f t="shared" si="4"/>
        <v>0</v>
      </c>
      <c r="L60" s="41">
        <f t="shared" si="3"/>
        <v>0</v>
      </c>
      <c r="M60" s="41">
        <v>0</v>
      </c>
      <c r="N60" s="41">
        <f t="shared" si="5"/>
        <v>0</v>
      </c>
      <c r="O60" s="1"/>
    </row>
    <row r="61" spans="2:15" x14ac:dyDescent="0.25">
      <c r="B61" s="18"/>
      <c r="C61" s="3"/>
      <c r="D61" s="3"/>
      <c r="E61" s="40"/>
      <c r="F61" s="61">
        <v>0</v>
      </c>
      <c r="G61" s="41">
        <f t="shared" si="0"/>
        <v>0</v>
      </c>
      <c r="H61" s="201">
        <v>0.2</v>
      </c>
      <c r="I61" s="41">
        <f t="shared" si="1"/>
        <v>0</v>
      </c>
      <c r="J61" s="41">
        <v>0.4</v>
      </c>
      <c r="K61" s="41">
        <f t="shared" si="4"/>
        <v>0</v>
      </c>
      <c r="L61" s="41">
        <f t="shared" si="3"/>
        <v>0</v>
      </c>
      <c r="M61" s="41">
        <v>0</v>
      </c>
      <c r="N61" s="41">
        <f t="shared" si="5"/>
        <v>0</v>
      </c>
      <c r="O61" s="1"/>
    </row>
    <row r="62" spans="2:15" x14ac:dyDescent="0.25">
      <c r="B62" s="18"/>
      <c r="C62" s="3"/>
      <c r="D62" s="3"/>
      <c r="E62" s="40"/>
      <c r="F62" s="61">
        <v>0</v>
      </c>
      <c r="G62" s="41">
        <f t="shared" si="0"/>
        <v>0</v>
      </c>
      <c r="H62" s="201">
        <v>0.2</v>
      </c>
      <c r="I62" s="41">
        <f t="shared" si="1"/>
        <v>0</v>
      </c>
      <c r="J62" s="41">
        <v>0.4</v>
      </c>
      <c r="K62" s="41">
        <f t="shared" si="4"/>
        <v>0</v>
      </c>
      <c r="L62" s="41">
        <f t="shared" si="3"/>
        <v>0</v>
      </c>
      <c r="M62" s="41">
        <v>0</v>
      </c>
      <c r="N62" s="41">
        <f t="shared" si="5"/>
        <v>0</v>
      </c>
      <c r="O62" s="1"/>
    </row>
    <row r="63" spans="2:15" x14ac:dyDescent="0.25">
      <c r="B63" s="18"/>
      <c r="C63" s="3"/>
      <c r="D63" s="3"/>
      <c r="E63" s="40"/>
      <c r="F63" s="61">
        <v>0</v>
      </c>
      <c r="G63" s="41">
        <f t="shared" si="0"/>
        <v>0</v>
      </c>
      <c r="H63" s="201">
        <v>0.2</v>
      </c>
      <c r="I63" s="41">
        <f t="shared" si="1"/>
        <v>0</v>
      </c>
      <c r="J63" s="41">
        <v>0.4</v>
      </c>
      <c r="K63" s="41">
        <f t="shared" si="4"/>
        <v>0</v>
      </c>
      <c r="L63" s="41">
        <f t="shared" si="3"/>
        <v>0</v>
      </c>
      <c r="M63" s="41">
        <v>0</v>
      </c>
      <c r="N63" s="41">
        <f t="shared" si="5"/>
        <v>0</v>
      </c>
      <c r="O63" s="1"/>
    </row>
    <row r="64" spans="2:15" x14ac:dyDescent="0.25">
      <c r="B64" s="18"/>
      <c r="C64" s="3"/>
      <c r="D64" s="3"/>
      <c r="E64" s="40"/>
      <c r="F64" s="61">
        <v>0</v>
      </c>
      <c r="G64" s="41">
        <f t="shared" si="0"/>
        <v>0</v>
      </c>
      <c r="H64" s="201">
        <v>0.2</v>
      </c>
      <c r="I64" s="41">
        <f t="shared" si="1"/>
        <v>0</v>
      </c>
      <c r="J64" s="41">
        <v>0.4</v>
      </c>
      <c r="K64" s="41">
        <f t="shared" si="4"/>
        <v>0</v>
      </c>
      <c r="L64" s="41">
        <f t="shared" si="3"/>
        <v>0</v>
      </c>
      <c r="M64" s="41">
        <v>0</v>
      </c>
      <c r="N64" s="41">
        <f t="shared" si="5"/>
        <v>0</v>
      </c>
      <c r="O64" s="1"/>
    </row>
    <row r="65" spans="2:15" x14ac:dyDescent="0.25">
      <c r="B65" s="18"/>
      <c r="C65" s="3"/>
      <c r="D65" s="3"/>
      <c r="E65" s="40"/>
      <c r="F65" s="61">
        <v>0</v>
      </c>
      <c r="G65" s="41">
        <f t="shared" si="0"/>
        <v>0</v>
      </c>
      <c r="H65" s="201">
        <v>0.2</v>
      </c>
      <c r="I65" s="41">
        <f t="shared" si="1"/>
        <v>0</v>
      </c>
      <c r="J65" s="41">
        <v>0.4</v>
      </c>
      <c r="K65" s="41">
        <f t="shared" si="4"/>
        <v>0</v>
      </c>
      <c r="L65" s="41">
        <f t="shared" si="3"/>
        <v>0</v>
      </c>
      <c r="M65" s="41">
        <v>0</v>
      </c>
      <c r="N65" s="41">
        <f t="shared" si="5"/>
        <v>0</v>
      </c>
      <c r="O65" s="1"/>
    </row>
    <row r="66" spans="2:15" x14ac:dyDescent="0.25">
      <c r="B66" s="18"/>
      <c r="C66" s="3"/>
      <c r="D66" s="3"/>
      <c r="E66" s="40"/>
      <c r="F66" s="61">
        <v>0</v>
      </c>
      <c r="G66" s="41">
        <f t="shared" si="0"/>
        <v>0</v>
      </c>
      <c r="H66" s="201">
        <v>0.2</v>
      </c>
      <c r="I66" s="41">
        <f t="shared" si="1"/>
        <v>0</v>
      </c>
      <c r="J66" s="41">
        <v>0.4</v>
      </c>
      <c r="K66" s="41">
        <f t="shared" si="4"/>
        <v>0</v>
      </c>
      <c r="L66" s="41">
        <f t="shared" si="3"/>
        <v>0</v>
      </c>
      <c r="M66" s="41">
        <v>0</v>
      </c>
      <c r="N66" s="41">
        <f t="shared" si="5"/>
        <v>0</v>
      </c>
      <c r="O66" s="1"/>
    </row>
    <row r="67" spans="2:15" x14ac:dyDescent="0.25">
      <c r="B67" s="18"/>
      <c r="C67" s="3"/>
      <c r="D67" s="3"/>
      <c r="E67" s="40"/>
      <c r="F67" s="61">
        <v>0</v>
      </c>
      <c r="G67" s="41">
        <f t="shared" si="0"/>
        <v>0</v>
      </c>
      <c r="H67" s="201">
        <v>0.2</v>
      </c>
      <c r="I67" s="41">
        <f t="shared" si="1"/>
        <v>0</v>
      </c>
      <c r="J67" s="41">
        <v>0.4</v>
      </c>
      <c r="K67" s="41">
        <f t="shared" si="4"/>
        <v>0</v>
      </c>
      <c r="L67" s="41">
        <f t="shared" si="3"/>
        <v>0</v>
      </c>
      <c r="M67" s="41">
        <v>0</v>
      </c>
      <c r="N67" s="41">
        <f t="shared" si="5"/>
        <v>0</v>
      </c>
      <c r="O67" s="1"/>
    </row>
    <row r="68" spans="2:15" x14ac:dyDescent="0.25">
      <c r="B68" s="18"/>
      <c r="C68" s="3"/>
      <c r="D68" s="3"/>
      <c r="E68" s="40"/>
      <c r="F68" s="61">
        <v>0</v>
      </c>
      <c r="G68" s="41">
        <f t="shared" si="0"/>
        <v>0</v>
      </c>
      <c r="H68" s="201">
        <v>0.2</v>
      </c>
      <c r="I68" s="41">
        <f t="shared" si="1"/>
        <v>0</v>
      </c>
      <c r="J68" s="41">
        <v>0.4</v>
      </c>
      <c r="K68" s="41">
        <f t="shared" si="4"/>
        <v>0</v>
      </c>
      <c r="L68" s="41">
        <f t="shared" si="3"/>
        <v>0</v>
      </c>
      <c r="M68" s="41">
        <v>0</v>
      </c>
      <c r="N68" s="41">
        <f t="shared" si="5"/>
        <v>0</v>
      </c>
      <c r="O68" s="1"/>
    </row>
    <row r="69" spans="2:15" x14ac:dyDescent="0.25">
      <c r="B69" s="18"/>
      <c r="C69" s="3"/>
      <c r="D69" s="3"/>
      <c r="E69" s="40"/>
      <c r="F69" s="61">
        <v>0</v>
      </c>
      <c r="G69" s="41">
        <f t="shared" si="0"/>
        <v>0</v>
      </c>
      <c r="H69" s="201">
        <v>0.2</v>
      </c>
      <c r="I69" s="41">
        <f t="shared" si="1"/>
        <v>0</v>
      </c>
      <c r="J69" s="41">
        <v>0.4</v>
      </c>
      <c r="K69" s="41">
        <f t="shared" si="4"/>
        <v>0</v>
      </c>
      <c r="L69" s="41">
        <f t="shared" si="3"/>
        <v>0</v>
      </c>
      <c r="M69" s="41">
        <v>0</v>
      </c>
      <c r="N69" s="41">
        <f t="shared" si="5"/>
        <v>0</v>
      </c>
      <c r="O69" s="1"/>
    </row>
    <row r="70" spans="2:15" x14ac:dyDescent="0.25">
      <c r="B70" s="18"/>
      <c r="C70" s="3"/>
      <c r="D70" s="3"/>
      <c r="E70" s="40"/>
      <c r="F70" s="61">
        <v>0</v>
      </c>
      <c r="G70" s="41">
        <f t="shared" ref="G70:G133" si="6">E70*F70</f>
        <v>0</v>
      </c>
      <c r="H70" s="201">
        <v>0.2</v>
      </c>
      <c r="I70" s="41">
        <f t="shared" ref="I70:I133" si="7">H70*G70</f>
        <v>0</v>
      </c>
      <c r="J70" s="41">
        <v>0.4</v>
      </c>
      <c r="K70" s="41">
        <f t="shared" si="4"/>
        <v>0</v>
      </c>
      <c r="L70" s="41">
        <f t="shared" ref="L70:L133" si="8">G70+I70-K70</f>
        <v>0</v>
      </c>
      <c r="M70" s="41">
        <v>0</v>
      </c>
      <c r="N70" s="41">
        <f t="shared" si="5"/>
        <v>0</v>
      </c>
      <c r="O70" s="1"/>
    </row>
    <row r="71" spans="2:15" x14ac:dyDescent="0.25">
      <c r="B71" s="18"/>
      <c r="C71" s="3"/>
      <c r="D71" s="3"/>
      <c r="E71" s="40"/>
      <c r="F71" s="61">
        <v>0</v>
      </c>
      <c r="G71" s="41">
        <f t="shared" si="6"/>
        <v>0</v>
      </c>
      <c r="H71" s="201">
        <v>0.2</v>
      </c>
      <c r="I71" s="41">
        <f t="shared" si="7"/>
        <v>0</v>
      </c>
      <c r="J71" s="41">
        <v>0.4</v>
      </c>
      <c r="K71" s="41">
        <f t="shared" ref="K71:K134" si="9">I71/10*4</f>
        <v>0</v>
      </c>
      <c r="L71" s="41">
        <f t="shared" si="8"/>
        <v>0</v>
      </c>
      <c r="M71" s="41">
        <v>0</v>
      </c>
      <c r="N71" s="41">
        <f t="shared" ref="N71:N134" si="10">N70+L71-M71</f>
        <v>0</v>
      </c>
      <c r="O71" s="1"/>
    </row>
    <row r="72" spans="2:15" x14ac:dyDescent="0.25">
      <c r="B72" s="18"/>
      <c r="C72" s="3"/>
      <c r="D72" s="3"/>
      <c r="E72" s="40"/>
      <c r="F72" s="61">
        <v>0</v>
      </c>
      <c r="G72" s="41">
        <f t="shared" si="6"/>
        <v>0</v>
      </c>
      <c r="H72" s="201">
        <v>0.2</v>
      </c>
      <c r="I72" s="41">
        <f t="shared" si="7"/>
        <v>0</v>
      </c>
      <c r="J72" s="41">
        <v>0.4</v>
      </c>
      <c r="K72" s="41">
        <f t="shared" si="9"/>
        <v>0</v>
      </c>
      <c r="L72" s="41">
        <f t="shared" si="8"/>
        <v>0</v>
      </c>
      <c r="M72" s="41">
        <v>0</v>
      </c>
      <c r="N72" s="41">
        <f t="shared" si="10"/>
        <v>0</v>
      </c>
      <c r="O72" s="1"/>
    </row>
    <row r="73" spans="2:15" x14ac:dyDescent="0.25">
      <c r="B73" s="18"/>
      <c r="C73" s="3"/>
      <c r="D73" s="3"/>
      <c r="E73" s="40"/>
      <c r="F73" s="61">
        <v>0</v>
      </c>
      <c r="G73" s="41">
        <f t="shared" si="6"/>
        <v>0</v>
      </c>
      <c r="H73" s="201">
        <v>0.2</v>
      </c>
      <c r="I73" s="41">
        <f t="shared" si="7"/>
        <v>0</v>
      </c>
      <c r="J73" s="41">
        <v>0.4</v>
      </c>
      <c r="K73" s="41">
        <f t="shared" si="9"/>
        <v>0</v>
      </c>
      <c r="L73" s="41">
        <f t="shared" si="8"/>
        <v>0</v>
      </c>
      <c r="M73" s="41">
        <v>0</v>
      </c>
      <c r="N73" s="41">
        <f t="shared" si="10"/>
        <v>0</v>
      </c>
      <c r="O73" s="1"/>
    </row>
    <row r="74" spans="2:15" x14ac:dyDescent="0.25">
      <c r="B74" s="18"/>
      <c r="C74" s="3"/>
      <c r="D74" s="3"/>
      <c r="E74" s="40"/>
      <c r="F74" s="61">
        <v>0</v>
      </c>
      <c r="G74" s="41">
        <f t="shared" si="6"/>
        <v>0</v>
      </c>
      <c r="H74" s="201">
        <v>0.2</v>
      </c>
      <c r="I74" s="41">
        <f t="shared" si="7"/>
        <v>0</v>
      </c>
      <c r="J74" s="41">
        <v>0.4</v>
      </c>
      <c r="K74" s="41">
        <f t="shared" si="9"/>
        <v>0</v>
      </c>
      <c r="L74" s="41">
        <f t="shared" si="8"/>
        <v>0</v>
      </c>
      <c r="M74" s="41">
        <v>0</v>
      </c>
      <c r="N74" s="41">
        <f t="shared" si="10"/>
        <v>0</v>
      </c>
      <c r="O74" s="1"/>
    </row>
    <row r="75" spans="2:15" x14ac:dyDescent="0.25">
      <c r="B75" s="18"/>
      <c r="C75" s="3"/>
      <c r="D75" s="3"/>
      <c r="E75" s="40"/>
      <c r="F75" s="61">
        <v>0</v>
      </c>
      <c r="G75" s="41">
        <f t="shared" si="6"/>
        <v>0</v>
      </c>
      <c r="H75" s="201">
        <v>0.2</v>
      </c>
      <c r="I75" s="41">
        <f t="shared" si="7"/>
        <v>0</v>
      </c>
      <c r="J75" s="41">
        <v>0.4</v>
      </c>
      <c r="K75" s="41">
        <f t="shared" si="9"/>
        <v>0</v>
      </c>
      <c r="L75" s="41">
        <f t="shared" si="8"/>
        <v>0</v>
      </c>
      <c r="M75" s="41">
        <v>0</v>
      </c>
      <c r="N75" s="41">
        <f t="shared" si="10"/>
        <v>0</v>
      </c>
      <c r="O75" s="1"/>
    </row>
    <row r="76" spans="2:15" x14ac:dyDescent="0.25">
      <c r="B76" s="18"/>
      <c r="C76" s="3"/>
      <c r="D76" s="3"/>
      <c r="E76" s="40"/>
      <c r="F76" s="61">
        <v>0</v>
      </c>
      <c r="G76" s="41">
        <f t="shared" si="6"/>
        <v>0</v>
      </c>
      <c r="H76" s="201">
        <v>0.2</v>
      </c>
      <c r="I76" s="41">
        <f t="shared" si="7"/>
        <v>0</v>
      </c>
      <c r="J76" s="41">
        <v>0.4</v>
      </c>
      <c r="K76" s="41">
        <f t="shared" si="9"/>
        <v>0</v>
      </c>
      <c r="L76" s="41">
        <f t="shared" si="8"/>
        <v>0</v>
      </c>
      <c r="M76" s="41">
        <v>0</v>
      </c>
      <c r="N76" s="41">
        <f t="shared" si="10"/>
        <v>0</v>
      </c>
      <c r="O76" s="1"/>
    </row>
    <row r="77" spans="2:15" x14ac:dyDescent="0.25">
      <c r="B77" s="18"/>
      <c r="C77" s="3"/>
      <c r="D77" s="3"/>
      <c r="E77" s="40"/>
      <c r="F77" s="61">
        <v>0</v>
      </c>
      <c r="G77" s="41">
        <f t="shared" si="6"/>
        <v>0</v>
      </c>
      <c r="H77" s="201">
        <v>0.2</v>
      </c>
      <c r="I77" s="41">
        <f t="shared" si="7"/>
        <v>0</v>
      </c>
      <c r="J77" s="41">
        <v>0.4</v>
      </c>
      <c r="K77" s="41">
        <f t="shared" si="9"/>
        <v>0</v>
      </c>
      <c r="L77" s="41">
        <f t="shared" si="8"/>
        <v>0</v>
      </c>
      <c r="M77" s="41">
        <v>0</v>
      </c>
      <c r="N77" s="41">
        <f t="shared" si="10"/>
        <v>0</v>
      </c>
      <c r="O77" s="1"/>
    </row>
    <row r="78" spans="2:15" x14ac:dyDescent="0.25">
      <c r="B78" s="18"/>
      <c r="C78" s="3"/>
      <c r="D78" s="3"/>
      <c r="E78" s="40"/>
      <c r="F78" s="61">
        <v>0</v>
      </c>
      <c r="G78" s="41">
        <f t="shared" si="6"/>
        <v>0</v>
      </c>
      <c r="H78" s="201">
        <v>0.2</v>
      </c>
      <c r="I78" s="41">
        <f t="shared" si="7"/>
        <v>0</v>
      </c>
      <c r="J78" s="41">
        <v>0.4</v>
      </c>
      <c r="K78" s="41">
        <f t="shared" si="9"/>
        <v>0</v>
      </c>
      <c r="L78" s="41">
        <f t="shared" si="8"/>
        <v>0</v>
      </c>
      <c r="M78" s="41">
        <v>0</v>
      </c>
      <c r="N78" s="41">
        <f t="shared" si="10"/>
        <v>0</v>
      </c>
      <c r="O78" s="1"/>
    </row>
    <row r="79" spans="2:15" x14ac:dyDescent="0.25">
      <c r="B79" s="18"/>
      <c r="C79" s="3"/>
      <c r="D79" s="3"/>
      <c r="E79" s="40"/>
      <c r="F79" s="61">
        <v>0</v>
      </c>
      <c r="G79" s="41">
        <f t="shared" si="6"/>
        <v>0</v>
      </c>
      <c r="H79" s="201">
        <v>0.2</v>
      </c>
      <c r="I79" s="41">
        <f t="shared" si="7"/>
        <v>0</v>
      </c>
      <c r="J79" s="41">
        <v>0.4</v>
      </c>
      <c r="K79" s="41">
        <f t="shared" si="9"/>
        <v>0</v>
      </c>
      <c r="L79" s="41">
        <f t="shared" si="8"/>
        <v>0</v>
      </c>
      <c r="M79" s="41">
        <v>0</v>
      </c>
      <c r="N79" s="41">
        <f t="shared" si="10"/>
        <v>0</v>
      </c>
      <c r="O79" s="1"/>
    </row>
    <row r="80" spans="2:15" x14ac:dyDescent="0.25">
      <c r="B80" s="18"/>
      <c r="C80" s="3"/>
      <c r="D80" s="3"/>
      <c r="E80" s="40"/>
      <c r="F80" s="61">
        <v>0</v>
      </c>
      <c r="G80" s="41">
        <f t="shared" si="6"/>
        <v>0</v>
      </c>
      <c r="H80" s="201">
        <v>0.2</v>
      </c>
      <c r="I80" s="41">
        <f t="shared" si="7"/>
        <v>0</v>
      </c>
      <c r="J80" s="41">
        <v>0.4</v>
      </c>
      <c r="K80" s="41">
        <f t="shared" si="9"/>
        <v>0</v>
      </c>
      <c r="L80" s="41">
        <f t="shared" si="8"/>
        <v>0</v>
      </c>
      <c r="M80" s="41">
        <v>0</v>
      </c>
      <c r="N80" s="41">
        <f t="shared" si="10"/>
        <v>0</v>
      </c>
      <c r="O80" s="1"/>
    </row>
    <row r="81" spans="2:15" x14ac:dyDescent="0.25">
      <c r="B81" s="18"/>
      <c r="C81" s="3"/>
      <c r="D81" s="3"/>
      <c r="E81" s="40"/>
      <c r="F81" s="61">
        <v>0</v>
      </c>
      <c r="G81" s="41">
        <f t="shared" si="6"/>
        <v>0</v>
      </c>
      <c r="H81" s="201">
        <v>0.2</v>
      </c>
      <c r="I81" s="41">
        <f t="shared" si="7"/>
        <v>0</v>
      </c>
      <c r="J81" s="41">
        <v>0.4</v>
      </c>
      <c r="K81" s="41">
        <f t="shared" si="9"/>
        <v>0</v>
      </c>
      <c r="L81" s="41">
        <f t="shared" si="8"/>
        <v>0</v>
      </c>
      <c r="M81" s="41">
        <v>0</v>
      </c>
      <c r="N81" s="41">
        <f t="shared" si="10"/>
        <v>0</v>
      </c>
      <c r="O81" s="1"/>
    </row>
    <row r="82" spans="2:15" x14ac:dyDescent="0.25">
      <c r="B82" s="18"/>
      <c r="C82" s="3"/>
      <c r="D82" s="3"/>
      <c r="E82" s="40"/>
      <c r="F82" s="61">
        <v>0</v>
      </c>
      <c r="G82" s="41">
        <f t="shared" si="6"/>
        <v>0</v>
      </c>
      <c r="H82" s="201">
        <v>0.2</v>
      </c>
      <c r="I82" s="41">
        <f t="shared" si="7"/>
        <v>0</v>
      </c>
      <c r="J82" s="41">
        <v>0.4</v>
      </c>
      <c r="K82" s="41">
        <f t="shared" si="9"/>
        <v>0</v>
      </c>
      <c r="L82" s="41">
        <f t="shared" si="8"/>
        <v>0</v>
      </c>
      <c r="M82" s="41">
        <v>0</v>
      </c>
      <c r="N82" s="41">
        <f t="shared" si="10"/>
        <v>0</v>
      </c>
      <c r="O82" s="1"/>
    </row>
    <row r="83" spans="2:15" x14ac:dyDescent="0.25">
      <c r="B83" s="18"/>
      <c r="C83" s="3"/>
      <c r="D83" s="3"/>
      <c r="E83" s="40"/>
      <c r="F83" s="61">
        <v>0</v>
      </c>
      <c r="G83" s="41">
        <f t="shared" si="6"/>
        <v>0</v>
      </c>
      <c r="H83" s="201">
        <v>0.2</v>
      </c>
      <c r="I83" s="41">
        <f t="shared" si="7"/>
        <v>0</v>
      </c>
      <c r="J83" s="41">
        <v>0.4</v>
      </c>
      <c r="K83" s="41">
        <f t="shared" si="9"/>
        <v>0</v>
      </c>
      <c r="L83" s="41">
        <f t="shared" si="8"/>
        <v>0</v>
      </c>
      <c r="M83" s="41">
        <v>0</v>
      </c>
      <c r="N83" s="41">
        <f t="shared" si="10"/>
        <v>0</v>
      </c>
      <c r="O83" s="1"/>
    </row>
    <row r="84" spans="2:15" x14ac:dyDescent="0.25">
      <c r="B84" s="18"/>
      <c r="C84" s="3"/>
      <c r="D84" s="3"/>
      <c r="E84" s="40"/>
      <c r="F84" s="61">
        <v>0</v>
      </c>
      <c r="G84" s="41">
        <f t="shared" si="6"/>
        <v>0</v>
      </c>
      <c r="H84" s="201">
        <v>0.2</v>
      </c>
      <c r="I84" s="41">
        <f t="shared" si="7"/>
        <v>0</v>
      </c>
      <c r="J84" s="41">
        <v>0.4</v>
      </c>
      <c r="K84" s="41">
        <f t="shared" si="9"/>
        <v>0</v>
      </c>
      <c r="L84" s="41">
        <f t="shared" si="8"/>
        <v>0</v>
      </c>
      <c r="M84" s="41">
        <v>0</v>
      </c>
      <c r="N84" s="41">
        <f t="shared" si="10"/>
        <v>0</v>
      </c>
      <c r="O84" s="1"/>
    </row>
    <row r="85" spans="2:15" x14ac:dyDescent="0.25">
      <c r="B85" s="18"/>
      <c r="C85" s="3"/>
      <c r="D85" s="3"/>
      <c r="E85" s="40"/>
      <c r="F85" s="61">
        <v>0</v>
      </c>
      <c r="G85" s="41">
        <f t="shared" si="6"/>
        <v>0</v>
      </c>
      <c r="H85" s="201">
        <v>0.2</v>
      </c>
      <c r="I85" s="41">
        <f t="shared" si="7"/>
        <v>0</v>
      </c>
      <c r="J85" s="41">
        <v>0.4</v>
      </c>
      <c r="K85" s="41">
        <f t="shared" si="9"/>
        <v>0</v>
      </c>
      <c r="L85" s="41">
        <f t="shared" si="8"/>
        <v>0</v>
      </c>
      <c r="M85" s="41">
        <v>0</v>
      </c>
      <c r="N85" s="41">
        <f t="shared" si="10"/>
        <v>0</v>
      </c>
      <c r="O85" s="1"/>
    </row>
    <row r="86" spans="2:15" x14ac:dyDescent="0.25">
      <c r="B86" s="18"/>
      <c r="C86" s="3"/>
      <c r="D86" s="3"/>
      <c r="E86" s="40"/>
      <c r="F86" s="61">
        <v>0</v>
      </c>
      <c r="G86" s="41">
        <f t="shared" si="6"/>
        <v>0</v>
      </c>
      <c r="H86" s="201">
        <v>0.2</v>
      </c>
      <c r="I86" s="41">
        <f t="shared" si="7"/>
        <v>0</v>
      </c>
      <c r="J86" s="41">
        <v>0.4</v>
      </c>
      <c r="K86" s="41">
        <f t="shared" si="9"/>
        <v>0</v>
      </c>
      <c r="L86" s="41">
        <f t="shared" si="8"/>
        <v>0</v>
      </c>
      <c r="M86" s="41">
        <v>0</v>
      </c>
      <c r="N86" s="41">
        <f t="shared" si="10"/>
        <v>0</v>
      </c>
      <c r="O86" s="1"/>
    </row>
    <row r="87" spans="2:15" x14ac:dyDescent="0.25">
      <c r="B87" s="18"/>
      <c r="C87" s="3"/>
      <c r="D87" s="3"/>
      <c r="E87" s="40"/>
      <c r="F87" s="61">
        <v>0</v>
      </c>
      <c r="G87" s="41">
        <f t="shared" si="6"/>
        <v>0</v>
      </c>
      <c r="H87" s="201">
        <v>0.2</v>
      </c>
      <c r="I87" s="41">
        <f t="shared" si="7"/>
        <v>0</v>
      </c>
      <c r="J87" s="41">
        <v>0.4</v>
      </c>
      <c r="K87" s="41">
        <f t="shared" si="9"/>
        <v>0</v>
      </c>
      <c r="L87" s="41">
        <f t="shared" si="8"/>
        <v>0</v>
      </c>
      <c r="M87" s="41">
        <v>0</v>
      </c>
      <c r="N87" s="41">
        <f t="shared" si="10"/>
        <v>0</v>
      </c>
      <c r="O87" s="1"/>
    </row>
    <row r="88" spans="2:15" x14ac:dyDescent="0.25">
      <c r="B88" s="18"/>
      <c r="C88" s="3"/>
      <c r="D88" s="3"/>
      <c r="E88" s="40"/>
      <c r="F88" s="61">
        <v>0</v>
      </c>
      <c r="G88" s="41">
        <f t="shared" si="6"/>
        <v>0</v>
      </c>
      <c r="H88" s="201">
        <v>0.2</v>
      </c>
      <c r="I88" s="41">
        <f t="shared" si="7"/>
        <v>0</v>
      </c>
      <c r="J88" s="41">
        <v>0.4</v>
      </c>
      <c r="K88" s="41">
        <f t="shared" si="9"/>
        <v>0</v>
      </c>
      <c r="L88" s="41">
        <f t="shared" si="8"/>
        <v>0</v>
      </c>
      <c r="M88" s="41">
        <v>0</v>
      </c>
      <c r="N88" s="41">
        <f t="shared" si="10"/>
        <v>0</v>
      </c>
      <c r="O88" s="1"/>
    </row>
    <row r="89" spans="2:15" x14ac:dyDescent="0.25">
      <c r="B89" s="18"/>
      <c r="C89" s="3"/>
      <c r="D89" s="3"/>
      <c r="E89" s="40"/>
      <c r="F89" s="61">
        <v>0</v>
      </c>
      <c r="G89" s="41">
        <f t="shared" si="6"/>
        <v>0</v>
      </c>
      <c r="H89" s="201">
        <v>0.2</v>
      </c>
      <c r="I89" s="41">
        <f t="shared" si="7"/>
        <v>0</v>
      </c>
      <c r="J89" s="41">
        <v>0.4</v>
      </c>
      <c r="K89" s="41">
        <f t="shared" si="9"/>
        <v>0</v>
      </c>
      <c r="L89" s="41">
        <f t="shared" si="8"/>
        <v>0</v>
      </c>
      <c r="M89" s="41">
        <v>0</v>
      </c>
      <c r="N89" s="41">
        <f t="shared" si="10"/>
        <v>0</v>
      </c>
      <c r="O89" s="1"/>
    </row>
    <row r="90" spans="2:15" x14ac:dyDescent="0.25">
      <c r="B90" s="18"/>
      <c r="C90" s="3"/>
      <c r="D90" s="3"/>
      <c r="E90" s="40"/>
      <c r="F90" s="61">
        <v>0</v>
      </c>
      <c r="G90" s="41">
        <f t="shared" si="6"/>
        <v>0</v>
      </c>
      <c r="H90" s="201">
        <v>0.2</v>
      </c>
      <c r="I90" s="41">
        <f t="shared" si="7"/>
        <v>0</v>
      </c>
      <c r="J90" s="41">
        <v>0.4</v>
      </c>
      <c r="K90" s="41">
        <f t="shared" si="9"/>
        <v>0</v>
      </c>
      <c r="L90" s="41">
        <f t="shared" si="8"/>
        <v>0</v>
      </c>
      <c r="M90" s="41">
        <v>0</v>
      </c>
      <c r="N90" s="41">
        <f t="shared" si="10"/>
        <v>0</v>
      </c>
      <c r="O90" s="1"/>
    </row>
    <row r="91" spans="2:15" x14ac:dyDescent="0.25">
      <c r="B91" s="18"/>
      <c r="C91" s="3"/>
      <c r="D91" s="3"/>
      <c r="E91" s="40"/>
      <c r="F91" s="61">
        <v>0</v>
      </c>
      <c r="G91" s="41">
        <f t="shared" si="6"/>
        <v>0</v>
      </c>
      <c r="H91" s="201">
        <v>0.2</v>
      </c>
      <c r="I91" s="41">
        <f t="shared" si="7"/>
        <v>0</v>
      </c>
      <c r="J91" s="41">
        <v>0.4</v>
      </c>
      <c r="K91" s="41">
        <f t="shared" si="9"/>
        <v>0</v>
      </c>
      <c r="L91" s="41">
        <f t="shared" si="8"/>
        <v>0</v>
      </c>
      <c r="M91" s="41">
        <v>0</v>
      </c>
      <c r="N91" s="41">
        <f t="shared" si="10"/>
        <v>0</v>
      </c>
      <c r="O91" s="1"/>
    </row>
    <row r="92" spans="2:15" x14ac:dyDescent="0.25">
      <c r="B92" s="18"/>
      <c r="C92" s="3"/>
      <c r="D92" s="3"/>
      <c r="E92" s="40"/>
      <c r="F92" s="61">
        <v>0</v>
      </c>
      <c r="G92" s="41">
        <f t="shared" si="6"/>
        <v>0</v>
      </c>
      <c r="H92" s="201">
        <v>0.2</v>
      </c>
      <c r="I92" s="41">
        <f t="shared" si="7"/>
        <v>0</v>
      </c>
      <c r="J92" s="41">
        <v>0.4</v>
      </c>
      <c r="K92" s="41">
        <f t="shared" si="9"/>
        <v>0</v>
      </c>
      <c r="L92" s="41">
        <f t="shared" si="8"/>
        <v>0</v>
      </c>
      <c r="M92" s="41">
        <v>0</v>
      </c>
      <c r="N92" s="41">
        <f t="shared" si="10"/>
        <v>0</v>
      </c>
      <c r="O92" s="1"/>
    </row>
    <row r="93" spans="2:15" x14ac:dyDescent="0.25">
      <c r="B93" s="18"/>
      <c r="C93" s="3"/>
      <c r="D93" s="3"/>
      <c r="E93" s="40"/>
      <c r="F93" s="61">
        <v>0</v>
      </c>
      <c r="G93" s="41">
        <f t="shared" si="6"/>
        <v>0</v>
      </c>
      <c r="H93" s="201">
        <v>0.2</v>
      </c>
      <c r="I93" s="41">
        <f t="shared" si="7"/>
        <v>0</v>
      </c>
      <c r="J93" s="41">
        <v>0.4</v>
      </c>
      <c r="K93" s="41">
        <f t="shared" si="9"/>
        <v>0</v>
      </c>
      <c r="L93" s="41">
        <f t="shared" si="8"/>
        <v>0</v>
      </c>
      <c r="M93" s="41">
        <v>0</v>
      </c>
      <c r="N93" s="41">
        <f t="shared" si="10"/>
        <v>0</v>
      </c>
      <c r="O93" s="1"/>
    </row>
    <row r="94" spans="2:15" x14ac:dyDescent="0.25">
      <c r="B94" s="18"/>
      <c r="C94" s="3"/>
      <c r="D94" s="3"/>
      <c r="E94" s="40"/>
      <c r="F94" s="61">
        <v>0</v>
      </c>
      <c r="G94" s="41">
        <f t="shared" si="6"/>
        <v>0</v>
      </c>
      <c r="H94" s="201">
        <v>0.2</v>
      </c>
      <c r="I94" s="41">
        <f t="shared" si="7"/>
        <v>0</v>
      </c>
      <c r="J94" s="41">
        <v>0.4</v>
      </c>
      <c r="K94" s="41">
        <f t="shared" si="9"/>
        <v>0</v>
      </c>
      <c r="L94" s="41">
        <f t="shared" si="8"/>
        <v>0</v>
      </c>
      <c r="M94" s="41">
        <v>0</v>
      </c>
      <c r="N94" s="41">
        <f t="shared" si="10"/>
        <v>0</v>
      </c>
      <c r="O94" s="1"/>
    </row>
    <row r="95" spans="2:15" x14ac:dyDescent="0.25">
      <c r="B95" s="18"/>
      <c r="C95" s="3"/>
      <c r="D95" s="3"/>
      <c r="E95" s="40"/>
      <c r="F95" s="61">
        <v>0</v>
      </c>
      <c r="G95" s="41">
        <f t="shared" si="6"/>
        <v>0</v>
      </c>
      <c r="H95" s="201">
        <v>0.2</v>
      </c>
      <c r="I95" s="41">
        <f t="shared" si="7"/>
        <v>0</v>
      </c>
      <c r="J95" s="41">
        <v>0.4</v>
      </c>
      <c r="K95" s="41">
        <f t="shared" si="9"/>
        <v>0</v>
      </c>
      <c r="L95" s="41">
        <f t="shared" si="8"/>
        <v>0</v>
      </c>
      <c r="M95" s="41">
        <v>0</v>
      </c>
      <c r="N95" s="41">
        <f t="shared" si="10"/>
        <v>0</v>
      </c>
      <c r="O95" s="1"/>
    </row>
    <row r="96" spans="2:15" x14ac:dyDescent="0.25">
      <c r="B96" s="18"/>
      <c r="C96" s="3"/>
      <c r="D96" s="3"/>
      <c r="E96" s="40"/>
      <c r="F96" s="61">
        <v>0</v>
      </c>
      <c r="G96" s="41">
        <f t="shared" si="6"/>
        <v>0</v>
      </c>
      <c r="H96" s="201">
        <v>0.2</v>
      </c>
      <c r="I96" s="41">
        <f t="shared" si="7"/>
        <v>0</v>
      </c>
      <c r="J96" s="41">
        <v>0.4</v>
      </c>
      <c r="K96" s="41">
        <f t="shared" si="9"/>
        <v>0</v>
      </c>
      <c r="L96" s="41">
        <f t="shared" si="8"/>
        <v>0</v>
      </c>
      <c r="M96" s="41">
        <v>0</v>
      </c>
      <c r="N96" s="41">
        <f t="shared" si="10"/>
        <v>0</v>
      </c>
      <c r="O96" s="1"/>
    </row>
    <row r="97" spans="2:15" x14ac:dyDescent="0.25">
      <c r="B97" s="18"/>
      <c r="C97" s="3"/>
      <c r="D97" s="3"/>
      <c r="E97" s="40"/>
      <c r="F97" s="61">
        <v>0</v>
      </c>
      <c r="G97" s="41">
        <f t="shared" si="6"/>
        <v>0</v>
      </c>
      <c r="H97" s="201">
        <v>0.2</v>
      </c>
      <c r="I97" s="41">
        <f t="shared" si="7"/>
        <v>0</v>
      </c>
      <c r="J97" s="41">
        <v>0.4</v>
      </c>
      <c r="K97" s="41">
        <f t="shared" si="9"/>
        <v>0</v>
      </c>
      <c r="L97" s="41">
        <f t="shared" si="8"/>
        <v>0</v>
      </c>
      <c r="M97" s="41">
        <v>0</v>
      </c>
      <c r="N97" s="41">
        <f t="shared" si="10"/>
        <v>0</v>
      </c>
      <c r="O97" s="1"/>
    </row>
    <row r="98" spans="2:15" x14ac:dyDescent="0.25">
      <c r="B98" s="18"/>
      <c r="C98" s="3"/>
      <c r="D98" s="3"/>
      <c r="E98" s="40"/>
      <c r="F98" s="61">
        <v>0</v>
      </c>
      <c r="G98" s="41">
        <f t="shared" si="6"/>
        <v>0</v>
      </c>
      <c r="H98" s="201">
        <v>0.2</v>
      </c>
      <c r="I98" s="41">
        <f t="shared" si="7"/>
        <v>0</v>
      </c>
      <c r="J98" s="41">
        <v>0.4</v>
      </c>
      <c r="K98" s="41">
        <f t="shared" si="9"/>
        <v>0</v>
      </c>
      <c r="L98" s="41">
        <f t="shared" si="8"/>
        <v>0</v>
      </c>
      <c r="M98" s="41">
        <v>0</v>
      </c>
      <c r="N98" s="41">
        <f t="shared" si="10"/>
        <v>0</v>
      </c>
      <c r="O98" s="1"/>
    </row>
    <row r="99" spans="2:15" x14ac:dyDescent="0.25">
      <c r="B99" s="18"/>
      <c r="C99" s="3"/>
      <c r="D99" s="3"/>
      <c r="E99" s="40"/>
      <c r="F99" s="61">
        <v>0</v>
      </c>
      <c r="G99" s="41">
        <f t="shared" si="6"/>
        <v>0</v>
      </c>
      <c r="H99" s="201">
        <v>0.2</v>
      </c>
      <c r="I99" s="41">
        <f t="shared" si="7"/>
        <v>0</v>
      </c>
      <c r="J99" s="41">
        <v>0.4</v>
      </c>
      <c r="K99" s="41">
        <f t="shared" si="9"/>
        <v>0</v>
      </c>
      <c r="L99" s="41">
        <f t="shared" si="8"/>
        <v>0</v>
      </c>
      <c r="M99" s="41">
        <v>0</v>
      </c>
      <c r="N99" s="41">
        <f t="shared" si="10"/>
        <v>0</v>
      </c>
      <c r="O99" s="1"/>
    </row>
    <row r="100" spans="2:15" x14ac:dyDescent="0.25">
      <c r="B100" s="18"/>
      <c r="C100" s="3"/>
      <c r="D100" s="3"/>
      <c r="E100" s="40"/>
      <c r="F100" s="61">
        <v>0</v>
      </c>
      <c r="G100" s="41">
        <f t="shared" si="6"/>
        <v>0</v>
      </c>
      <c r="H100" s="201">
        <v>0.2</v>
      </c>
      <c r="I100" s="41">
        <f t="shared" si="7"/>
        <v>0</v>
      </c>
      <c r="J100" s="41">
        <v>0.4</v>
      </c>
      <c r="K100" s="41">
        <f t="shared" si="9"/>
        <v>0</v>
      </c>
      <c r="L100" s="41">
        <f t="shared" si="8"/>
        <v>0</v>
      </c>
      <c r="M100" s="41">
        <v>0</v>
      </c>
      <c r="N100" s="41">
        <f t="shared" si="10"/>
        <v>0</v>
      </c>
      <c r="O100" s="1"/>
    </row>
    <row r="101" spans="2:15" x14ac:dyDescent="0.25">
      <c r="B101" s="18"/>
      <c r="C101" s="46"/>
      <c r="D101" s="3"/>
      <c r="E101" s="40"/>
      <c r="F101" s="61">
        <v>0</v>
      </c>
      <c r="G101" s="41">
        <f t="shared" si="6"/>
        <v>0</v>
      </c>
      <c r="H101" s="201">
        <v>0.2</v>
      </c>
      <c r="I101" s="41">
        <f t="shared" si="7"/>
        <v>0</v>
      </c>
      <c r="J101" s="41">
        <v>0.4</v>
      </c>
      <c r="K101" s="41">
        <f t="shared" si="9"/>
        <v>0</v>
      </c>
      <c r="L101" s="41">
        <f t="shared" si="8"/>
        <v>0</v>
      </c>
      <c r="M101" s="41">
        <v>0</v>
      </c>
      <c r="N101" s="41">
        <f t="shared" si="10"/>
        <v>0</v>
      </c>
      <c r="O101" s="1"/>
    </row>
    <row r="102" spans="2:15" x14ac:dyDescent="0.25">
      <c r="B102" s="18"/>
      <c r="C102" s="3"/>
      <c r="D102" s="3"/>
      <c r="E102" s="40"/>
      <c r="F102" s="61">
        <v>0</v>
      </c>
      <c r="G102" s="41">
        <f t="shared" si="6"/>
        <v>0</v>
      </c>
      <c r="H102" s="201">
        <v>0.2</v>
      </c>
      <c r="I102" s="41">
        <f t="shared" si="7"/>
        <v>0</v>
      </c>
      <c r="J102" s="41">
        <v>0.4</v>
      </c>
      <c r="K102" s="41">
        <f t="shared" si="9"/>
        <v>0</v>
      </c>
      <c r="L102" s="41">
        <f t="shared" si="8"/>
        <v>0</v>
      </c>
      <c r="M102" s="41">
        <v>0</v>
      </c>
      <c r="N102" s="41">
        <f t="shared" si="10"/>
        <v>0</v>
      </c>
      <c r="O102" s="1"/>
    </row>
    <row r="103" spans="2:15" x14ac:dyDescent="0.25">
      <c r="B103" s="18"/>
      <c r="C103" s="19"/>
      <c r="D103" s="3"/>
      <c r="E103" s="40"/>
      <c r="F103" s="61">
        <v>0</v>
      </c>
      <c r="G103" s="41">
        <f t="shared" si="6"/>
        <v>0</v>
      </c>
      <c r="H103" s="201">
        <v>0.2</v>
      </c>
      <c r="I103" s="41">
        <f t="shared" si="7"/>
        <v>0</v>
      </c>
      <c r="J103" s="41">
        <v>0.4</v>
      </c>
      <c r="K103" s="41">
        <f t="shared" si="9"/>
        <v>0</v>
      </c>
      <c r="L103" s="41">
        <f t="shared" si="8"/>
        <v>0</v>
      </c>
      <c r="M103" s="41">
        <v>0</v>
      </c>
      <c r="N103" s="41">
        <f t="shared" si="10"/>
        <v>0</v>
      </c>
      <c r="O103" s="1"/>
    </row>
    <row r="104" spans="2:15" x14ac:dyDescent="0.25">
      <c r="B104" s="18"/>
      <c r="C104" s="19"/>
      <c r="D104" s="3"/>
      <c r="E104" s="40"/>
      <c r="F104" s="61">
        <v>0</v>
      </c>
      <c r="G104" s="41">
        <f t="shared" si="6"/>
        <v>0</v>
      </c>
      <c r="H104" s="201">
        <v>0.2</v>
      </c>
      <c r="I104" s="41">
        <f t="shared" si="7"/>
        <v>0</v>
      </c>
      <c r="J104" s="41">
        <v>0.4</v>
      </c>
      <c r="K104" s="41">
        <f t="shared" si="9"/>
        <v>0</v>
      </c>
      <c r="L104" s="41">
        <f t="shared" si="8"/>
        <v>0</v>
      </c>
      <c r="M104" s="41">
        <v>0</v>
      </c>
      <c r="N104" s="41">
        <f t="shared" si="10"/>
        <v>0</v>
      </c>
      <c r="O104" s="1"/>
    </row>
    <row r="105" spans="2:15" x14ac:dyDescent="0.25">
      <c r="B105" s="18"/>
      <c r="C105" s="3"/>
      <c r="D105" s="3"/>
      <c r="E105" s="40"/>
      <c r="F105" s="61">
        <v>0</v>
      </c>
      <c r="G105" s="41">
        <f t="shared" si="6"/>
        <v>0</v>
      </c>
      <c r="H105" s="201">
        <v>0.2</v>
      </c>
      <c r="I105" s="41">
        <f t="shared" si="7"/>
        <v>0</v>
      </c>
      <c r="J105" s="41">
        <v>0.4</v>
      </c>
      <c r="K105" s="41">
        <f t="shared" si="9"/>
        <v>0</v>
      </c>
      <c r="L105" s="41">
        <f t="shared" si="8"/>
        <v>0</v>
      </c>
      <c r="M105" s="41">
        <v>0</v>
      </c>
      <c r="N105" s="41">
        <f t="shared" si="10"/>
        <v>0</v>
      </c>
      <c r="O105" s="1"/>
    </row>
    <row r="106" spans="2:15" x14ac:dyDescent="0.25">
      <c r="B106" s="18"/>
      <c r="C106" s="3"/>
      <c r="D106" s="3"/>
      <c r="E106" s="40"/>
      <c r="F106" s="61">
        <v>0</v>
      </c>
      <c r="G106" s="41">
        <f t="shared" si="6"/>
        <v>0</v>
      </c>
      <c r="H106" s="201">
        <v>0.2</v>
      </c>
      <c r="I106" s="41">
        <f t="shared" si="7"/>
        <v>0</v>
      </c>
      <c r="J106" s="41">
        <v>0.4</v>
      </c>
      <c r="K106" s="41">
        <f t="shared" si="9"/>
        <v>0</v>
      </c>
      <c r="L106" s="41">
        <f t="shared" si="8"/>
        <v>0</v>
      </c>
      <c r="M106" s="41">
        <v>0</v>
      </c>
      <c r="N106" s="41">
        <f t="shared" si="10"/>
        <v>0</v>
      </c>
      <c r="O106" s="1"/>
    </row>
    <row r="107" spans="2:15" x14ac:dyDescent="0.25">
      <c r="B107" s="18"/>
      <c r="C107" s="3"/>
      <c r="D107" s="3"/>
      <c r="E107" s="40"/>
      <c r="F107" s="61">
        <v>0</v>
      </c>
      <c r="G107" s="41">
        <f t="shared" si="6"/>
        <v>0</v>
      </c>
      <c r="H107" s="201">
        <v>0.2</v>
      </c>
      <c r="I107" s="41">
        <f t="shared" si="7"/>
        <v>0</v>
      </c>
      <c r="J107" s="41">
        <v>0.4</v>
      </c>
      <c r="K107" s="41">
        <f t="shared" si="9"/>
        <v>0</v>
      </c>
      <c r="L107" s="41">
        <f t="shared" si="8"/>
        <v>0</v>
      </c>
      <c r="M107" s="41">
        <v>0</v>
      </c>
      <c r="N107" s="41">
        <f t="shared" si="10"/>
        <v>0</v>
      </c>
      <c r="O107" s="1"/>
    </row>
    <row r="108" spans="2:15" x14ac:dyDescent="0.25">
      <c r="B108" s="18"/>
      <c r="C108" s="3"/>
      <c r="D108" s="3"/>
      <c r="E108" s="40"/>
      <c r="F108" s="61">
        <v>0</v>
      </c>
      <c r="G108" s="41">
        <f t="shared" si="6"/>
        <v>0</v>
      </c>
      <c r="H108" s="201">
        <v>0.2</v>
      </c>
      <c r="I108" s="41">
        <f t="shared" si="7"/>
        <v>0</v>
      </c>
      <c r="J108" s="41">
        <v>0.4</v>
      </c>
      <c r="K108" s="41">
        <f t="shared" si="9"/>
        <v>0</v>
      </c>
      <c r="L108" s="41">
        <f t="shared" si="8"/>
        <v>0</v>
      </c>
      <c r="M108" s="41">
        <v>0</v>
      </c>
      <c r="N108" s="41">
        <f t="shared" si="10"/>
        <v>0</v>
      </c>
      <c r="O108" s="1"/>
    </row>
    <row r="109" spans="2:15" x14ac:dyDescent="0.25">
      <c r="B109" s="18"/>
      <c r="C109" s="3"/>
      <c r="D109" s="3"/>
      <c r="E109" s="40"/>
      <c r="F109" s="61">
        <v>0</v>
      </c>
      <c r="G109" s="41">
        <f t="shared" si="6"/>
        <v>0</v>
      </c>
      <c r="H109" s="201">
        <v>0.2</v>
      </c>
      <c r="I109" s="41">
        <f t="shared" si="7"/>
        <v>0</v>
      </c>
      <c r="J109" s="41">
        <v>0.4</v>
      </c>
      <c r="K109" s="41">
        <f t="shared" si="9"/>
        <v>0</v>
      </c>
      <c r="L109" s="41">
        <f t="shared" si="8"/>
        <v>0</v>
      </c>
      <c r="M109" s="41">
        <v>0</v>
      </c>
      <c r="N109" s="41">
        <f t="shared" si="10"/>
        <v>0</v>
      </c>
      <c r="O109" s="1"/>
    </row>
    <row r="110" spans="2:15" x14ac:dyDescent="0.25">
      <c r="B110" s="18"/>
      <c r="C110" s="19"/>
      <c r="D110" s="3"/>
      <c r="E110" s="40"/>
      <c r="F110" s="61">
        <v>0</v>
      </c>
      <c r="G110" s="41">
        <f t="shared" si="6"/>
        <v>0</v>
      </c>
      <c r="H110" s="201">
        <v>0.2</v>
      </c>
      <c r="I110" s="41">
        <f t="shared" si="7"/>
        <v>0</v>
      </c>
      <c r="J110" s="41">
        <v>0.4</v>
      </c>
      <c r="K110" s="41">
        <f t="shared" si="9"/>
        <v>0</v>
      </c>
      <c r="L110" s="41">
        <f t="shared" si="8"/>
        <v>0</v>
      </c>
      <c r="M110" s="41">
        <v>0</v>
      </c>
      <c r="N110" s="41">
        <f t="shared" si="10"/>
        <v>0</v>
      </c>
      <c r="O110" s="1"/>
    </row>
    <row r="111" spans="2:15" x14ac:dyDescent="0.25">
      <c r="B111" s="18"/>
      <c r="C111" s="19"/>
      <c r="D111" s="3"/>
      <c r="E111" s="40"/>
      <c r="F111" s="61">
        <v>0</v>
      </c>
      <c r="G111" s="41">
        <f t="shared" si="6"/>
        <v>0</v>
      </c>
      <c r="H111" s="201">
        <v>0.2</v>
      </c>
      <c r="I111" s="41">
        <f t="shared" si="7"/>
        <v>0</v>
      </c>
      <c r="J111" s="41">
        <v>0.4</v>
      </c>
      <c r="K111" s="41">
        <f t="shared" si="9"/>
        <v>0</v>
      </c>
      <c r="L111" s="41">
        <f t="shared" si="8"/>
        <v>0</v>
      </c>
      <c r="M111" s="41">
        <v>0</v>
      </c>
      <c r="N111" s="41">
        <f t="shared" si="10"/>
        <v>0</v>
      </c>
      <c r="O111" s="1"/>
    </row>
    <row r="112" spans="2:15" x14ac:dyDescent="0.25">
      <c r="B112" s="18"/>
      <c r="C112" s="19"/>
      <c r="D112" s="3"/>
      <c r="E112" s="40"/>
      <c r="F112" s="61">
        <v>0</v>
      </c>
      <c r="G112" s="41">
        <f t="shared" si="6"/>
        <v>0</v>
      </c>
      <c r="H112" s="201">
        <v>0.2</v>
      </c>
      <c r="I112" s="41">
        <f t="shared" si="7"/>
        <v>0</v>
      </c>
      <c r="J112" s="41">
        <v>0.4</v>
      </c>
      <c r="K112" s="41">
        <f t="shared" si="9"/>
        <v>0</v>
      </c>
      <c r="L112" s="41">
        <f t="shared" si="8"/>
        <v>0</v>
      </c>
      <c r="M112" s="41">
        <v>0</v>
      </c>
      <c r="N112" s="41">
        <f t="shared" si="10"/>
        <v>0</v>
      </c>
      <c r="O112" s="1"/>
    </row>
    <row r="113" spans="2:15" x14ac:dyDescent="0.25">
      <c r="B113" s="18"/>
      <c r="C113" s="19"/>
      <c r="D113" s="3"/>
      <c r="E113" s="40"/>
      <c r="F113" s="61">
        <v>0</v>
      </c>
      <c r="G113" s="41">
        <f t="shared" si="6"/>
        <v>0</v>
      </c>
      <c r="H113" s="201">
        <v>0.2</v>
      </c>
      <c r="I113" s="41">
        <f t="shared" si="7"/>
        <v>0</v>
      </c>
      <c r="J113" s="41">
        <v>0.4</v>
      </c>
      <c r="K113" s="41">
        <f t="shared" si="9"/>
        <v>0</v>
      </c>
      <c r="L113" s="41">
        <f t="shared" si="8"/>
        <v>0</v>
      </c>
      <c r="M113" s="41">
        <v>0</v>
      </c>
      <c r="N113" s="41">
        <f t="shared" si="10"/>
        <v>0</v>
      </c>
      <c r="O113" s="1"/>
    </row>
    <row r="114" spans="2:15" x14ac:dyDescent="0.25">
      <c r="B114" s="18"/>
      <c r="C114" s="46"/>
      <c r="D114" s="3"/>
      <c r="E114" s="40"/>
      <c r="F114" s="61">
        <v>0</v>
      </c>
      <c r="G114" s="41">
        <f t="shared" si="6"/>
        <v>0</v>
      </c>
      <c r="H114" s="201">
        <v>0.2</v>
      </c>
      <c r="I114" s="41">
        <f t="shared" si="7"/>
        <v>0</v>
      </c>
      <c r="J114" s="41">
        <v>0.4</v>
      </c>
      <c r="K114" s="41">
        <f t="shared" si="9"/>
        <v>0</v>
      </c>
      <c r="L114" s="41">
        <f t="shared" si="8"/>
        <v>0</v>
      </c>
      <c r="M114" s="41">
        <v>0</v>
      </c>
      <c r="N114" s="41">
        <f t="shared" si="10"/>
        <v>0</v>
      </c>
      <c r="O114" s="1"/>
    </row>
    <row r="115" spans="2:15" x14ac:dyDescent="0.25">
      <c r="B115" s="18"/>
      <c r="C115" s="3"/>
      <c r="D115" s="3"/>
      <c r="E115" s="40"/>
      <c r="F115" s="61">
        <v>0</v>
      </c>
      <c r="G115" s="41">
        <f t="shared" si="6"/>
        <v>0</v>
      </c>
      <c r="H115" s="201">
        <v>0.2</v>
      </c>
      <c r="I115" s="41">
        <f t="shared" si="7"/>
        <v>0</v>
      </c>
      <c r="J115" s="41">
        <v>0.4</v>
      </c>
      <c r="K115" s="41">
        <f t="shared" si="9"/>
        <v>0</v>
      </c>
      <c r="L115" s="41">
        <f t="shared" si="8"/>
        <v>0</v>
      </c>
      <c r="M115" s="41">
        <v>0</v>
      </c>
      <c r="N115" s="41">
        <f t="shared" si="10"/>
        <v>0</v>
      </c>
      <c r="O115" s="1"/>
    </row>
    <row r="116" spans="2:15" x14ac:dyDescent="0.25">
      <c r="B116" s="18"/>
      <c r="C116" s="19"/>
      <c r="D116" s="3"/>
      <c r="E116" s="40"/>
      <c r="F116" s="61">
        <v>0</v>
      </c>
      <c r="G116" s="41">
        <f t="shared" si="6"/>
        <v>0</v>
      </c>
      <c r="H116" s="201">
        <v>0.2</v>
      </c>
      <c r="I116" s="41">
        <f t="shared" si="7"/>
        <v>0</v>
      </c>
      <c r="J116" s="41">
        <v>0.4</v>
      </c>
      <c r="K116" s="41">
        <f t="shared" si="9"/>
        <v>0</v>
      </c>
      <c r="L116" s="41">
        <f t="shared" si="8"/>
        <v>0</v>
      </c>
      <c r="M116" s="41">
        <v>0</v>
      </c>
      <c r="N116" s="41">
        <f t="shared" si="10"/>
        <v>0</v>
      </c>
      <c r="O116" s="1"/>
    </row>
    <row r="117" spans="2:15" x14ac:dyDescent="0.25">
      <c r="B117" s="18"/>
      <c r="C117" s="19"/>
      <c r="D117" s="3"/>
      <c r="E117" s="40"/>
      <c r="F117" s="61">
        <v>0</v>
      </c>
      <c r="G117" s="41">
        <f t="shared" si="6"/>
        <v>0</v>
      </c>
      <c r="H117" s="201">
        <v>0.2</v>
      </c>
      <c r="I117" s="41">
        <f t="shared" si="7"/>
        <v>0</v>
      </c>
      <c r="J117" s="41">
        <v>0.4</v>
      </c>
      <c r="K117" s="41">
        <f t="shared" si="9"/>
        <v>0</v>
      </c>
      <c r="L117" s="41">
        <f t="shared" si="8"/>
        <v>0</v>
      </c>
      <c r="M117" s="41">
        <v>0</v>
      </c>
      <c r="N117" s="41">
        <f t="shared" si="10"/>
        <v>0</v>
      </c>
      <c r="O117" s="1"/>
    </row>
    <row r="118" spans="2:15" x14ac:dyDescent="0.25">
      <c r="B118" s="18"/>
      <c r="C118" s="3"/>
      <c r="D118" s="3"/>
      <c r="E118" s="40"/>
      <c r="F118" s="61">
        <v>0</v>
      </c>
      <c r="G118" s="41">
        <f t="shared" si="6"/>
        <v>0</v>
      </c>
      <c r="H118" s="201">
        <v>0.2</v>
      </c>
      <c r="I118" s="41">
        <f t="shared" si="7"/>
        <v>0</v>
      </c>
      <c r="J118" s="41">
        <v>0.4</v>
      </c>
      <c r="K118" s="41">
        <f t="shared" si="9"/>
        <v>0</v>
      </c>
      <c r="L118" s="41">
        <f t="shared" si="8"/>
        <v>0</v>
      </c>
      <c r="M118" s="41">
        <v>0</v>
      </c>
      <c r="N118" s="41">
        <f t="shared" si="10"/>
        <v>0</v>
      </c>
      <c r="O118" s="1"/>
    </row>
    <row r="119" spans="2:15" x14ac:dyDescent="0.25">
      <c r="B119" s="18"/>
      <c r="C119" s="3"/>
      <c r="D119" s="3"/>
      <c r="E119" s="40"/>
      <c r="F119" s="61">
        <v>0</v>
      </c>
      <c r="G119" s="41">
        <f t="shared" si="6"/>
        <v>0</v>
      </c>
      <c r="H119" s="201">
        <v>0.2</v>
      </c>
      <c r="I119" s="41">
        <f t="shared" si="7"/>
        <v>0</v>
      </c>
      <c r="J119" s="41">
        <v>0.4</v>
      </c>
      <c r="K119" s="41">
        <f t="shared" si="9"/>
        <v>0</v>
      </c>
      <c r="L119" s="41">
        <f t="shared" si="8"/>
        <v>0</v>
      </c>
      <c r="M119" s="41">
        <v>0</v>
      </c>
      <c r="N119" s="41">
        <f t="shared" si="10"/>
        <v>0</v>
      </c>
      <c r="O119" s="1"/>
    </row>
    <row r="120" spans="2:15" x14ac:dyDescent="0.25">
      <c r="B120" s="18"/>
      <c r="C120" s="3"/>
      <c r="D120" s="3"/>
      <c r="E120" s="40"/>
      <c r="F120" s="61">
        <v>0</v>
      </c>
      <c r="G120" s="41">
        <f t="shared" si="6"/>
        <v>0</v>
      </c>
      <c r="H120" s="201">
        <v>0.2</v>
      </c>
      <c r="I120" s="41">
        <f t="shared" si="7"/>
        <v>0</v>
      </c>
      <c r="J120" s="41">
        <v>0.4</v>
      </c>
      <c r="K120" s="41">
        <f t="shared" si="9"/>
        <v>0</v>
      </c>
      <c r="L120" s="41">
        <f t="shared" si="8"/>
        <v>0</v>
      </c>
      <c r="M120" s="41">
        <v>0</v>
      </c>
      <c r="N120" s="41">
        <f t="shared" si="10"/>
        <v>0</v>
      </c>
      <c r="O120" s="1"/>
    </row>
    <row r="121" spans="2:15" x14ac:dyDescent="0.25">
      <c r="B121" s="18"/>
      <c r="C121" s="3"/>
      <c r="D121" s="3"/>
      <c r="E121" s="40"/>
      <c r="F121" s="61">
        <v>0</v>
      </c>
      <c r="G121" s="41">
        <f t="shared" si="6"/>
        <v>0</v>
      </c>
      <c r="H121" s="201">
        <v>0.2</v>
      </c>
      <c r="I121" s="41">
        <f t="shared" si="7"/>
        <v>0</v>
      </c>
      <c r="J121" s="41">
        <v>0.4</v>
      </c>
      <c r="K121" s="41">
        <f t="shared" si="9"/>
        <v>0</v>
      </c>
      <c r="L121" s="41">
        <f t="shared" si="8"/>
        <v>0</v>
      </c>
      <c r="M121" s="41">
        <v>0</v>
      </c>
      <c r="N121" s="41">
        <f t="shared" si="10"/>
        <v>0</v>
      </c>
      <c r="O121" s="1"/>
    </row>
    <row r="122" spans="2:15" x14ac:dyDescent="0.25">
      <c r="B122" s="18"/>
      <c r="C122" s="3"/>
      <c r="D122" s="3"/>
      <c r="E122" s="40"/>
      <c r="F122" s="61">
        <v>0</v>
      </c>
      <c r="G122" s="41">
        <f t="shared" si="6"/>
        <v>0</v>
      </c>
      <c r="H122" s="201">
        <v>0.2</v>
      </c>
      <c r="I122" s="41">
        <f t="shared" si="7"/>
        <v>0</v>
      </c>
      <c r="J122" s="41">
        <v>0.4</v>
      </c>
      <c r="K122" s="41">
        <f t="shared" si="9"/>
        <v>0</v>
      </c>
      <c r="L122" s="41">
        <f t="shared" si="8"/>
        <v>0</v>
      </c>
      <c r="M122" s="41">
        <v>0</v>
      </c>
      <c r="N122" s="41">
        <f t="shared" si="10"/>
        <v>0</v>
      </c>
      <c r="O122" s="1"/>
    </row>
    <row r="123" spans="2:15" x14ac:dyDescent="0.25">
      <c r="B123" s="18"/>
      <c r="C123" s="19"/>
      <c r="D123" s="3"/>
      <c r="E123" s="40"/>
      <c r="F123" s="61">
        <v>0</v>
      </c>
      <c r="G123" s="41">
        <f t="shared" si="6"/>
        <v>0</v>
      </c>
      <c r="H123" s="201">
        <v>0.2</v>
      </c>
      <c r="I123" s="41">
        <f t="shared" si="7"/>
        <v>0</v>
      </c>
      <c r="J123" s="41">
        <v>0.4</v>
      </c>
      <c r="K123" s="41">
        <f t="shared" si="9"/>
        <v>0</v>
      </c>
      <c r="L123" s="41">
        <f t="shared" si="8"/>
        <v>0</v>
      </c>
      <c r="M123" s="41">
        <v>0</v>
      </c>
      <c r="N123" s="41">
        <f t="shared" si="10"/>
        <v>0</v>
      </c>
      <c r="O123" s="1"/>
    </row>
    <row r="124" spans="2:15" x14ac:dyDescent="0.25">
      <c r="B124" s="18"/>
      <c r="C124" s="19"/>
      <c r="D124" s="3"/>
      <c r="E124" s="40"/>
      <c r="F124" s="61">
        <v>0</v>
      </c>
      <c r="G124" s="41">
        <f t="shared" si="6"/>
        <v>0</v>
      </c>
      <c r="H124" s="201">
        <v>0.2</v>
      </c>
      <c r="I124" s="41">
        <f t="shared" si="7"/>
        <v>0</v>
      </c>
      <c r="J124" s="41">
        <v>0.4</v>
      </c>
      <c r="K124" s="41">
        <f t="shared" si="9"/>
        <v>0</v>
      </c>
      <c r="L124" s="41">
        <f t="shared" si="8"/>
        <v>0</v>
      </c>
      <c r="M124" s="41">
        <v>0</v>
      </c>
      <c r="N124" s="41">
        <f t="shared" si="10"/>
        <v>0</v>
      </c>
      <c r="O124" s="1"/>
    </row>
    <row r="125" spans="2:15" x14ac:dyDescent="0.25">
      <c r="B125" s="18"/>
      <c r="C125" s="19"/>
      <c r="D125" s="3"/>
      <c r="E125" s="40"/>
      <c r="F125" s="61">
        <v>0</v>
      </c>
      <c r="G125" s="41">
        <f t="shared" si="6"/>
        <v>0</v>
      </c>
      <c r="H125" s="201">
        <v>0.2</v>
      </c>
      <c r="I125" s="41">
        <f t="shared" si="7"/>
        <v>0</v>
      </c>
      <c r="J125" s="41">
        <v>0.4</v>
      </c>
      <c r="K125" s="41">
        <f t="shared" si="9"/>
        <v>0</v>
      </c>
      <c r="L125" s="41">
        <f t="shared" si="8"/>
        <v>0</v>
      </c>
      <c r="M125" s="41">
        <v>0</v>
      </c>
      <c r="N125" s="41">
        <f t="shared" si="10"/>
        <v>0</v>
      </c>
      <c r="O125" s="1"/>
    </row>
    <row r="126" spans="2:15" x14ac:dyDescent="0.25">
      <c r="B126" s="18"/>
      <c r="C126" s="19"/>
      <c r="D126" s="3"/>
      <c r="E126" s="40"/>
      <c r="F126" s="61">
        <v>0</v>
      </c>
      <c r="G126" s="41">
        <f t="shared" si="6"/>
        <v>0</v>
      </c>
      <c r="H126" s="201">
        <v>0.2</v>
      </c>
      <c r="I126" s="41">
        <f t="shared" si="7"/>
        <v>0</v>
      </c>
      <c r="J126" s="41">
        <v>0.4</v>
      </c>
      <c r="K126" s="41">
        <f t="shared" si="9"/>
        <v>0</v>
      </c>
      <c r="L126" s="41">
        <f t="shared" si="8"/>
        <v>0</v>
      </c>
      <c r="M126" s="41">
        <v>0</v>
      </c>
      <c r="N126" s="41">
        <f t="shared" si="10"/>
        <v>0</v>
      </c>
      <c r="O126" s="1"/>
    </row>
    <row r="127" spans="2:15" x14ac:dyDescent="0.25">
      <c r="B127" s="18"/>
      <c r="C127" s="46"/>
      <c r="D127" s="3"/>
      <c r="E127" s="40"/>
      <c r="F127" s="61">
        <v>0</v>
      </c>
      <c r="G127" s="41">
        <f t="shared" si="6"/>
        <v>0</v>
      </c>
      <c r="H127" s="201">
        <v>0.2</v>
      </c>
      <c r="I127" s="41">
        <f t="shared" si="7"/>
        <v>0</v>
      </c>
      <c r="J127" s="41">
        <v>0.4</v>
      </c>
      <c r="K127" s="41">
        <f t="shared" si="9"/>
        <v>0</v>
      </c>
      <c r="L127" s="41">
        <f t="shared" si="8"/>
        <v>0</v>
      </c>
      <c r="M127" s="41">
        <v>0</v>
      </c>
      <c r="N127" s="41">
        <f t="shared" si="10"/>
        <v>0</v>
      </c>
      <c r="O127" s="1"/>
    </row>
    <row r="128" spans="2:15" x14ac:dyDescent="0.25">
      <c r="B128" s="18"/>
      <c r="C128" s="3"/>
      <c r="D128" s="3"/>
      <c r="E128" s="40"/>
      <c r="F128" s="61">
        <v>0</v>
      </c>
      <c r="G128" s="41">
        <f t="shared" si="6"/>
        <v>0</v>
      </c>
      <c r="H128" s="201">
        <v>0.2</v>
      </c>
      <c r="I128" s="41">
        <f t="shared" si="7"/>
        <v>0</v>
      </c>
      <c r="J128" s="41">
        <v>0.4</v>
      </c>
      <c r="K128" s="41">
        <f t="shared" si="9"/>
        <v>0</v>
      </c>
      <c r="L128" s="41">
        <f t="shared" si="8"/>
        <v>0</v>
      </c>
      <c r="M128" s="41">
        <v>0</v>
      </c>
      <c r="N128" s="41">
        <f t="shared" si="10"/>
        <v>0</v>
      </c>
      <c r="O128" s="1"/>
    </row>
    <row r="129" spans="2:15" x14ac:dyDescent="0.25">
      <c r="B129" s="18"/>
      <c r="C129" s="19"/>
      <c r="D129" s="3"/>
      <c r="E129" s="40"/>
      <c r="F129" s="61">
        <v>0</v>
      </c>
      <c r="G129" s="41">
        <f t="shared" si="6"/>
        <v>0</v>
      </c>
      <c r="H129" s="201">
        <v>0.2</v>
      </c>
      <c r="I129" s="41">
        <f t="shared" si="7"/>
        <v>0</v>
      </c>
      <c r="J129" s="41">
        <v>0.4</v>
      </c>
      <c r="K129" s="41">
        <f t="shared" si="9"/>
        <v>0</v>
      </c>
      <c r="L129" s="41">
        <f t="shared" si="8"/>
        <v>0</v>
      </c>
      <c r="M129" s="41">
        <v>0</v>
      </c>
      <c r="N129" s="41">
        <f t="shared" si="10"/>
        <v>0</v>
      </c>
      <c r="O129" s="1"/>
    </row>
    <row r="130" spans="2:15" x14ac:dyDescent="0.25">
      <c r="B130" s="18"/>
      <c r="C130" s="19"/>
      <c r="D130" s="3"/>
      <c r="E130" s="40"/>
      <c r="F130" s="61">
        <v>0</v>
      </c>
      <c r="G130" s="41">
        <f t="shared" si="6"/>
        <v>0</v>
      </c>
      <c r="H130" s="201">
        <v>0.2</v>
      </c>
      <c r="I130" s="41">
        <f t="shared" si="7"/>
        <v>0</v>
      </c>
      <c r="J130" s="41">
        <v>0.4</v>
      </c>
      <c r="K130" s="41">
        <f t="shared" si="9"/>
        <v>0</v>
      </c>
      <c r="L130" s="41">
        <f t="shared" si="8"/>
        <v>0</v>
      </c>
      <c r="M130" s="41">
        <v>0</v>
      </c>
      <c r="N130" s="41">
        <f t="shared" si="10"/>
        <v>0</v>
      </c>
      <c r="O130" s="1"/>
    </row>
    <row r="131" spans="2:15" x14ac:dyDescent="0.25">
      <c r="B131" s="18"/>
      <c r="C131" s="3"/>
      <c r="D131" s="3"/>
      <c r="E131" s="40"/>
      <c r="F131" s="61">
        <v>0</v>
      </c>
      <c r="G131" s="41">
        <f t="shared" si="6"/>
        <v>0</v>
      </c>
      <c r="H131" s="201">
        <v>0.2</v>
      </c>
      <c r="I131" s="41">
        <f t="shared" si="7"/>
        <v>0</v>
      </c>
      <c r="J131" s="41">
        <v>0.4</v>
      </c>
      <c r="K131" s="41">
        <f t="shared" si="9"/>
        <v>0</v>
      </c>
      <c r="L131" s="41">
        <f t="shared" si="8"/>
        <v>0</v>
      </c>
      <c r="M131" s="41">
        <v>0</v>
      </c>
      <c r="N131" s="41">
        <f t="shared" si="10"/>
        <v>0</v>
      </c>
      <c r="O131" s="1"/>
    </row>
    <row r="132" spans="2:15" x14ac:dyDescent="0.25">
      <c r="B132" s="18"/>
      <c r="C132" s="3"/>
      <c r="D132" s="3"/>
      <c r="E132" s="40"/>
      <c r="F132" s="61">
        <v>0</v>
      </c>
      <c r="G132" s="41">
        <f t="shared" si="6"/>
        <v>0</v>
      </c>
      <c r="H132" s="201">
        <v>0.2</v>
      </c>
      <c r="I132" s="41">
        <f t="shared" si="7"/>
        <v>0</v>
      </c>
      <c r="J132" s="41">
        <v>0.4</v>
      </c>
      <c r="K132" s="41">
        <f t="shared" si="9"/>
        <v>0</v>
      </c>
      <c r="L132" s="41">
        <f t="shared" si="8"/>
        <v>0</v>
      </c>
      <c r="M132" s="41">
        <v>0</v>
      </c>
      <c r="N132" s="41">
        <f t="shared" si="10"/>
        <v>0</v>
      </c>
      <c r="O132" s="1"/>
    </row>
    <row r="133" spans="2:15" x14ac:dyDescent="0.25">
      <c r="B133" s="18"/>
      <c r="C133" s="3"/>
      <c r="D133" s="3"/>
      <c r="E133" s="40"/>
      <c r="F133" s="61">
        <v>0</v>
      </c>
      <c r="G133" s="41">
        <f t="shared" si="6"/>
        <v>0</v>
      </c>
      <c r="H133" s="201">
        <v>0.2</v>
      </c>
      <c r="I133" s="41">
        <f t="shared" si="7"/>
        <v>0</v>
      </c>
      <c r="J133" s="41">
        <v>0.4</v>
      </c>
      <c r="K133" s="41">
        <f t="shared" si="9"/>
        <v>0</v>
      </c>
      <c r="L133" s="41">
        <f t="shared" si="8"/>
        <v>0</v>
      </c>
      <c r="M133" s="41">
        <v>0</v>
      </c>
      <c r="N133" s="41">
        <f t="shared" si="10"/>
        <v>0</v>
      </c>
      <c r="O133" s="1"/>
    </row>
    <row r="134" spans="2:15" x14ac:dyDescent="0.25">
      <c r="B134" s="18"/>
      <c r="C134" s="3"/>
      <c r="D134" s="3"/>
      <c r="E134" s="40"/>
      <c r="F134" s="61">
        <v>0</v>
      </c>
      <c r="G134" s="41">
        <f t="shared" ref="G134:G197" si="11">E134*F134</f>
        <v>0</v>
      </c>
      <c r="H134" s="201">
        <v>0.2</v>
      </c>
      <c r="I134" s="41">
        <f t="shared" ref="I134:I197" si="12">H134*G134</f>
        <v>0</v>
      </c>
      <c r="J134" s="41">
        <v>0.4</v>
      </c>
      <c r="K134" s="41">
        <f t="shared" si="9"/>
        <v>0</v>
      </c>
      <c r="L134" s="41">
        <f t="shared" ref="L134:L197" si="13">G134+I134-K134</f>
        <v>0</v>
      </c>
      <c r="M134" s="41">
        <v>0</v>
      </c>
      <c r="N134" s="41">
        <f t="shared" si="10"/>
        <v>0</v>
      </c>
      <c r="O134" s="1"/>
    </row>
    <row r="135" spans="2:15" x14ac:dyDescent="0.25">
      <c r="B135" s="18"/>
      <c r="C135" s="3"/>
      <c r="D135" s="3"/>
      <c r="E135" s="40"/>
      <c r="F135" s="61">
        <v>0</v>
      </c>
      <c r="G135" s="41">
        <f t="shared" si="11"/>
        <v>0</v>
      </c>
      <c r="H135" s="201">
        <v>0.2</v>
      </c>
      <c r="I135" s="41">
        <f t="shared" si="12"/>
        <v>0</v>
      </c>
      <c r="J135" s="41">
        <v>0.4</v>
      </c>
      <c r="K135" s="41">
        <f t="shared" ref="K135:K198" si="14">I135/10*4</f>
        <v>0</v>
      </c>
      <c r="L135" s="41">
        <f t="shared" si="13"/>
        <v>0</v>
      </c>
      <c r="M135" s="41">
        <v>0</v>
      </c>
      <c r="N135" s="2">
        <f t="shared" ref="N135:N198" si="15">N134+L135-M135</f>
        <v>0</v>
      </c>
      <c r="O135" s="1"/>
    </row>
    <row r="136" spans="2:15" x14ac:dyDescent="0.25">
      <c r="B136" s="18"/>
      <c r="C136" s="19"/>
      <c r="D136" s="3"/>
      <c r="E136" s="40"/>
      <c r="F136" s="61">
        <v>0</v>
      </c>
      <c r="G136" s="41">
        <f t="shared" si="11"/>
        <v>0</v>
      </c>
      <c r="H136" s="201">
        <v>0.2</v>
      </c>
      <c r="I136" s="41">
        <f t="shared" si="12"/>
        <v>0</v>
      </c>
      <c r="J136" s="41">
        <v>0.4</v>
      </c>
      <c r="K136" s="41">
        <f t="shared" si="14"/>
        <v>0</v>
      </c>
      <c r="L136" s="41">
        <f t="shared" si="13"/>
        <v>0</v>
      </c>
      <c r="M136" s="41">
        <v>0</v>
      </c>
      <c r="N136" s="2">
        <f t="shared" si="15"/>
        <v>0</v>
      </c>
      <c r="O136" s="1"/>
    </row>
    <row r="137" spans="2:15" x14ac:dyDescent="0.25">
      <c r="B137" s="18"/>
      <c r="C137" s="19"/>
      <c r="D137" s="3"/>
      <c r="E137" s="40"/>
      <c r="F137" s="61">
        <v>0</v>
      </c>
      <c r="G137" s="41">
        <f t="shared" si="11"/>
        <v>0</v>
      </c>
      <c r="H137" s="201">
        <v>0.2</v>
      </c>
      <c r="I137" s="41">
        <f t="shared" si="12"/>
        <v>0</v>
      </c>
      <c r="J137" s="41">
        <v>0.4</v>
      </c>
      <c r="K137" s="41">
        <f t="shared" si="14"/>
        <v>0</v>
      </c>
      <c r="L137" s="41">
        <f t="shared" si="13"/>
        <v>0</v>
      </c>
      <c r="M137" s="41">
        <v>0</v>
      </c>
      <c r="N137" s="2">
        <f t="shared" si="15"/>
        <v>0</v>
      </c>
      <c r="O137" s="1"/>
    </row>
    <row r="138" spans="2:15" x14ac:dyDescent="0.25">
      <c r="B138" s="18"/>
      <c r="C138" s="19"/>
      <c r="D138" s="3"/>
      <c r="E138" s="40"/>
      <c r="F138" s="61">
        <v>0</v>
      </c>
      <c r="G138" s="41">
        <f t="shared" si="11"/>
        <v>0</v>
      </c>
      <c r="H138" s="201">
        <v>0.2</v>
      </c>
      <c r="I138" s="41">
        <f t="shared" si="12"/>
        <v>0</v>
      </c>
      <c r="J138" s="41">
        <v>0.4</v>
      </c>
      <c r="K138" s="41">
        <f t="shared" si="14"/>
        <v>0</v>
      </c>
      <c r="L138" s="41">
        <f t="shared" si="13"/>
        <v>0</v>
      </c>
      <c r="M138" s="41">
        <v>0</v>
      </c>
      <c r="N138" s="2">
        <f t="shared" si="15"/>
        <v>0</v>
      </c>
      <c r="O138" s="1"/>
    </row>
    <row r="139" spans="2:15" x14ac:dyDescent="0.25">
      <c r="B139" s="18"/>
      <c r="C139" s="19"/>
      <c r="D139" s="3"/>
      <c r="E139" s="40"/>
      <c r="F139" s="61">
        <v>0</v>
      </c>
      <c r="G139" s="41">
        <f t="shared" si="11"/>
        <v>0</v>
      </c>
      <c r="H139" s="201">
        <v>0.2</v>
      </c>
      <c r="I139" s="41">
        <f t="shared" si="12"/>
        <v>0</v>
      </c>
      <c r="J139" s="41">
        <v>0.4</v>
      </c>
      <c r="K139" s="41">
        <f t="shared" si="14"/>
        <v>0</v>
      </c>
      <c r="L139" s="41">
        <f t="shared" si="13"/>
        <v>0</v>
      </c>
      <c r="M139" s="41">
        <v>0</v>
      </c>
      <c r="N139" s="2">
        <f t="shared" si="15"/>
        <v>0</v>
      </c>
      <c r="O139" s="1"/>
    </row>
    <row r="140" spans="2:15" x14ac:dyDescent="0.25">
      <c r="B140" s="18"/>
      <c r="C140" s="46"/>
      <c r="D140" s="3"/>
      <c r="E140" s="40"/>
      <c r="F140" s="61">
        <v>0</v>
      </c>
      <c r="G140" s="41">
        <f t="shared" si="11"/>
        <v>0</v>
      </c>
      <c r="H140" s="201">
        <v>0.2</v>
      </c>
      <c r="I140" s="41">
        <f t="shared" si="12"/>
        <v>0</v>
      </c>
      <c r="J140" s="41">
        <v>0.4</v>
      </c>
      <c r="K140" s="41">
        <f t="shared" si="14"/>
        <v>0</v>
      </c>
      <c r="L140" s="41">
        <f t="shared" si="13"/>
        <v>0</v>
      </c>
      <c r="M140" s="41">
        <v>0</v>
      </c>
      <c r="N140" s="2">
        <f t="shared" si="15"/>
        <v>0</v>
      </c>
      <c r="O140" s="1"/>
    </row>
    <row r="141" spans="2:15" x14ac:dyDescent="0.25">
      <c r="B141" s="18"/>
      <c r="C141" s="3"/>
      <c r="D141" s="3"/>
      <c r="E141" s="40"/>
      <c r="F141" s="61">
        <v>0</v>
      </c>
      <c r="G141" s="41">
        <f t="shared" si="11"/>
        <v>0</v>
      </c>
      <c r="H141" s="201">
        <v>0.2</v>
      </c>
      <c r="I141" s="41">
        <f t="shared" si="12"/>
        <v>0</v>
      </c>
      <c r="J141" s="41">
        <v>0.4</v>
      </c>
      <c r="K141" s="41">
        <f t="shared" si="14"/>
        <v>0</v>
      </c>
      <c r="L141" s="41">
        <f t="shared" si="13"/>
        <v>0</v>
      </c>
      <c r="M141" s="41">
        <v>0</v>
      </c>
      <c r="N141" s="2">
        <f t="shared" si="15"/>
        <v>0</v>
      </c>
      <c r="O141" s="1"/>
    </row>
    <row r="142" spans="2:15" x14ac:dyDescent="0.25">
      <c r="B142" s="18"/>
      <c r="C142" s="19"/>
      <c r="D142" s="3"/>
      <c r="E142" s="40"/>
      <c r="F142" s="61">
        <v>0</v>
      </c>
      <c r="G142" s="41">
        <f t="shared" si="11"/>
        <v>0</v>
      </c>
      <c r="H142" s="201">
        <v>0.2</v>
      </c>
      <c r="I142" s="41">
        <f t="shared" si="12"/>
        <v>0</v>
      </c>
      <c r="J142" s="41">
        <v>0.4</v>
      </c>
      <c r="K142" s="41">
        <f t="shared" si="14"/>
        <v>0</v>
      </c>
      <c r="L142" s="41">
        <f t="shared" si="13"/>
        <v>0</v>
      </c>
      <c r="M142" s="41">
        <v>0</v>
      </c>
      <c r="N142" s="2">
        <f t="shared" si="15"/>
        <v>0</v>
      </c>
      <c r="O142" s="1"/>
    </row>
    <row r="143" spans="2:15" x14ac:dyDescent="0.25">
      <c r="B143" s="18"/>
      <c r="C143" s="19"/>
      <c r="D143" s="3"/>
      <c r="E143" s="40"/>
      <c r="F143" s="61">
        <v>0</v>
      </c>
      <c r="G143" s="41">
        <f t="shared" si="11"/>
        <v>0</v>
      </c>
      <c r="H143" s="201">
        <v>0.2</v>
      </c>
      <c r="I143" s="41">
        <f t="shared" si="12"/>
        <v>0</v>
      </c>
      <c r="J143" s="41">
        <v>0.4</v>
      </c>
      <c r="K143" s="41">
        <f t="shared" si="14"/>
        <v>0</v>
      </c>
      <c r="L143" s="41">
        <f t="shared" si="13"/>
        <v>0</v>
      </c>
      <c r="M143" s="41">
        <v>0</v>
      </c>
      <c r="N143" s="2">
        <f t="shared" si="15"/>
        <v>0</v>
      </c>
      <c r="O143" s="1"/>
    </row>
    <row r="144" spans="2:15" x14ac:dyDescent="0.25">
      <c r="B144" s="18"/>
      <c r="C144" s="3"/>
      <c r="D144" s="3"/>
      <c r="E144" s="40"/>
      <c r="F144" s="61">
        <v>0</v>
      </c>
      <c r="G144" s="41">
        <f t="shared" si="11"/>
        <v>0</v>
      </c>
      <c r="H144" s="201">
        <v>0.2</v>
      </c>
      <c r="I144" s="41">
        <f t="shared" si="12"/>
        <v>0</v>
      </c>
      <c r="J144" s="41">
        <v>0.4</v>
      </c>
      <c r="K144" s="41">
        <f t="shared" si="14"/>
        <v>0</v>
      </c>
      <c r="L144" s="41">
        <f t="shared" si="13"/>
        <v>0</v>
      </c>
      <c r="M144" s="41">
        <v>0</v>
      </c>
      <c r="N144" s="2">
        <f t="shared" si="15"/>
        <v>0</v>
      </c>
      <c r="O144" s="1"/>
    </row>
    <row r="145" spans="2:15" x14ac:dyDescent="0.25">
      <c r="B145" s="18"/>
      <c r="C145" s="3"/>
      <c r="D145" s="3"/>
      <c r="E145" s="40"/>
      <c r="F145" s="61">
        <v>0</v>
      </c>
      <c r="G145" s="41">
        <f t="shared" si="11"/>
        <v>0</v>
      </c>
      <c r="H145" s="201">
        <v>0.2</v>
      </c>
      <c r="I145" s="41">
        <f t="shared" si="12"/>
        <v>0</v>
      </c>
      <c r="J145" s="41">
        <v>0.4</v>
      </c>
      <c r="K145" s="41">
        <f t="shared" si="14"/>
        <v>0</v>
      </c>
      <c r="L145" s="41">
        <f t="shared" si="13"/>
        <v>0</v>
      </c>
      <c r="M145" s="41">
        <v>0</v>
      </c>
      <c r="N145" s="2">
        <f t="shared" si="15"/>
        <v>0</v>
      </c>
      <c r="O145" s="1"/>
    </row>
    <row r="146" spans="2:15" x14ac:dyDescent="0.25">
      <c r="B146" s="18"/>
      <c r="C146" s="3"/>
      <c r="D146" s="3"/>
      <c r="E146" s="40"/>
      <c r="F146" s="61">
        <v>0</v>
      </c>
      <c r="G146" s="41">
        <f t="shared" si="11"/>
        <v>0</v>
      </c>
      <c r="H146" s="201">
        <v>0.2</v>
      </c>
      <c r="I146" s="41">
        <f t="shared" si="12"/>
        <v>0</v>
      </c>
      <c r="J146" s="41">
        <v>0.4</v>
      </c>
      <c r="K146" s="41">
        <f t="shared" si="14"/>
        <v>0</v>
      </c>
      <c r="L146" s="41">
        <f t="shared" si="13"/>
        <v>0</v>
      </c>
      <c r="M146" s="41">
        <v>0</v>
      </c>
      <c r="N146" s="2">
        <f t="shared" si="15"/>
        <v>0</v>
      </c>
      <c r="O146" s="1"/>
    </row>
    <row r="147" spans="2:15" x14ac:dyDescent="0.25">
      <c r="B147" s="18"/>
      <c r="C147" s="3"/>
      <c r="D147" s="3"/>
      <c r="E147" s="40"/>
      <c r="F147" s="61">
        <v>0</v>
      </c>
      <c r="G147" s="41">
        <f t="shared" si="11"/>
        <v>0</v>
      </c>
      <c r="H147" s="201">
        <v>0.2</v>
      </c>
      <c r="I147" s="41">
        <f t="shared" si="12"/>
        <v>0</v>
      </c>
      <c r="J147" s="41">
        <v>0.4</v>
      </c>
      <c r="K147" s="41">
        <f t="shared" si="14"/>
        <v>0</v>
      </c>
      <c r="L147" s="41">
        <f t="shared" si="13"/>
        <v>0</v>
      </c>
      <c r="M147" s="41">
        <v>0</v>
      </c>
      <c r="N147" s="2">
        <f t="shared" si="15"/>
        <v>0</v>
      </c>
      <c r="O147" s="1"/>
    </row>
    <row r="148" spans="2:15" x14ac:dyDescent="0.25">
      <c r="B148" s="18"/>
      <c r="C148" s="3"/>
      <c r="D148" s="3"/>
      <c r="E148" s="40"/>
      <c r="F148" s="61">
        <v>0</v>
      </c>
      <c r="G148" s="41">
        <f t="shared" si="11"/>
        <v>0</v>
      </c>
      <c r="H148" s="201">
        <v>0.2</v>
      </c>
      <c r="I148" s="41">
        <f t="shared" si="12"/>
        <v>0</v>
      </c>
      <c r="J148" s="41">
        <v>0.4</v>
      </c>
      <c r="K148" s="41">
        <f t="shared" si="14"/>
        <v>0</v>
      </c>
      <c r="L148" s="41">
        <f t="shared" si="13"/>
        <v>0</v>
      </c>
      <c r="M148" s="41">
        <v>0</v>
      </c>
      <c r="N148" s="2">
        <f t="shared" si="15"/>
        <v>0</v>
      </c>
      <c r="O148" s="1"/>
    </row>
    <row r="149" spans="2:15" x14ac:dyDescent="0.25">
      <c r="B149" s="18"/>
      <c r="C149" s="19"/>
      <c r="D149" s="3"/>
      <c r="E149" s="40"/>
      <c r="F149" s="61">
        <v>0</v>
      </c>
      <c r="G149" s="41">
        <f t="shared" si="11"/>
        <v>0</v>
      </c>
      <c r="H149" s="201">
        <v>0.2</v>
      </c>
      <c r="I149" s="41">
        <f t="shared" si="12"/>
        <v>0</v>
      </c>
      <c r="J149" s="41">
        <v>0.4</v>
      </c>
      <c r="K149" s="41">
        <f t="shared" si="14"/>
        <v>0</v>
      </c>
      <c r="L149" s="41">
        <f t="shared" si="13"/>
        <v>0</v>
      </c>
      <c r="M149" s="41">
        <v>0</v>
      </c>
      <c r="N149" s="2">
        <f t="shared" si="15"/>
        <v>0</v>
      </c>
      <c r="O149" s="1"/>
    </row>
    <row r="150" spans="2:15" x14ac:dyDescent="0.25">
      <c r="B150" s="18"/>
      <c r="C150" s="19"/>
      <c r="D150" s="3"/>
      <c r="E150" s="40"/>
      <c r="F150" s="61">
        <v>0</v>
      </c>
      <c r="G150" s="41">
        <f t="shared" si="11"/>
        <v>0</v>
      </c>
      <c r="H150" s="201">
        <v>0.2</v>
      </c>
      <c r="I150" s="41">
        <f t="shared" si="12"/>
        <v>0</v>
      </c>
      <c r="J150" s="41">
        <v>0.4</v>
      </c>
      <c r="K150" s="41">
        <f t="shared" si="14"/>
        <v>0</v>
      </c>
      <c r="L150" s="41">
        <f t="shared" si="13"/>
        <v>0</v>
      </c>
      <c r="M150" s="41">
        <v>0</v>
      </c>
      <c r="N150" s="2">
        <f t="shared" si="15"/>
        <v>0</v>
      </c>
      <c r="O150" s="1"/>
    </row>
    <row r="151" spans="2:15" x14ac:dyDescent="0.25">
      <c r="B151" s="18"/>
      <c r="C151" s="19"/>
      <c r="D151" s="3"/>
      <c r="E151" s="40"/>
      <c r="F151" s="61">
        <v>0</v>
      </c>
      <c r="G151" s="41">
        <f t="shared" si="11"/>
        <v>0</v>
      </c>
      <c r="H151" s="201">
        <v>0.2</v>
      </c>
      <c r="I151" s="41">
        <f t="shared" si="12"/>
        <v>0</v>
      </c>
      <c r="J151" s="41">
        <v>0.4</v>
      </c>
      <c r="K151" s="41">
        <f t="shared" si="14"/>
        <v>0</v>
      </c>
      <c r="L151" s="41">
        <f t="shared" si="13"/>
        <v>0</v>
      </c>
      <c r="M151" s="41">
        <v>0</v>
      </c>
      <c r="N151" s="2">
        <f t="shared" si="15"/>
        <v>0</v>
      </c>
      <c r="O151" s="1"/>
    </row>
    <row r="152" spans="2:15" x14ac:dyDescent="0.25">
      <c r="B152" s="18"/>
      <c r="C152" s="19"/>
      <c r="D152" s="3"/>
      <c r="E152" s="40"/>
      <c r="F152" s="61">
        <v>0</v>
      </c>
      <c r="G152" s="41">
        <f t="shared" si="11"/>
        <v>0</v>
      </c>
      <c r="H152" s="201">
        <v>0.2</v>
      </c>
      <c r="I152" s="41">
        <f t="shared" si="12"/>
        <v>0</v>
      </c>
      <c r="J152" s="41">
        <v>0.4</v>
      </c>
      <c r="K152" s="41">
        <f t="shared" si="14"/>
        <v>0</v>
      </c>
      <c r="L152" s="41">
        <f t="shared" si="13"/>
        <v>0</v>
      </c>
      <c r="M152" s="41">
        <v>0</v>
      </c>
      <c r="N152" s="2">
        <f t="shared" si="15"/>
        <v>0</v>
      </c>
      <c r="O152" s="1"/>
    </row>
    <row r="153" spans="2:15" x14ac:dyDescent="0.25">
      <c r="B153" s="18"/>
      <c r="C153" s="46"/>
      <c r="D153" s="3"/>
      <c r="E153" s="40"/>
      <c r="F153" s="61">
        <v>0</v>
      </c>
      <c r="G153" s="41">
        <f t="shared" si="11"/>
        <v>0</v>
      </c>
      <c r="H153" s="201">
        <v>0.2</v>
      </c>
      <c r="I153" s="41">
        <f t="shared" si="12"/>
        <v>0</v>
      </c>
      <c r="J153" s="41">
        <v>0.4</v>
      </c>
      <c r="K153" s="41">
        <f t="shared" si="14"/>
        <v>0</v>
      </c>
      <c r="L153" s="41">
        <f t="shared" si="13"/>
        <v>0</v>
      </c>
      <c r="M153" s="41">
        <v>0</v>
      </c>
      <c r="N153" s="2">
        <f t="shared" si="15"/>
        <v>0</v>
      </c>
      <c r="O153" s="1"/>
    </row>
    <row r="154" spans="2:15" x14ac:dyDescent="0.25">
      <c r="B154" s="18"/>
      <c r="C154" s="3"/>
      <c r="D154" s="3"/>
      <c r="E154" s="40"/>
      <c r="F154" s="61">
        <v>0</v>
      </c>
      <c r="G154" s="41">
        <f t="shared" si="11"/>
        <v>0</v>
      </c>
      <c r="H154" s="201">
        <v>0.2</v>
      </c>
      <c r="I154" s="41">
        <f t="shared" si="12"/>
        <v>0</v>
      </c>
      <c r="J154" s="41">
        <v>0.4</v>
      </c>
      <c r="K154" s="41">
        <f t="shared" si="14"/>
        <v>0</v>
      </c>
      <c r="L154" s="41">
        <f t="shared" si="13"/>
        <v>0</v>
      </c>
      <c r="M154" s="41">
        <v>0</v>
      </c>
      <c r="N154" s="2">
        <f t="shared" si="15"/>
        <v>0</v>
      </c>
      <c r="O154" s="1"/>
    </row>
    <row r="155" spans="2:15" x14ac:dyDescent="0.25">
      <c r="B155" s="18"/>
      <c r="C155" s="19"/>
      <c r="D155" s="3"/>
      <c r="E155" s="40"/>
      <c r="F155" s="61">
        <v>0</v>
      </c>
      <c r="G155" s="41">
        <f t="shared" si="11"/>
        <v>0</v>
      </c>
      <c r="H155" s="201">
        <v>0.2</v>
      </c>
      <c r="I155" s="41">
        <f t="shared" si="12"/>
        <v>0</v>
      </c>
      <c r="J155" s="41">
        <v>0.4</v>
      </c>
      <c r="K155" s="41">
        <f t="shared" si="14"/>
        <v>0</v>
      </c>
      <c r="L155" s="41">
        <f t="shared" si="13"/>
        <v>0</v>
      </c>
      <c r="M155" s="41">
        <v>0</v>
      </c>
      <c r="N155" s="2">
        <f t="shared" si="15"/>
        <v>0</v>
      </c>
      <c r="O155" s="1"/>
    </row>
    <row r="156" spans="2:15" x14ac:dyDescent="0.25">
      <c r="B156" s="18"/>
      <c r="C156" s="19"/>
      <c r="D156" s="3"/>
      <c r="E156" s="40"/>
      <c r="F156" s="61">
        <v>0</v>
      </c>
      <c r="G156" s="41">
        <f t="shared" si="11"/>
        <v>0</v>
      </c>
      <c r="H156" s="201">
        <v>0.2</v>
      </c>
      <c r="I156" s="41">
        <f t="shared" si="12"/>
        <v>0</v>
      </c>
      <c r="J156" s="41">
        <v>0.4</v>
      </c>
      <c r="K156" s="41">
        <f t="shared" si="14"/>
        <v>0</v>
      </c>
      <c r="L156" s="41">
        <f t="shared" si="13"/>
        <v>0</v>
      </c>
      <c r="M156" s="41">
        <v>0</v>
      </c>
      <c r="N156" s="2">
        <f t="shared" si="15"/>
        <v>0</v>
      </c>
      <c r="O156" s="1"/>
    </row>
    <row r="157" spans="2:15" x14ac:dyDescent="0.25">
      <c r="B157" s="18"/>
      <c r="C157" s="3"/>
      <c r="D157" s="3"/>
      <c r="E157" s="40"/>
      <c r="F157" s="61">
        <v>0</v>
      </c>
      <c r="G157" s="41">
        <f t="shared" si="11"/>
        <v>0</v>
      </c>
      <c r="H157" s="201">
        <v>0.2</v>
      </c>
      <c r="I157" s="41">
        <f t="shared" si="12"/>
        <v>0</v>
      </c>
      <c r="J157" s="41">
        <v>0.4</v>
      </c>
      <c r="K157" s="41">
        <f t="shared" si="14"/>
        <v>0</v>
      </c>
      <c r="L157" s="41">
        <f t="shared" si="13"/>
        <v>0</v>
      </c>
      <c r="M157" s="41">
        <v>0</v>
      </c>
      <c r="N157" s="2">
        <f t="shared" si="15"/>
        <v>0</v>
      </c>
      <c r="O157" s="1"/>
    </row>
    <row r="158" spans="2:15" x14ac:dyDescent="0.25">
      <c r="B158" s="18"/>
      <c r="C158" s="3"/>
      <c r="D158" s="3"/>
      <c r="E158" s="40"/>
      <c r="F158" s="61">
        <v>0</v>
      </c>
      <c r="G158" s="41">
        <f t="shared" si="11"/>
        <v>0</v>
      </c>
      <c r="H158" s="201">
        <v>0.2</v>
      </c>
      <c r="I158" s="41">
        <f t="shared" si="12"/>
        <v>0</v>
      </c>
      <c r="J158" s="41">
        <v>0.4</v>
      </c>
      <c r="K158" s="41">
        <f t="shared" si="14"/>
        <v>0</v>
      </c>
      <c r="L158" s="41">
        <f t="shared" si="13"/>
        <v>0</v>
      </c>
      <c r="M158" s="41">
        <v>0</v>
      </c>
      <c r="N158" s="2">
        <f t="shared" si="15"/>
        <v>0</v>
      </c>
      <c r="O158" s="1"/>
    </row>
    <row r="159" spans="2:15" x14ac:dyDescent="0.25">
      <c r="B159" s="18"/>
      <c r="C159" s="3"/>
      <c r="D159" s="3"/>
      <c r="E159" s="40"/>
      <c r="F159" s="61">
        <v>0</v>
      </c>
      <c r="G159" s="41">
        <f t="shared" si="11"/>
        <v>0</v>
      </c>
      <c r="H159" s="201">
        <v>0.2</v>
      </c>
      <c r="I159" s="41">
        <f t="shared" si="12"/>
        <v>0</v>
      </c>
      <c r="J159" s="41">
        <v>0.4</v>
      </c>
      <c r="K159" s="41">
        <f t="shared" si="14"/>
        <v>0</v>
      </c>
      <c r="L159" s="41">
        <f t="shared" si="13"/>
        <v>0</v>
      </c>
      <c r="M159" s="41">
        <v>0</v>
      </c>
      <c r="N159" s="2">
        <f t="shared" si="15"/>
        <v>0</v>
      </c>
      <c r="O159" s="1"/>
    </row>
    <row r="160" spans="2:15" x14ac:dyDescent="0.25">
      <c r="B160" s="18"/>
      <c r="C160" s="3"/>
      <c r="D160" s="3"/>
      <c r="E160" s="40"/>
      <c r="F160" s="61">
        <v>0</v>
      </c>
      <c r="G160" s="41">
        <f t="shared" si="11"/>
        <v>0</v>
      </c>
      <c r="H160" s="201">
        <v>0.2</v>
      </c>
      <c r="I160" s="41">
        <f t="shared" si="12"/>
        <v>0</v>
      </c>
      <c r="J160" s="41">
        <v>0.4</v>
      </c>
      <c r="K160" s="41">
        <f t="shared" si="14"/>
        <v>0</v>
      </c>
      <c r="L160" s="41">
        <f t="shared" si="13"/>
        <v>0</v>
      </c>
      <c r="M160" s="41">
        <v>0</v>
      </c>
      <c r="N160" s="2">
        <f t="shared" si="15"/>
        <v>0</v>
      </c>
      <c r="O160" s="1"/>
    </row>
    <row r="161" spans="2:15" x14ac:dyDescent="0.25">
      <c r="B161" s="18"/>
      <c r="C161" s="3"/>
      <c r="D161" s="3"/>
      <c r="E161" s="40"/>
      <c r="F161" s="61">
        <v>0</v>
      </c>
      <c r="G161" s="41">
        <f t="shared" si="11"/>
        <v>0</v>
      </c>
      <c r="H161" s="201">
        <v>0.2</v>
      </c>
      <c r="I161" s="41">
        <f t="shared" si="12"/>
        <v>0</v>
      </c>
      <c r="J161" s="41">
        <v>0.4</v>
      </c>
      <c r="K161" s="41">
        <f t="shared" si="14"/>
        <v>0</v>
      </c>
      <c r="L161" s="41">
        <f t="shared" si="13"/>
        <v>0</v>
      </c>
      <c r="M161" s="41">
        <v>0</v>
      </c>
      <c r="N161" s="2">
        <f t="shared" si="15"/>
        <v>0</v>
      </c>
      <c r="O161" s="1"/>
    </row>
    <row r="162" spans="2:15" x14ac:dyDescent="0.25">
      <c r="B162" s="18"/>
      <c r="C162" s="19"/>
      <c r="D162" s="3"/>
      <c r="E162" s="40"/>
      <c r="F162" s="61">
        <v>0</v>
      </c>
      <c r="G162" s="41">
        <f t="shared" si="11"/>
        <v>0</v>
      </c>
      <c r="H162" s="201">
        <v>0.2</v>
      </c>
      <c r="I162" s="41">
        <f t="shared" si="12"/>
        <v>0</v>
      </c>
      <c r="J162" s="41">
        <v>0.4</v>
      </c>
      <c r="K162" s="41">
        <f t="shared" si="14"/>
        <v>0</v>
      </c>
      <c r="L162" s="41">
        <f t="shared" si="13"/>
        <v>0</v>
      </c>
      <c r="M162" s="41">
        <v>0</v>
      </c>
      <c r="N162" s="2">
        <f t="shared" si="15"/>
        <v>0</v>
      </c>
      <c r="O162" s="1"/>
    </row>
    <row r="163" spans="2:15" x14ac:dyDescent="0.25">
      <c r="B163" s="18"/>
      <c r="C163" s="19"/>
      <c r="D163" s="3"/>
      <c r="E163" s="40"/>
      <c r="F163" s="61">
        <v>0</v>
      </c>
      <c r="G163" s="41">
        <f t="shared" si="11"/>
        <v>0</v>
      </c>
      <c r="H163" s="201">
        <v>0.2</v>
      </c>
      <c r="I163" s="41">
        <f t="shared" si="12"/>
        <v>0</v>
      </c>
      <c r="J163" s="41">
        <v>0.4</v>
      </c>
      <c r="K163" s="41">
        <f t="shared" si="14"/>
        <v>0</v>
      </c>
      <c r="L163" s="41">
        <f t="shared" si="13"/>
        <v>0</v>
      </c>
      <c r="M163" s="41">
        <v>0</v>
      </c>
      <c r="N163" s="2">
        <f t="shared" si="15"/>
        <v>0</v>
      </c>
      <c r="O163" s="1"/>
    </row>
    <row r="164" spans="2:15" x14ac:dyDescent="0.25">
      <c r="B164" s="18"/>
      <c r="C164" s="19"/>
      <c r="D164" s="3"/>
      <c r="E164" s="40"/>
      <c r="F164" s="61">
        <v>0</v>
      </c>
      <c r="G164" s="41">
        <f t="shared" si="11"/>
        <v>0</v>
      </c>
      <c r="H164" s="201">
        <v>0.2</v>
      </c>
      <c r="I164" s="41">
        <f t="shared" si="12"/>
        <v>0</v>
      </c>
      <c r="J164" s="41">
        <v>0.4</v>
      </c>
      <c r="K164" s="41">
        <f t="shared" si="14"/>
        <v>0</v>
      </c>
      <c r="L164" s="41">
        <f t="shared" si="13"/>
        <v>0</v>
      </c>
      <c r="M164" s="41">
        <v>0</v>
      </c>
      <c r="N164" s="2">
        <f t="shared" si="15"/>
        <v>0</v>
      </c>
      <c r="O164" s="1"/>
    </row>
    <row r="165" spans="2:15" x14ac:dyDescent="0.25">
      <c r="B165" s="18"/>
      <c r="C165" s="19"/>
      <c r="D165" s="3"/>
      <c r="E165" s="40"/>
      <c r="F165" s="61">
        <v>0</v>
      </c>
      <c r="G165" s="41">
        <f t="shared" si="11"/>
        <v>0</v>
      </c>
      <c r="H165" s="201">
        <v>0.2</v>
      </c>
      <c r="I165" s="41">
        <f t="shared" si="12"/>
        <v>0</v>
      </c>
      <c r="J165" s="41">
        <v>0.4</v>
      </c>
      <c r="K165" s="41">
        <f t="shared" si="14"/>
        <v>0</v>
      </c>
      <c r="L165" s="41">
        <f t="shared" si="13"/>
        <v>0</v>
      </c>
      <c r="M165" s="41">
        <v>0</v>
      </c>
      <c r="N165" s="2">
        <f t="shared" si="15"/>
        <v>0</v>
      </c>
      <c r="O165" s="1"/>
    </row>
    <row r="166" spans="2:15" x14ac:dyDescent="0.25">
      <c r="B166" s="18"/>
      <c r="C166" s="46"/>
      <c r="D166" s="3"/>
      <c r="E166" s="40"/>
      <c r="F166" s="61">
        <v>0</v>
      </c>
      <c r="G166" s="41">
        <f t="shared" si="11"/>
        <v>0</v>
      </c>
      <c r="H166" s="201">
        <v>0.2</v>
      </c>
      <c r="I166" s="41">
        <f t="shared" si="12"/>
        <v>0</v>
      </c>
      <c r="J166" s="41">
        <v>0.4</v>
      </c>
      <c r="K166" s="41">
        <f t="shared" si="14"/>
        <v>0</v>
      </c>
      <c r="L166" s="41">
        <f t="shared" si="13"/>
        <v>0</v>
      </c>
      <c r="M166" s="41">
        <v>0</v>
      </c>
      <c r="N166" s="2">
        <f t="shared" si="15"/>
        <v>0</v>
      </c>
      <c r="O166" s="1"/>
    </row>
    <row r="167" spans="2:15" x14ac:dyDescent="0.25">
      <c r="B167" s="18"/>
      <c r="C167" s="3"/>
      <c r="D167" s="3"/>
      <c r="E167" s="40"/>
      <c r="F167" s="61">
        <v>0</v>
      </c>
      <c r="G167" s="41">
        <f t="shared" si="11"/>
        <v>0</v>
      </c>
      <c r="H167" s="201">
        <v>0.2</v>
      </c>
      <c r="I167" s="41">
        <f t="shared" si="12"/>
        <v>0</v>
      </c>
      <c r="J167" s="41">
        <v>0.4</v>
      </c>
      <c r="K167" s="41">
        <f t="shared" si="14"/>
        <v>0</v>
      </c>
      <c r="L167" s="41">
        <f t="shared" si="13"/>
        <v>0</v>
      </c>
      <c r="M167" s="41">
        <v>0</v>
      </c>
      <c r="N167" s="2">
        <f t="shared" si="15"/>
        <v>0</v>
      </c>
      <c r="O167" s="1"/>
    </row>
    <row r="168" spans="2:15" x14ac:dyDescent="0.25">
      <c r="B168" s="18"/>
      <c r="C168" s="19"/>
      <c r="D168" s="3"/>
      <c r="E168" s="40"/>
      <c r="F168" s="61">
        <v>0</v>
      </c>
      <c r="G168" s="41">
        <f t="shared" si="11"/>
        <v>0</v>
      </c>
      <c r="H168" s="201">
        <v>0.2</v>
      </c>
      <c r="I168" s="41">
        <f t="shared" si="12"/>
        <v>0</v>
      </c>
      <c r="J168" s="41">
        <v>0.4</v>
      </c>
      <c r="K168" s="41">
        <f t="shared" si="14"/>
        <v>0</v>
      </c>
      <c r="L168" s="41">
        <f t="shared" si="13"/>
        <v>0</v>
      </c>
      <c r="M168" s="41">
        <v>0</v>
      </c>
      <c r="N168" s="2">
        <f t="shared" si="15"/>
        <v>0</v>
      </c>
      <c r="O168" s="1"/>
    </row>
    <row r="169" spans="2:15" x14ac:dyDescent="0.25">
      <c r="B169" s="18"/>
      <c r="C169" s="19"/>
      <c r="D169" s="3"/>
      <c r="E169" s="40"/>
      <c r="F169" s="61">
        <v>0</v>
      </c>
      <c r="G169" s="41">
        <f t="shared" si="11"/>
        <v>0</v>
      </c>
      <c r="H169" s="201">
        <v>0.2</v>
      </c>
      <c r="I169" s="41">
        <f t="shared" si="12"/>
        <v>0</v>
      </c>
      <c r="J169" s="41">
        <v>0.4</v>
      </c>
      <c r="K169" s="41">
        <f t="shared" si="14"/>
        <v>0</v>
      </c>
      <c r="L169" s="41">
        <f t="shared" si="13"/>
        <v>0</v>
      </c>
      <c r="M169" s="41">
        <v>0</v>
      </c>
      <c r="N169" s="2">
        <f t="shared" si="15"/>
        <v>0</v>
      </c>
      <c r="O169" s="1"/>
    </row>
    <row r="170" spans="2:15" x14ac:dyDescent="0.25">
      <c r="B170" s="18"/>
      <c r="C170" s="3"/>
      <c r="D170" s="3"/>
      <c r="E170" s="40"/>
      <c r="F170" s="61">
        <v>0</v>
      </c>
      <c r="G170" s="41">
        <f t="shared" si="11"/>
        <v>0</v>
      </c>
      <c r="H170" s="201">
        <v>0.2</v>
      </c>
      <c r="I170" s="41">
        <f t="shared" si="12"/>
        <v>0</v>
      </c>
      <c r="J170" s="41">
        <v>0.4</v>
      </c>
      <c r="K170" s="41">
        <f t="shared" si="14"/>
        <v>0</v>
      </c>
      <c r="L170" s="41">
        <f t="shared" si="13"/>
        <v>0</v>
      </c>
      <c r="M170" s="41">
        <v>0</v>
      </c>
      <c r="N170" s="2">
        <f t="shared" si="15"/>
        <v>0</v>
      </c>
      <c r="O170" s="1"/>
    </row>
    <row r="171" spans="2:15" x14ac:dyDescent="0.25">
      <c r="B171" s="18"/>
      <c r="C171" s="3"/>
      <c r="D171" s="3"/>
      <c r="E171" s="40"/>
      <c r="F171" s="61">
        <v>0</v>
      </c>
      <c r="G171" s="41">
        <f t="shared" si="11"/>
        <v>0</v>
      </c>
      <c r="H171" s="201">
        <v>0.2</v>
      </c>
      <c r="I171" s="41">
        <f t="shared" si="12"/>
        <v>0</v>
      </c>
      <c r="J171" s="41">
        <v>0.4</v>
      </c>
      <c r="K171" s="41">
        <f t="shared" si="14"/>
        <v>0</v>
      </c>
      <c r="L171" s="41">
        <f t="shared" si="13"/>
        <v>0</v>
      </c>
      <c r="M171" s="41">
        <v>0</v>
      </c>
      <c r="N171" s="2">
        <f t="shared" si="15"/>
        <v>0</v>
      </c>
      <c r="O171" s="1"/>
    </row>
    <row r="172" spans="2:15" x14ac:dyDescent="0.25">
      <c r="B172" s="18"/>
      <c r="C172" s="3"/>
      <c r="D172" s="3"/>
      <c r="E172" s="40"/>
      <c r="F172" s="61">
        <v>0</v>
      </c>
      <c r="G172" s="41">
        <f t="shared" si="11"/>
        <v>0</v>
      </c>
      <c r="H172" s="201">
        <v>0.2</v>
      </c>
      <c r="I172" s="41">
        <f t="shared" si="12"/>
        <v>0</v>
      </c>
      <c r="J172" s="41">
        <v>0.4</v>
      </c>
      <c r="K172" s="41">
        <f t="shared" si="14"/>
        <v>0</v>
      </c>
      <c r="L172" s="41">
        <f t="shared" si="13"/>
        <v>0</v>
      </c>
      <c r="M172" s="41">
        <v>0</v>
      </c>
      <c r="N172" s="2">
        <f t="shared" si="15"/>
        <v>0</v>
      </c>
      <c r="O172" s="1"/>
    </row>
    <row r="173" spans="2:15" x14ac:dyDescent="0.25">
      <c r="B173" s="18"/>
      <c r="C173" s="3"/>
      <c r="D173" s="3"/>
      <c r="E173" s="40"/>
      <c r="F173" s="61">
        <v>0</v>
      </c>
      <c r="G173" s="41">
        <f t="shared" si="11"/>
        <v>0</v>
      </c>
      <c r="H173" s="201">
        <v>0.2</v>
      </c>
      <c r="I173" s="41">
        <f t="shared" si="12"/>
        <v>0</v>
      </c>
      <c r="J173" s="41">
        <v>0.4</v>
      </c>
      <c r="K173" s="41">
        <f t="shared" si="14"/>
        <v>0</v>
      </c>
      <c r="L173" s="41">
        <f t="shared" si="13"/>
        <v>0</v>
      </c>
      <c r="M173" s="41">
        <v>0</v>
      </c>
      <c r="N173" s="2">
        <f t="shared" si="15"/>
        <v>0</v>
      </c>
      <c r="O173" s="1"/>
    </row>
    <row r="174" spans="2:15" x14ac:dyDescent="0.25">
      <c r="B174" s="18"/>
      <c r="C174" s="3"/>
      <c r="D174" s="3"/>
      <c r="E174" s="40"/>
      <c r="F174" s="61">
        <v>0</v>
      </c>
      <c r="G174" s="41">
        <f t="shared" si="11"/>
        <v>0</v>
      </c>
      <c r="H174" s="201">
        <v>0.2</v>
      </c>
      <c r="I174" s="41">
        <f t="shared" si="12"/>
        <v>0</v>
      </c>
      <c r="J174" s="41">
        <v>0.4</v>
      </c>
      <c r="K174" s="41">
        <f t="shared" si="14"/>
        <v>0</v>
      </c>
      <c r="L174" s="41">
        <f t="shared" si="13"/>
        <v>0</v>
      </c>
      <c r="M174" s="41">
        <v>0</v>
      </c>
      <c r="N174" s="2">
        <f t="shared" si="15"/>
        <v>0</v>
      </c>
      <c r="O174" s="1"/>
    </row>
    <row r="175" spans="2:15" x14ac:dyDescent="0.25">
      <c r="B175" s="18"/>
      <c r="C175" s="19"/>
      <c r="D175" s="3"/>
      <c r="E175" s="40"/>
      <c r="F175" s="61">
        <v>0</v>
      </c>
      <c r="G175" s="41">
        <f t="shared" si="11"/>
        <v>0</v>
      </c>
      <c r="H175" s="201">
        <v>0.2</v>
      </c>
      <c r="I175" s="41">
        <f t="shared" si="12"/>
        <v>0</v>
      </c>
      <c r="J175" s="41">
        <v>0.4</v>
      </c>
      <c r="K175" s="41">
        <f t="shared" si="14"/>
        <v>0</v>
      </c>
      <c r="L175" s="41">
        <f t="shared" si="13"/>
        <v>0</v>
      </c>
      <c r="M175" s="41">
        <v>0</v>
      </c>
      <c r="N175" s="2">
        <f t="shared" si="15"/>
        <v>0</v>
      </c>
      <c r="O175" s="1"/>
    </row>
    <row r="176" spans="2:15" x14ac:dyDescent="0.25">
      <c r="B176" s="18"/>
      <c r="C176" s="19"/>
      <c r="D176" s="3"/>
      <c r="E176" s="40"/>
      <c r="F176" s="61">
        <v>0</v>
      </c>
      <c r="G176" s="41">
        <f t="shared" si="11"/>
        <v>0</v>
      </c>
      <c r="H176" s="201">
        <v>0.2</v>
      </c>
      <c r="I176" s="41">
        <f t="shared" si="12"/>
        <v>0</v>
      </c>
      <c r="J176" s="41">
        <v>0.4</v>
      </c>
      <c r="K176" s="41">
        <f t="shared" si="14"/>
        <v>0</v>
      </c>
      <c r="L176" s="41">
        <f t="shared" si="13"/>
        <v>0</v>
      </c>
      <c r="M176" s="41">
        <v>0</v>
      </c>
      <c r="N176" s="2">
        <f t="shared" si="15"/>
        <v>0</v>
      </c>
      <c r="O176" s="1"/>
    </row>
    <row r="177" spans="2:15" x14ac:dyDescent="0.25">
      <c r="B177" s="18"/>
      <c r="C177" s="19"/>
      <c r="D177" s="3"/>
      <c r="E177" s="40"/>
      <c r="F177" s="61">
        <v>0</v>
      </c>
      <c r="G177" s="41">
        <f t="shared" si="11"/>
        <v>0</v>
      </c>
      <c r="H177" s="201">
        <v>0.2</v>
      </c>
      <c r="I177" s="41">
        <f t="shared" si="12"/>
        <v>0</v>
      </c>
      <c r="J177" s="41">
        <v>0.4</v>
      </c>
      <c r="K177" s="41">
        <f t="shared" si="14"/>
        <v>0</v>
      </c>
      <c r="L177" s="41">
        <f t="shared" si="13"/>
        <v>0</v>
      </c>
      <c r="M177" s="41">
        <v>0</v>
      </c>
      <c r="N177" s="2">
        <f t="shared" si="15"/>
        <v>0</v>
      </c>
      <c r="O177" s="1"/>
    </row>
    <row r="178" spans="2:15" x14ac:dyDescent="0.25">
      <c r="B178" s="18"/>
      <c r="C178" s="19"/>
      <c r="D178" s="3"/>
      <c r="E178" s="40"/>
      <c r="F178" s="61">
        <v>0</v>
      </c>
      <c r="G178" s="41">
        <f t="shared" si="11"/>
        <v>0</v>
      </c>
      <c r="H178" s="201">
        <v>0.2</v>
      </c>
      <c r="I178" s="41">
        <f t="shared" si="12"/>
        <v>0</v>
      </c>
      <c r="J178" s="41">
        <v>0.4</v>
      </c>
      <c r="K178" s="41">
        <f t="shared" si="14"/>
        <v>0</v>
      </c>
      <c r="L178" s="41">
        <f t="shared" si="13"/>
        <v>0</v>
      </c>
      <c r="M178" s="41">
        <v>0</v>
      </c>
      <c r="N178" s="2">
        <f t="shared" si="15"/>
        <v>0</v>
      </c>
      <c r="O178" s="1"/>
    </row>
    <row r="179" spans="2:15" x14ac:dyDescent="0.25">
      <c r="B179" s="18"/>
      <c r="C179" s="46"/>
      <c r="D179" s="3"/>
      <c r="E179" s="40"/>
      <c r="F179" s="61">
        <v>0</v>
      </c>
      <c r="G179" s="41">
        <f t="shared" si="11"/>
        <v>0</v>
      </c>
      <c r="H179" s="201">
        <v>0.2</v>
      </c>
      <c r="I179" s="41">
        <f t="shared" si="12"/>
        <v>0</v>
      </c>
      <c r="J179" s="41">
        <v>0.4</v>
      </c>
      <c r="K179" s="41">
        <f t="shared" si="14"/>
        <v>0</v>
      </c>
      <c r="L179" s="41">
        <f t="shared" si="13"/>
        <v>0</v>
      </c>
      <c r="M179" s="41">
        <v>0</v>
      </c>
      <c r="N179" s="2">
        <f t="shared" si="15"/>
        <v>0</v>
      </c>
      <c r="O179" s="1"/>
    </row>
    <row r="180" spans="2:15" x14ac:dyDescent="0.25">
      <c r="B180" s="18"/>
      <c r="C180" s="3"/>
      <c r="D180" s="3"/>
      <c r="E180" s="40"/>
      <c r="F180" s="61">
        <v>0</v>
      </c>
      <c r="G180" s="41">
        <f t="shared" si="11"/>
        <v>0</v>
      </c>
      <c r="H180" s="201">
        <v>0.2</v>
      </c>
      <c r="I180" s="41">
        <f t="shared" si="12"/>
        <v>0</v>
      </c>
      <c r="J180" s="41">
        <v>0.4</v>
      </c>
      <c r="K180" s="41">
        <f t="shared" si="14"/>
        <v>0</v>
      </c>
      <c r="L180" s="41">
        <f t="shared" si="13"/>
        <v>0</v>
      </c>
      <c r="M180" s="41">
        <v>0</v>
      </c>
      <c r="N180" s="2">
        <f t="shared" si="15"/>
        <v>0</v>
      </c>
      <c r="O180" s="1"/>
    </row>
    <row r="181" spans="2:15" x14ac:dyDescent="0.25">
      <c r="B181" s="18"/>
      <c r="C181" s="19"/>
      <c r="D181" s="3"/>
      <c r="E181" s="40"/>
      <c r="F181" s="61">
        <v>0</v>
      </c>
      <c r="G181" s="41">
        <f t="shared" si="11"/>
        <v>0</v>
      </c>
      <c r="H181" s="201">
        <v>0.2</v>
      </c>
      <c r="I181" s="41">
        <f t="shared" si="12"/>
        <v>0</v>
      </c>
      <c r="J181" s="41">
        <v>0.4</v>
      </c>
      <c r="K181" s="41">
        <f t="shared" si="14"/>
        <v>0</v>
      </c>
      <c r="L181" s="41">
        <f t="shared" si="13"/>
        <v>0</v>
      </c>
      <c r="M181" s="41">
        <v>0</v>
      </c>
      <c r="N181" s="2">
        <f t="shared" si="15"/>
        <v>0</v>
      </c>
      <c r="O181" s="1"/>
    </row>
    <row r="182" spans="2:15" x14ac:dyDescent="0.25">
      <c r="B182" s="18"/>
      <c r="C182" s="19"/>
      <c r="D182" s="3"/>
      <c r="E182" s="40"/>
      <c r="F182" s="61">
        <v>0</v>
      </c>
      <c r="G182" s="41">
        <f t="shared" si="11"/>
        <v>0</v>
      </c>
      <c r="H182" s="201">
        <v>0.2</v>
      </c>
      <c r="I182" s="41">
        <f t="shared" si="12"/>
        <v>0</v>
      </c>
      <c r="J182" s="41">
        <v>0.4</v>
      </c>
      <c r="K182" s="41">
        <f t="shared" si="14"/>
        <v>0</v>
      </c>
      <c r="L182" s="41">
        <f t="shared" si="13"/>
        <v>0</v>
      </c>
      <c r="M182" s="41">
        <v>0</v>
      </c>
      <c r="N182" s="2">
        <f t="shared" si="15"/>
        <v>0</v>
      </c>
      <c r="O182" s="1"/>
    </row>
    <row r="183" spans="2:15" ht="14.25" customHeight="1" x14ac:dyDescent="0.25">
      <c r="B183" s="18"/>
      <c r="C183" s="3"/>
      <c r="D183" s="3"/>
      <c r="E183" s="40"/>
      <c r="F183" s="61">
        <v>0</v>
      </c>
      <c r="G183" s="41">
        <f t="shared" si="11"/>
        <v>0</v>
      </c>
      <c r="H183" s="201">
        <v>0.2</v>
      </c>
      <c r="I183" s="41">
        <f t="shared" si="12"/>
        <v>0</v>
      </c>
      <c r="J183" s="41">
        <v>0.4</v>
      </c>
      <c r="K183" s="41">
        <f t="shared" si="14"/>
        <v>0</v>
      </c>
      <c r="L183" s="41">
        <f t="shared" si="13"/>
        <v>0</v>
      </c>
      <c r="M183" s="41">
        <v>0</v>
      </c>
      <c r="N183" s="2">
        <f t="shared" si="15"/>
        <v>0</v>
      </c>
      <c r="O183" s="1"/>
    </row>
    <row r="184" spans="2:15" x14ac:dyDescent="0.25">
      <c r="B184" s="18"/>
      <c r="C184" s="3"/>
      <c r="D184" s="3"/>
      <c r="E184" s="40"/>
      <c r="F184" s="61">
        <v>0</v>
      </c>
      <c r="G184" s="41">
        <f t="shared" si="11"/>
        <v>0</v>
      </c>
      <c r="H184" s="201">
        <v>0.2</v>
      </c>
      <c r="I184" s="41">
        <f t="shared" si="12"/>
        <v>0</v>
      </c>
      <c r="J184" s="41">
        <v>0.4</v>
      </c>
      <c r="K184" s="41">
        <f t="shared" si="14"/>
        <v>0</v>
      </c>
      <c r="L184" s="41">
        <f t="shared" si="13"/>
        <v>0</v>
      </c>
      <c r="M184" s="41">
        <v>0</v>
      </c>
      <c r="N184" s="2">
        <f t="shared" si="15"/>
        <v>0</v>
      </c>
      <c r="O184" s="1"/>
    </row>
    <row r="185" spans="2:15" x14ac:dyDescent="0.25">
      <c r="B185" s="18"/>
      <c r="C185" s="3"/>
      <c r="D185" s="3"/>
      <c r="E185" s="40"/>
      <c r="F185" s="61">
        <v>0</v>
      </c>
      <c r="G185" s="41">
        <f t="shared" si="11"/>
        <v>0</v>
      </c>
      <c r="H185" s="201">
        <v>0.2</v>
      </c>
      <c r="I185" s="41">
        <f t="shared" si="12"/>
        <v>0</v>
      </c>
      <c r="J185" s="41">
        <v>0.4</v>
      </c>
      <c r="K185" s="41">
        <f t="shared" si="14"/>
        <v>0</v>
      </c>
      <c r="L185" s="41">
        <f t="shared" si="13"/>
        <v>0</v>
      </c>
      <c r="M185" s="41">
        <v>0</v>
      </c>
      <c r="N185" s="2">
        <f t="shared" si="15"/>
        <v>0</v>
      </c>
      <c r="O185" s="1"/>
    </row>
    <row r="186" spans="2:15" x14ac:dyDescent="0.25">
      <c r="B186" s="18"/>
      <c r="C186" s="3"/>
      <c r="D186" s="3"/>
      <c r="E186" s="40"/>
      <c r="F186" s="61">
        <v>0</v>
      </c>
      <c r="G186" s="41">
        <f t="shared" si="11"/>
        <v>0</v>
      </c>
      <c r="H186" s="201">
        <v>0.2</v>
      </c>
      <c r="I186" s="41">
        <f t="shared" si="12"/>
        <v>0</v>
      </c>
      <c r="J186" s="41">
        <v>0.4</v>
      </c>
      <c r="K186" s="41">
        <f t="shared" si="14"/>
        <v>0</v>
      </c>
      <c r="L186" s="41">
        <f t="shared" si="13"/>
        <v>0</v>
      </c>
      <c r="M186" s="41">
        <v>0</v>
      </c>
      <c r="N186" s="2">
        <f t="shared" si="15"/>
        <v>0</v>
      </c>
      <c r="O186" s="1"/>
    </row>
    <row r="187" spans="2:15" x14ac:dyDescent="0.25">
      <c r="B187" s="18"/>
      <c r="C187" s="3"/>
      <c r="D187" s="3"/>
      <c r="E187" s="40"/>
      <c r="F187" s="61">
        <v>0</v>
      </c>
      <c r="G187" s="41">
        <f t="shared" si="11"/>
        <v>0</v>
      </c>
      <c r="H187" s="201">
        <v>0.2</v>
      </c>
      <c r="I187" s="41">
        <f t="shared" si="12"/>
        <v>0</v>
      </c>
      <c r="J187" s="41">
        <v>0.4</v>
      </c>
      <c r="K187" s="41">
        <f t="shared" si="14"/>
        <v>0</v>
      </c>
      <c r="L187" s="41">
        <f t="shared" si="13"/>
        <v>0</v>
      </c>
      <c r="M187" s="41">
        <v>0</v>
      </c>
      <c r="N187" s="2">
        <f t="shared" si="15"/>
        <v>0</v>
      </c>
      <c r="O187" s="1"/>
    </row>
    <row r="188" spans="2:15" x14ac:dyDescent="0.25">
      <c r="B188" s="18"/>
      <c r="C188" s="19"/>
      <c r="D188" s="3"/>
      <c r="E188" s="40"/>
      <c r="F188" s="61">
        <v>0</v>
      </c>
      <c r="G188" s="41">
        <f t="shared" si="11"/>
        <v>0</v>
      </c>
      <c r="H188" s="201">
        <v>0.2</v>
      </c>
      <c r="I188" s="41">
        <f t="shared" si="12"/>
        <v>0</v>
      </c>
      <c r="J188" s="41">
        <v>0.4</v>
      </c>
      <c r="K188" s="41">
        <f t="shared" si="14"/>
        <v>0</v>
      </c>
      <c r="L188" s="41">
        <f t="shared" si="13"/>
        <v>0</v>
      </c>
      <c r="M188" s="41">
        <v>0</v>
      </c>
      <c r="N188" s="2">
        <f t="shared" si="15"/>
        <v>0</v>
      </c>
      <c r="O188" s="1"/>
    </row>
    <row r="189" spans="2:15" x14ac:dyDescent="0.25">
      <c r="B189" s="18"/>
      <c r="C189" s="19"/>
      <c r="D189" s="3"/>
      <c r="E189" s="40"/>
      <c r="F189" s="61">
        <v>0</v>
      </c>
      <c r="G189" s="41">
        <f t="shared" si="11"/>
        <v>0</v>
      </c>
      <c r="H189" s="201">
        <v>0.2</v>
      </c>
      <c r="I189" s="41">
        <f t="shared" si="12"/>
        <v>0</v>
      </c>
      <c r="J189" s="41">
        <v>0.4</v>
      </c>
      <c r="K189" s="41">
        <f t="shared" si="14"/>
        <v>0</v>
      </c>
      <c r="L189" s="41">
        <f t="shared" si="13"/>
        <v>0</v>
      </c>
      <c r="M189" s="41">
        <v>0</v>
      </c>
      <c r="N189" s="2">
        <f t="shared" si="15"/>
        <v>0</v>
      </c>
      <c r="O189" s="1"/>
    </row>
    <row r="190" spans="2:15" x14ac:dyDescent="0.25">
      <c r="B190" s="18"/>
      <c r="C190" s="19"/>
      <c r="D190" s="3"/>
      <c r="E190" s="40"/>
      <c r="F190" s="61">
        <v>0</v>
      </c>
      <c r="G190" s="41">
        <f t="shared" si="11"/>
        <v>0</v>
      </c>
      <c r="H190" s="201">
        <v>0.2</v>
      </c>
      <c r="I190" s="41">
        <f t="shared" si="12"/>
        <v>0</v>
      </c>
      <c r="J190" s="41">
        <v>0.4</v>
      </c>
      <c r="K190" s="41">
        <f t="shared" si="14"/>
        <v>0</v>
      </c>
      <c r="L190" s="41">
        <f t="shared" si="13"/>
        <v>0</v>
      </c>
      <c r="M190" s="41">
        <v>0</v>
      </c>
      <c r="N190" s="2">
        <f t="shared" si="15"/>
        <v>0</v>
      </c>
      <c r="O190" s="1"/>
    </row>
    <row r="191" spans="2:15" x14ac:dyDescent="0.25">
      <c r="B191" s="18"/>
      <c r="C191" s="19"/>
      <c r="D191" s="3"/>
      <c r="E191" s="40"/>
      <c r="F191" s="61">
        <v>0</v>
      </c>
      <c r="G191" s="41">
        <f t="shared" si="11"/>
        <v>0</v>
      </c>
      <c r="H191" s="201">
        <v>0.2</v>
      </c>
      <c r="I191" s="41">
        <f t="shared" si="12"/>
        <v>0</v>
      </c>
      <c r="J191" s="41">
        <v>0.4</v>
      </c>
      <c r="K191" s="41">
        <f t="shared" si="14"/>
        <v>0</v>
      </c>
      <c r="L191" s="41">
        <f t="shared" si="13"/>
        <v>0</v>
      </c>
      <c r="M191" s="41">
        <v>0</v>
      </c>
      <c r="N191" s="2">
        <f t="shared" si="15"/>
        <v>0</v>
      </c>
      <c r="O191" s="1"/>
    </row>
    <row r="192" spans="2:15" x14ac:dyDescent="0.25">
      <c r="B192" s="18"/>
      <c r="C192" s="46"/>
      <c r="D192" s="3"/>
      <c r="E192" s="40"/>
      <c r="F192" s="61">
        <v>0</v>
      </c>
      <c r="G192" s="41">
        <f t="shared" si="11"/>
        <v>0</v>
      </c>
      <c r="H192" s="201">
        <v>0.2</v>
      </c>
      <c r="I192" s="41">
        <f t="shared" si="12"/>
        <v>0</v>
      </c>
      <c r="J192" s="41">
        <v>0.4</v>
      </c>
      <c r="K192" s="41">
        <f t="shared" si="14"/>
        <v>0</v>
      </c>
      <c r="L192" s="41">
        <f t="shared" si="13"/>
        <v>0</v>
      </c>
      <c r="M192" s="41">
        <v>0</v>
      </c>
      <c r="N192" s="2">
        <f t="shared" si="15"/>
        <v>0</v>
      </c>
      <c r="O192" s="1"/>
    </row>
    <row r="193" spans="2:15" x14ac:dyDescent="0.25">
      <c r="B193" s="18"/>
      <c r="C193" s="3"/>
      <c r="D193" s="3"/>
      <c r="E193" s="40"/>
      <c r="F193" s="61">
        <v>0</v>
      </c>
      <c r="G193" s="41">
        <f t="shared" si="11"/>
        <v>0</v>
      </c>
      <c r="H193" s="201">
        <v>0.2</v>
      </c>
      <c r="I193" s="41">
        <f t="shared" si="12"/>
        <v>0</v>
      </c>
      <c r="J193" s="41">
        <v>0.4</v>
      </c>
      <c r="K193" s="41">
        <f t="shared" si="14"/>
        <v>0</v>
      </c>
      <c r="L193" s="41">
        <f t="shared" si="13"/>
        <v>0</v>
      </c>
      <c r="M193" s="41">
        <v>0</v>
      </c>
      <c r="N193" s="2">
        <f t="shared" si="15"/>
        <v>0</v>
      </c>
      <c r="O193" s="1"/>
    </row>
    <row r="194" spans="2:15" x14ac:dyDescent="0.25">
      <c r="B194" s="18"/>
      <c r="C194" s="19"/>
      <c r="D194" s="3"/>
      <c r="E194" s="40"/>
      <c r="F194" s="61">
        <v>0</v>
      </c>
      <c r="G194" s="41">
        <f t="shared" si="11"/>
        <v>0</v>
      </c>
      <c r="H194" s="201">
        <v>0.2</v>
      </c>
      <c r="I194" s="41">
        <f t="shared" si="12"/>
        <v>0</v>
      </c>
      <c r="J194" s="41">
        <v>0.4</v>
      </c>
      <c r="K194" s="41">
        <f t="shared" si="14"/>
        <v>0</v>
      </c>
      <c r="L194" s="41">
        <f t="shared" si="13"/>
        <v>0</v>
      </c>
      <c r="M194" s="41">
        <v>0</v>
      </c>
      <c r="N194" s="2">
        <f t="shared" si="15"/>
        <v>0</v>
      </c>
      <c r="O194" s="1"/>
    </row>
    <row r="195" spans="2:15" x14ac:dyDescent="0.25">
      <c r="B195" s="18"/>
      <c r="C195" s="19"/>
      <c r="D195" s="3"/>
      <c r="E195" s="40"/>
      <c r="F195" s="61">
        <v>0</v>
      </c>
      <c r="G195" s="41">
        <f t="shared" si="11"/>
        <v>0</v>
      </c>
      <c r="H195" s="201">
        <v>0.2</v>
      </c>
      <c r="I195" s="41">
        <f t="shared" si="12"/>
        <v>0</v>
      </c>
      <c r="J195" s="41">
        <v>0.4</v>
      </c>
      <c r="K195" s="41">
        <f t="shared" si="14"/>
        <v>0</v>
      </c>
      <c r="L195" s="41">
        <f t="shared" si="13"/>
        <v>0</v>
      </c>
      <c r="M195" s="41">
        <v>0</v>
      </c>
      <c r="N195" s="2">
        <f t="shared" si="15"/>
        <v>0</v>
      </c>
      <c r="O195" s="1"/>
    </row>
    <row r="196" spans="2:15" x14ac:dyDescent="0.25">
      <c r="B196" s="18"/>
      <c r="C196" s="3"/>
      <c r="D196" s="3"/>
      <c r="E196" s="40"/>
      <c r="F196" s="61">
        <v>0</v>
      </c>
      <c r="G196" s="41">
        <f t="shared" si="11"/>
        <v>0</v>
      </c>
      <c r="H196" s="201">
        <v>0.2</v>
      </c>
      <c r="I196" s="41">
        <f t="shared" si="12"/>
        <v>0</v>
      </c>
      <c r="J196" s="41">
        <v>0.4</v>
      </c>
      <c r="K196" s="41">
        <f t="shared" si="14"/>
        <v>0</v>
      </c>
      <c r="L196" s="41">
        <f t="shared" si="13"/>
        <v>0</v>
      </c>
      <c r="M196" s="41">
        <v>0</v>
      </c>
      <c r="N196" s="2">
        <f t="shared" si="15"/>
        <v>0</v>
      </c>
      <c r="O196" s="1"/>
    </row>
    <row r="197" spans="2:15" x14ac:dyDescent="0.25">
      <c r="B197" s="18"/>
      <c r="C197" s="3"/>
      <c r="D197" s="3"/>
      <c r="E197" s="40"/>
      <c r="F197" s="61">
        <v>0</v>
      </c>
      <c r="G197" s="41">
        <f t="shared" si="11"/>
        <v>0</v>
      </c>
      <c r="H197" s="201">
        <v>0.2</v>
      </c>
      <c r="I197" s="41">
        <f t="shared" si="12"/>
        <v>0</v>
      </c>
      <c r="J197" s="41">
        <v>0.4</v>
      </c>
      <c r="K197" s="41">
        <f t="shared" si="14"/>
        <v>0</v>
      </c>
      <c r="L197" s="41">
        <f t="shared" si="13"/>
        <v>0</v>
      </c>
      <c r="M197" s="41">
        <v>0</v>
      </c>
      <c r="N197" s="2">
        <f t="shared" si="15"/>
        <v>0</v>
      </c>
      <c r="O197" s="1"/>
    </row>
    <row r="198" spans="2:15" x14ac:dyDescent="0.25">
      <c r="B198" s="18"/>
      <c r="C198" s="3"/>
      <c r="D198" s="3"/>
      <c r="E198" s="40"/>
      <c r="F198" s="61">
        <v>0</v>
      </c>
      <c r="G198" s="41">
        <f t="shared" ref="G198:G261" si="16">E198*F198</f>
        <v>0</v>
      </c>
      <c r="H198" s="201">
        <v>0.2</v>
      </c>
      <c r="I198" s="41">
        <f t="shared" ref="I198:I261" si="17">H198*G198</f>
        <v>0</v>
      </c>
      <c r="J198" s="41">
        <v>0.4</v>
      </c>
      <c r="K198" s="41">
        <f t="shared" si="14"/>
        <v>0</v>
      </c>
      <c r="L198" s="41">
        <f t="shared" ref="L198:L261" si="18">G198+I198-K198</f>
        <v>0</v>
      </c>
      <c r="M198" s="41">
        <v>0</v>
      </c>
      <c r="N198" s="2">
        <f t="shared" si="15"/>
        <v>0</v>
      </c>
      <c r="O198" s="1"/>
    </row>
    <row r="199" spans="2:15" x14ac:dyDescent="0.25">
      <c r="B199" s="18"/>
      <c r="C199" s="3"/>
      <c r="D199" s="3"/>
      <c r="E199" s="40"/>
      <c r="F199" s="61">
        <v>0</v>
      </c>
      <c r="G199" s="41">
        <f t="shared" si="16"/>
        <v>0</v>
      </c>
      <c r="H199" s="201">
        <v>0.2</v>
      </c>
      <c r="I199" s="41">
        <f t="shared" si="17"/>
        <v>0</v>
      </c>
      <c r="J199" s="41">
        <v>0.4</v>
      </c>
      <c r="K199" s="41">
        <f t="shared" ref="K199:K262" si="19">I199/10*4</f>
        <v>0</v>
      </c>
      <c r="L199" s="41">
        <f t="shared" si="18"/>
        <v>0</v>
      </c>
      <c r="M199" s="41">
        <v>0</v>
      </c>
      <c r="N199" s="2">
        <f t="shared" ref="N199:N262" si="20">N198+L199-M199</f>
        <v>0</v>
      </c>
      <c r="O199" s="1"/>
    </row>
    <row r="200" spans="2:15" x14ac:dyDescent="0.25">
      <c r="B200" s="18"/>
      <c r="C200" s="3"/>
      <c r="D200" s="3"/>
      <c r="E200" s="40"/>
      <c r="F200" s="61">
        <v>0</v>
      </c>
      <c r="G200" s="41">
        <f t="shared" si="16"/>
        <v>0</v>
      </c>
      <c r="H200" s="201">
        <v>0.2</v>
      </c>
      <c r="I200" s="41">
        <f t="shared" si="17"/>
        <v>0</v>
      </c>
      <c r="J200" s="41">
        <v>0.4</v>
      </c>
      <c r="K200" s="41">
        <f t="shared" si="19"/>
        <v>0</v>
      </c>
      <c r="L200" s="41">
        <f t="shared" si="18"/>
        <v>0</v>
      </c>
      <c r="M200" s="41">
        <v>0</v>
      </c>
      <c r="N200" s="2">
        <f t="shared" si="20"/>
        <v>0</v>
      </c>
      <c r="O200" s="1"/>
    </row>
    <row r="201" spans="2:15" x14ac:dyDescent="0.25">
      <c r="B201" s="18"/>
      <c r="C201" s="19"/>
      <c r="D201" s="3"/>
      <c r="E201" s="40"/>
      <c r="F201" s="61">
        <v>0</v>
      </c>
      <c r="G201" s="41">
        <f t="shared" si="16"/>
        <v>0</v>
      </c>
      <c r="H201" s="201">
        <v>0.2</v>
      </c>
      <c r="I201" s="41">
        <f t="shared" si="17"/>
        <v>0</v>
      </c>
      <c r="J201" s="41">
        <v>0.4</v>
      </c>
      <c r="K201" s="41">
        <f t="shared" si="19"/>
        <v>0</v>
      </c>
      <c r="L201" s="41">
        <f t="shared" si="18"/>
        <v>0</v>
      </c>
      <c r="M201" s="41">
        <v>0</v>
      </c>
      <c r="N201" s="2">
        <f t="shared" si="20"/>
        <v>0</v>
      </c>
      <c r="O201" s="1"/>
    </row>
    <row r="202" spans="2:15" x14ac:dyDescent="0.25">
      <c r="B202" s="18"/>
      <c r="C202" s="19"/>
      <c r="D202" s="3"/>
      <c r="E202" s="40"/>
      <c r="F202" s="61">
        <v>0</v>
      </c>
      <c r="G202" s="41">
        <f t="shared" si="16"/>
        <v>0</v>
      </c>
      <c r="H202" s="201">
        <v>0.2</v>
      </c>
      <c r="I202" s="41">
        <f t="shared" si="17"/>
        <v>0</v>
      </c>
      <c r="J202" s="41">
        <v>0.4</v>
      </c>
      <c r="K202" s="41">
        <f t="shared" si="19"/>
        <v>0</v>
      </c>
      <c r="L202" s="41">
        <f t="shared" si="18"/>
        <v>0</v>
      </c>
      <c r="M202" s="41">
        <v>0</v>
      </c>
      <c r="N202" s="2">
        <f t="shared" si="20"/>
        <v>0</v>
      </c>
      <c r="O202" s="1"/>
    </row>
    <row r="203" spans="2:15" x14ac:dyDescent="0.25">
      <c r="B203" s="18"/>
      <c r="C203" s="19"/>
      <c r="D203" s="3"/>
      <c r="E203" s="40"/>
      <c r="F203" s="61">
        <v>0</v>
      </c>
      <c r="G203" s="41">
        <f t="shared" si="16"/>
        <v>0</v>
      </c>
      <c r="H203" s="201">
        <v>0.2</v>
      </c>
      <c r="I203" s="41">
        <f t="shared" si="17"/>
        <v>0</v>
      </c>
      <c r="J203" s="41">
        <v>0.4</v>
      </c>
      <c r="K203" s="41">
        <f t="shared" si="19"/>
        <v>0</v>
      </c>
      <c r="L203" s="41">
        <f t="shared" si="18"/>
        <v>0</v>
      </c>
      <c r="M203" s="41">
        <v>0</v>
      </c>
      <c r="N203" s="2">
        <f t="shared" si="20"/>
        <v>0</v>
      </c>
      <c r="O203" s="1"/>
    </row>
    <row r="204" spans="2:15" x14ac:dyDescent="0.25">
      <c r="B204" s="18"/>
      <c r="C204" s="19"/>
      <c r="D204" s="3"/>
      <c r="E204" s="40"/>
      <c r="F204" s="61">
        <v>0</v>
      </c>
      <c r="G204" s="41">
        <f t="shared" si="16"/>
        <v>0</v>
      </c>
      <c r="H204" s="201">
        <v>0.2</v>
      </c>
      <c r="I204" s="41">
        <f t="shared" si="17"/>
        <v>0</v>
      </c>
      <c r="J204" s="41">
        <v>0.4</v>
      </c>
      <c r="K204" s="41">
        <f t="shared" si="19"/>
        <v>0</v>
      </c>
      <c r="L204" s="41">
        <f t="shared" si="18"/>
        <v>0</v>
      </c>
      <c r="M204" s="41">
        <v>0</v>
      </c>
      <c r="N204" s="2">
        <f t="shared" si="20"/>
        <v>0</v>
      </c>
      <c r="O204" s="1"/>
    </row>
    <row r="205" spans="2:15" x14ac:dyDescent="0.25">
      <c r="B205" s="18"/>
      <c r="C205" s="46"/>
      <c r="D205" s="3"/>
      <c r="E205" s="40"/>
      <c r="F205" s="61">
        <v>0</v>
      </c>
      <c r="G205" s="41">
        <f t="shared" si="16"/>
        <v>0</v>
      </c>
      <c r="H205" s="201">
        <v>0.2</v>
      </c>
      <c r="I205" s="41">
        <f t="shared" si="17"/>
        <v>0</v>
      </c>
      <c r="J205" s="41">
        <v>0.4</v>
      </c>
      <c r="K205" s="41">
        <f t="shared" si="19"/>
        <v>0</v>
      </c>
      <c r="L205" s="41">
        <f t="shared" si="18"/>
        <v>0</v>
      </c>
      <c r="M205" s="41">
        <v>0</v>
      </c>
      <c r="N205" s="2">
        <f t="shared" si="20"/>
        <v>0</v>
      </c>
      <c r="O205" s="1"/>
    </row>
    <row r="206" spans="2:15" x14ac:dyDescent="0.25">
      <c r="B206" s="18"/>
      <c r="C206" s="3"/>
      <c r="D206" s="3"/>
      <c r="E206" s="40"/>
      <c r="F206" s="61">
        <v>0</v>
      </c>
      <c r="G206" s="41">
        <f t="shared" si="16"/>
        <v>0</v>
      </c>
      <c r="H206" s="201">
        <v>0.2</v>
      </c>
      <c r="I206" s="41">
        <f t="shared" si="17"/>
        <v>0</v>
      </c>
      <c r="J206" s="41">
        <v>0.4</v>
      </c>
      <c r="K206" s="41">
        <f t="shared" si="19"/>
        <v>0</v>
      </c>
      <c r="L206" s="41">
        <f t="shared" si="18"/>
        <v>0</v>
      </c>
      <c r="M206" s="41">
        <v>0</v>
      </c>
      <c r="N206" s="2">
        <f t="shared" si="20"/>
        <v>0</v>
      </c>
      <c r="O206" s="1"/>
    </row>
    <row r="207" spans="2:15" x14ac:dyDescent="0.25">
      <c r="B207" s="18"/>
      <c r="C207" s="19"/>
      <c r="D207" s="3"/>
      <c r="E207" s="40"/>
      <c r="F207" s="61">
        <v>0</v>
      </c>
      <c r="G207" s="41">
        <f t="shared" si="16"/>
        <v>0</v>
      </c>
      <c r="H207" s="201">
        <v>0.2</v>
      </c>
      <c r="I207" s="41">
        <f t="shared" si="17"/>
        <v>0</v>
      </c>
      <c r="J207" s="41">
        <v>0.4</v>
      </c>
      <c r="K207" s="41">
        <f t="shared" si="19"/>
        <v>0</v>
      </c>
      <c r="L207" s="41">
        <f t="shared" si="18"/>
        <v>0</v>
      </c>
      <c r="M207" s="41">
        <v>0</v>
      </c>
      <c r="N207" s="2">
        <f t="shared" si="20"/>
        <v>0</v>
      </c>
      <c r="O207" s="1"/>
    </row>
    <row r="208" spans="2:15" x14ac:dyDescent="0.25">
      <c r="B208" s="18"/>
      <c r="C208" s="19"/>
      <c r="D208" s="3"/>
      <c r="E208" s="40"/>
      <c r="F208" s="61">
        <v>0</v>
      </c>
      <c r="G208" s="41">
        <f t="shared" si="16"/>
        <v>0</v>
      </c>
      <c r="H208" s="201">
        <v>0.2</v>
      </c>
      <c r="I208" s="41">
        <f t="shared" si="17"/>
        <v>0</v>
      </c>
      <c r="J208" s="41">
        <v>0.4</v>
      </c>
      <c r="K208" s="41">
        <f t="shared" si="19"/>
        <v>0</v>
      </c>
      <c r="L208" s="41">
        <f t="shared" si="18"/>
        <v>0</v>
      </c>
      <c r="M208" s="41">
        <v>0</v>
      </c>
      <c r="N208" s="2">
        <f t="shared" si="20"/>
        <v>0</v>
      </c>
      <c r="O208" s="1"/>
    </row>
    <row r="209" spans="2:15" x14ac:dyDescent="0.25">
      <c r="B209" s="18"/>
      <c r="C209" s="3"/>
      <c r="D209" s="3"/>
      <c r="E209" s="40"/>
      <c r="F209" s="61">
        <v>0</v>
      </c>
      <c r="G209" s="41">
        <f t="shared" si="16"/>
        <v>0</v>
      </c>
      <c r="H209" s="201">
        <v>0.2</v>
      </c>
      <c r="I209" s="41">
        <f t="shared" si="17"/>
        <v>0</v>
      </c>
      <c r="J209" s="41">
        <v>0.4</v>
      </c>
      <c r="K209" s="41">
        <f t="shared" si="19"/>
        <v>0</v>
      </c>
      <c r="L209" s="41">
        <f t="shared" si="18"/>
        <v>0</v>
      </c>
      <c r="M209" s="41">
        <v>0</v>
      </c>
      <c r="N209" s="2">
        <f t="shared" si="20"/>
        <v>0</v>
      </c>
      <c r="O209" s="1"/>
    </row>
    <row r="210" spans="2:15" x14ac:dyDescent="0.25">
      <c r="B210" s="18"/>
      <c r="C210" s="3"/>
      <c r="D210" s="3"/>
      <c r="E210" s="40"/>
      <c r="F210" s="61">
        <v>0</v>
      </c>
      <c r="G210" s="41">
        <f t="shared" si="16"/>
        <v>0</v>
      </c>
      <c r="H210" s="201">
        <v>0.2</v>
      </c>
      <c r="I210" s="41">
        <f t="shared" si="17"/>
        <v>0</v>
      </c>
      <c r="J210" s="41">
        <v>0.4</v>
      </c>
      <c r="K210" s="41">
        <f t="shared" si="19"/>
        <v>0</v>
      </c>
      <c r="L210" s="41">
        <f t="shared" si="18"/>
        <v>0</v>
      </c>
      <c r="M210" s="41">
        <v>0</v>
      </c>
      <c r="N210" s="2">
        <f t="shared" si="20"/>
        <v>0</v>
      </c>
      <c r="O210" s="1"/>
    </row>
    <row r="211" spans="2:15" x14ac:dyDescent="0.25">
      <c r="B211" s="18"/>
      <c r="C211" s="3"/>
      <c r="D211" s="3"/>
      <c r="E211" s="40"/>
      <c r="F211" s="61">
        <v>0</v>
      </c>
      <c r="G211" s="41">
        <f t="shared" si="16"/>
        <v>0</v>
      </c>
      <c r="H211" s="201">
        <v>0.2</v>
      </c>
      <c r="I211" s="41">
        <f t="shared" si="17"/>
        <v>0</v>
      </c>
      <c r="J211" s="41">
        <v>0.4</v>
      </c>
      <c r="K211" s="41">
        <f t="shared" si="19"/>
        <v>0</v>
      </c>
      <c r="L211" s="41">
        <f t="shared" si="18"/>
        <v>0</v>
      </c>
      <c r="M211" s="41">
        <v>0</v>
      </c>
      <c r="N211" s="2">
        <f t="shared" si="20"/>
        <v>0</v>
      </c>
      <c r="O211" s="1"/>
    </row>
    <row r="212" spans="2:15" x14ac:dyDescent="0.25">
      <c r="B212" s="18"/>
      <c r="C212" s="3"/>
      <c r="D212" s="3"/>
      <c r="E212" s="40"/>
      <c r="F212" s="61">
        <v>0</v>
      </c>
      <c r="G212" s="41">
        <f t="shared" si="16"/>
        <v>0</v>
      </c>
      <c r="H212" s="201">
        <v>0.2</v>
      </c>
      <c r="I212" s="41">
        <f t="shared" si="17"/>
        <v>0</v>
      </c>
      <c r="J212" s="41">
        <v>0.4</v>
      </c>
      <c r="K212" s="41">
        <f t="shared" si="19"/>
        <v>0</v>
      </c>
      <c r="L212" s="41">
        <f t="shared" si="18"/>
        <v>0</v>
      </c>
      <c r="M212" s="41">
        <v>0</v>
      </c>
      <c r="N212" s="2">
        <f t="shared" si="20"/>
        <v>0</v>
      </c>
      <c r="O212" s="1"/>
    </row>
    <row r="213" spans="2:15" x14ac:dyDescent="0.25">
      <c r="B213" s="18"/>
      <c r="C213" s="3"/>
      <c r="D213" s="3"/>
      <c r="E213" s="40"/>
      <c r="F213" s="61">
        <v>0</v>
      </c>
      <c r="G213" s="41">
        <f t="shared" si="16"/>
        <v>0</v>
      </c>
      <c r="H213" s="201">
        <v>0.2</v>
      </c>
      <c r="I213" s="41">
        <f t="shared" si="17"/>
        <v>0</v>
      </c>
      <c r="J213" s="41">
        <v>0.4</v>
      </c>
      <c r="K213" s="41">
        <f t="shared" si="19"/>
        <v>0</v>
      </c>
      <c r="L213" s="41">
        <f t="shared" si="18"/>
        <v>0</v>
      </c>
      <c r="M213" s="41">
        <v>0</v>
      </c>
      <c r="N213" s="2">
        <f t="shared" si="20"/>
        <v>0</v>
      </c>
      <c r="O213" s="1"/>
    </row>
    <row r="214" spans="2:15" x14ac:dyDescent="0.25">
      <c r="B214" s="18"/>
      <c r="C214" s="19"/>
      <c r="D214" s="3"/>
      <c r="E214" s="40"/>
      <c r="F214" s="61">
        <v>0</v>
      </c>
      <c r="G214" s="41">
        <f t="shared" si="16"/>
        <v>0</v>
      </c>
      <c r="H214" s="201">
        <v>0.2</v>
      </c>
      <c r="I214" s="41">
        <f t="shared" si="17"/>
        <v>0</v>
      </c>
      <c r="J214" s="41">
        <v>0.4</v>
      </c>
      <c r="K214" s="41">
        <f t="shared" si="19"/>
        <v>0</v>
      </c>
      <c r="L214" s="41">
        <f t="shared" si="18"/>
        <v>0</v>
      </c>
      <c r="M214" s="41">
        <v>0</v>
      </c>
      <c r="N214" s="2">
        <f t="shared" si="20"/>
        <v>0</v>
      </c>
      <c r="O214" s="1"/>
    </row>
    <row r="215" spans="2:15" x14ac:dyDescent="0.25">
      <c r="B215" s="18"/>
      <c r="C215" s="19"/>
      <c r="D215" s="3"/>
      <c r="E215" s="40"/>
      <c r="F215" s="61">
        <v>0</v>
      </c>
      <c r="G215" s="41">
        <f t="shared" si="16"/>
        <v>0</v>
      </c>
      <c r="H215" s="201">
        <v>0.2</v>
      </c>
      <c r="I215" s="41">
        <f t="shared" si="17"/>
        <v>0</v>
      </c>
      <c r="J215" s="41">
        <v>0.4</v>
      </c>
      <c r="K215" s="41">
        <f t="shared" si="19"/>
        <v>0</v>
      </c>
      <c r="L215" s="41">
        <f t="shared" si="18"/>
        <v>0</v>
      </c>
      <c r="M215" s="41">
        <v>0</v>
      </c>
      <c r="N215" s="2">
        <f t="shared" si="20"/>
        <v>0</v>
      </c>
      <c r="O215" s="1"/>
    </row>
    <row r="216" spans="2:15" x14ac:dyDescent="0.25">
      <c r="B216" s="18"/>
      <c r="C216" s="19"/>
      <c r="D216" s="3"/>
      <c r="E216" s="40"/>
      <c r="F216" s="61">
        <v>0</v>
      </c>
      <c r="G216" s="41">
        <f t="shared" si="16"/>
        <v>0</v>
      </c>
      <c r="H216" s="201">
        <v>0.2</v>
      </c>
      <c r="I216" s="41">
        <f t="shared" si="17"/>
        <v>0</v>
      </c>
      <c r="J216" s="41">
        <v>0.4</v>
      </c>
      <c r="K216" s="41">
        <f t="shared" si="19"/>
        <v>0</v>
      </c>
      <c r="L216" s="41">
        <f t="shared" si="18"/>
        <v>0</v>
      </c>
      <c r="M216" s="41">
        <v>0</v>
      </c>
      <c r="N216" s="2">
        <f t="shared" si="20"/>
        <v>0</v>
      </c>
      <c r="O216" s="1"/>
    </row>
    <row r="217" spans="2:15" x14ac:dyDescent="0.25">
      <c r="B217" s="18"/>
      <c r="C217" s="19"/>
      <c r="D217" s="3"/>
      <c r="E217" s="40"/>
      <c r="F217" s="61">
        <v>0</v>
      </c>
      <c r="G217" s="41">
        <f t="shared" si="16"/>
        <v>0</v>
      </c>
      <c r="H217" s="201">
        <v>0.2</v>
      </c>
      <c r="I217" s="41">
        <f t="shared" si="17"/>
        <v>0</v>
      </c>
      <c r="J217" s="41">
        <v>0.4</v>
      </c>
      <c r="K217" s="41">
        <f t="shared" si="19"/>
        <v>0</v>
      </c>
      <c r="L217" s="41">
        <f t="shared" si="18"/>
        <v>0</v>
      </c>
      <c r="M217" s="41">
        <v>0</v>
      </c>
      <c r="N217" s="2">
        <f t="shared" si="20"/>
        <v>0</v>
      </c>
      <c r="O217" s="1"/>
    </row>
    <row r="218" spans="2:15" x14ac:dyDescent="0.25">
      <c r="B218" s="18"/>
      <c r="C218" s="46"/>
      <c r="D218" s="3"/>
      <c r="E218" s="40"/>
      <c r="F218" s="61">
        <v>0</v>
      </c>
      <c r="G218" s="41">
        <f t="shared" si="16"/>
        <v>0</v>
      </c>
      <c r="H218" s="201">
        <v>0.2</v>
      </c>
      <c r="I218" s="41">
        <f t="shared" si="17"/>
        <v>0</v>
      </c>
      <c r="J218" s="41">
        <v>0.4</v>
      </c>
      <c r="K218" s="41">
        <f t="shared" si="19"/>
        <v>0</v>
      </c>
      <c r="L218" s="41">
        <f t="shared" si="18"/>
        <v>0</v>
      </c>
      <c r="M218" s="41">
        <v>0</v>
      </c>
      <c r="N218" s="2">
        <f t="shared" si="20"/>
        <v>0</v>
      </c>
      <c r="O218" s="1"/>
    </row>
    <row r="219" spans="2:15" x14ac:dyDescent="0.25">
      <c r="B219" s="18"/>
      <c r="C219" s="3"/>
      <c r="D219" s="3"/>
      <c r="E219" s="40"/>
      <c r="F219" s="61">
        <v>0</v>
      </c>
      <c r="G219" s="41">
        <f t="shared" si="16"/>
        <v>0</v>
      </c>
      <c r="H219" s="201">
        <v>0.2</v>
      </c>
      <c r="I219" s="41">
        <f t="shared" si="17"/>
        <v>0</v>
      </c>
      <c r="J219" s="41">
        <v>0.4</v>
      </c>
      <c r="K219" s="41">
        <f t="shared" si="19"/>
        <v>0</v>
      </c>
      <c r="L219" s="41">
        <f t="shared" si="18"/>
        <v>0</v>
      </c>
      <c r="M219" s="41">
        <v>0</v>
      </c>
      <c r="N219" s="2">
        <f t="shared" si="20"/>
        <v>0</v>
      </c>
      <c r="O219" s="1"/>
    </row>
    <row r="220" spans="2:15" x14ac:dyDescent="0.25">
      <c r="B220" s="18"/>
      <c r="C220" s="19"/>
      <c r="D220" s="3"/>
      <c r="E220" s="40"/>
      <c r="F220" s="61">
        <v>0</v>
      </c>
      <c r="G220" s="41">
        <f t="shared" si="16"/>
        <v>0</v>
      </c>
      <c r="H220" s="201">
        <v>0.2</v>
      </c>
      <c r="I220" s="41">
        <f t="shared" si="17"/>
        <v>0</v>
      </c>
      <c r="J220" s="41">
        <v>0.4</v>
      </c>
      <c r="K220" s="41">
        <f t="shared" si="19"/>
        <v>0</v>
      </c>
      <c r="L220" s="41">
        <f t="shared" si="18"/>
        <v>0</v>
      </c>
      <c r="M220" s="41">
        <v>0</v>
      </c>
      <c r="N220" s="2">
        <f t="shared" si="20"/>
        <v>0</v>
      </c>
      <c r="O220" s="1"/>
    </row>
    <row r="221" spans="2:15" x14ac:dyDescent="0.25">
      <c r="B221" s="18"/>
      <c r="C221" s="19"/>
      <c r="D221" s="3"/>
      <c r="E221" s="40"/>
      <c r="F221" s="61">
        <v>0</v>
      </c>
      <c r="G221" s="41">
        <f t="shared" si="16"/>
        <v>0</v>
      </c>
      <c r="H221" s="201">
        <v>0.2</v>
      </c>
      <c r="I221" s="41">
        <f t="shared" si="17"/>
        <v>0</v>
      </c>
      <c r="J221" s="41">
        <v>0.4</v>
      </c>
      <c r="K221" s="41">
        <f t="shared" si="19"/>
        <v>0</v>
      </c>
      <c r="L221" s="41">
        <f t="shared" si="18"/>
        <v>0</v>
      </c>
      <c r="M221" s="41">
        <v>0</v>
      </c>
      <c r="N221" s="2">
        <f t="shared" si="20"/>
        <v>0</v>
      </c>
      <c r="O221" s="1"/>
    </row>
    <row r="222" spans="2:15" x14ac:dyDescent="0.25">
      <c r="B222" s="18"/>
      <c r="C222" s="3"/>
      <c r="D222" s="3"/>
      <c r="E222" s="40"/>
      <c r="F222" s="61">
        <v>0</v>
      </c>
      <c r="G222" s="41">
        <f t="shared" si="16"/>
        <v>0</v>
      </c>
      <c r="H222" s="201">
        <v>0.2</v>
      </c>
      <c r="I222" s="41">
        <f t="shared" si="17"/>
        <v>0</v>
      </c>
      <c r="J222" s="41">
        <v>0.4</v>
      </c>
      <c r="K222" s="41">
        <f t="shared" si="19"/>
        <v>0</v>
      </c>
      <c r="L222" s="41">
        <f t="shared" si="18"/>
        <v>0</v>
      </c>
      <c r="M222" s="41">
        <v>0</v>
      </c>
      <c r="N222" s="2">
        <f t="shared" si="20"/>
        <v>0</v>
      </c>
      <c r="O222" s="1"/>
    </row>
    <row r="223" spans="2:15" x14ac:dyDescent="0.25">
      <c r="B223" s="18"/>
      <c r="C223" s="3"/>
      <c r="D223" s="3"/>
      <c r="E223" s="40"/>
      <c r="F223" s="61">
        <v>0</v>
      </c>
      <c r="G223" s="41">
        <f t="shared" si="16"/>
        <v>0</v>
      </c>
      <c r="H223" s="201">
        <v>0.2</v>
      </c>
      <c r="I223" s="41">
        <f t="shared" si="17"/>
        <v>0</v>
      </c>
      <c r="J223" s="41">
        <v>0.4</v>
      </c>
      <c r="K223" s="41">
        <f t="shared" si="19"/>
        <v>0</v>
      </c>
      <c r="L223" s="41">
        <f t="shared" si="18"/>
        <v>0</v>
      </c>
      <c r="M223" s="41">
        <v>0</v>
      </c>
      <c r="N223" s="2">
        <f t="shared" si="20"/>
        <v>0</v>
      </c>
      <c r="O223" s="1"/>
    </row>
    <row r="224" spans="2:15" x14ac:dyDescent="0.25">
      <c r="B224" s="18"/>
      <c r="C224" s="3"/>
      <c r="D224" s="3"/>
      <c r="E224" s="40"/>
      <c r="F224" s="61">
        <v>0</v>
      </c>
      <c r="G224" s="41">
        <f t="shared" si="16"/>
        <v>0</v>
      </c>
      <c r="H224" s="201">
        <v>0.2</v>
      </c>
      <c r="I224" s="41">
        <f t="shared" si="17"/>
        <v>0</v>
      </c>
      <c r="J224" s="41">
        <v>0.4</v>
      </c>
      <c r="K224" s="41">
        <f t="shared" si="19"/>
        <v>0</v>
      </c>
      <c r="L224" s="41">
        <f t="shared" si="18"/>
        <v>0</v>
      </c>
      <c r="M224" s="41">
        <v>0</v>
      </c>
      <c r="N224" s="2">
        <f t="shared" si="20"/>
        <v>0</v>
      </c>
      <c r="O224" s="1"/>
    </row>
    <row r="225" spans="2:15" x14ac:dyDescent="0.25">
      <c r="B225" s="18"/>
      <c r="C225" s="3"/>
      <c r="D225" s="3"/>
      <c r="E225" s="40"/>
      <c r="F225" s="61">
        <v>0</v>
      </c>
      <c r="G225" s="41">
        <f t="shared" si="16"/>
        <v>0</v>
      </c>
      <c r="H225" s="201">
        <v>0.2</v>
      </c>
      <c r="I225" s="41">
        <f t="shared" si="17"/>
        <v>0</v>
      </c>
      <c r="J225" s="41">
        <v>0.4</v>
      </c>
      <c r="K225" s="41">
        <f t="shared" si="19"/>
        <v>0</v>
      </c>
      <c r="L225" s="41">
        <f t="shared" si="18"/>
        <v>0</v>
      </c>
      <c r="M225" s="41">
        <v>0</v>
      </c>
      <c r="N225" s="2">
        <f t="shared" si="20"/>
        <v>0</v>
      </c>
      <c r="O225" s="1"/>
    </row>
    <row r="226" spans="2:15" x14ac:dyDescent="0.25">
      <c r="B226" s="18"/>
      <c r="C226" s="3"/>
      <c r="D226" s="3"/>
      <c r="E226" s="40"/>
      <c r="F226" s="61">
        <v>0</v>
      </c>
      <c r="G226" s="41">
        <f t="shared" si="16"/>
        <v>0</v>
      </c>
      <c r="H226" s="201">
        <v>0.2</v>
      </c>
      <c r="I226" s="41">
        <f t="shared" si="17"/>
        <v>0</v>
      </c>
      <c r="J226" s="41">
        <v>0.4</v>
      </c>
      <c r="K226" s="41">
        <f t="shared" si="19"/>
        <v>0</v>
      </c>
      <c r="L226" s="41">
        <f t="shared" si="18"/>
        <v>0</v>
      </c>
      <c r="M226" s="41">
        <v>0</v>
      </c>
      <c r="N226" s="2">
        <f t="shared" si="20"/>
        <v>0</v>
      </c>
      <c r="O226" s="1"/>
    </row>
    <row r="227" spans="2:15" x14ac:dyDescent="0.25">
      <c r="B227" s="18"/>
      <c r="C227" s="19"/>
      <c r="D227" s="3"/>
      <c r="E227" s="40"/>
      <c r="F227" s="61">
        <v>0</v>
      </c>
      <c r="G227" s="41">
        <f t="shared" si="16"/>
        <v>0</v>
      </c>
      <c r="H227" s="201">
        <v>0.2</v>
      </c>
      <c r="I227" s="41">
        <f t="shared" si="17"/>
        <v>0</v>
      </c>
      <c r="J227" s="41">
        <v>0.4</v>
      </c>
      <c r="K227" s="41">
        <f t="shared" si="19"/>
        <v>0</v>
      </c>
      <c r="L227" s="41">
        <f t="shared" si="18"/>
        <v>0</v>
      </c>
      <c r="M227" s="41">
        <v>0</v>
      </c>
      <c r="N227" s="2">
        <f t="shared" si="20"/>
        <v>0</v>
      </c>
      <c r="O227" s="1"/>
    </row>
    <row r="228" spans="2:15" x14ac:dyDescent="0.25">
      <c r="B228" s="18"/>
      <c r="C228" s="19"/>
      <c r="D228" s="3"/>
      <c r="E228" s="40"/>
      <c r="F228" s="61">
        <v>0</v>
      </c>
      <c r="G228" s="41">
        <f t="shared" si="16"/>
        <v>0</v>
      </c>
      <c r="H228" s="201">
        <v>0.2</v>
      </c>
      <c r="I228" s="41">
        <f t="shared" si="17"/>
        <v>0</v>
      </c>
      <c r="J228" s="41">
        <v>0.4</v>
      </c>
      <c r="K228" s="41">
        <f t="shared" si="19"/>
        <v>0</v>
      </c>
      <c r="L228" s="41">
        <f t="shared" si="18"/>
        <v>0</v>
      </c>
      <c r="M228" s="41">
        <v>0</v>
      </c>
      <c r="N228" s="2">
        <f t="shared" si="20"/>
        <v>0</v>
      </c>
      <c r="O228" s="1"/>
    </row>
    <row r="229" spans="2:15" x14ac:dyDescent="0.25">
      <c r="B229" s="18"/>
      <c r="C229" s="19"/>
      <c r="D229" s="3"/>
      <c r="E229" s="40"/>
      <c r="F229" s="61">
        <v>0</v>
      </c>
      <c r="G229" s="41">
        <f t="shared" si="16"/>
        <v>0</v>
      </c>
      <c r="H229" s="201">
        <v>0.2</v>
      </c>
      <c r="I229" s="41">
        <f t="shared" si="17"/>
        <v>0</v>
      </c>
      <c r="J229" s="41">
        <v>0.4</v>
      </c>
      <c r="K229" s="41">
        <f t="shared" si="19"/>
        <v>0</v>
      </c>
      <c r="L229" s="41">
        <f t="shared" si="18"/>
        <v>0</v>
      </c>
      <c r="M229" s="41">
        <v>0</v>
      </c>
      <c r="N229" s="2">
        <f t="shared" si="20"/>
        <v>0</v>
      </c>
      <c r="O229" s="1"/>
    </row>
    <row r="230" spans="2:15" x14ac:dyDescent="0.25">
      <c r="B230" s="18"/>
      <c r="C230" s="19"/>
      <c r="D230" s="3"/>
      <c r="E230" s="40"/>
      <c r="F230" s="61">
        <v>0</v>
      </c>
      <c r="G230" s="41">
        <f t="shared" si="16"/>
        <v>0</v>
      </c>
      <c r="H230" s="201">
        <v>0.2</v>
      </c>
      <c r="I230" s="41">
        <f t="shared" si="17"/>
        <v>0</v>
      </c>
      <c r="J230" s="41">
        <v>0.4</v>
      </c>
      <c r="K230" s="41">
        <f t="shared" si="19"/>
        <v>0</v>
      </c>
      <c r="L230" s="41">
        <f t="shared" si="18"/>
        <v>0</v>
      </c>
      <c r="M230" s="41">
        <v>0</v>
      </c>
      <c r="N230" s="2">
        <f t="shared" si="20"/>
        <v>0</v>
      </c>
      <c r="O230" s="1"/>
    </row>
    <row r="231" spans="2:15" x14ac:dyDescent="0.25">
      <c r="B231" s="18"/>
      <c r="C231" s="46"/>
      <c r="D231" s="3"/>
      <c r="E231" s="40"/>
      <c r="F231" s="61">
        <v>0</v>
      </c>
      <c r="G231" s="41">
        <f t="shared" si="16"/>
        <v>0</v>
      </c>
      <c r="H231" s="201">
        <v>0.2</v>
      </c>
      <c r="I231" s="41">
        <f t="shared" si="17"/>
        <v>0</v>
      </c>
      <c r="J231" s="41">
        <v>0.4</v>
      </c>
      <c r="K231" s="41">
        <f t="shared" si="19"/>
        <v>0</v>
      </c>
      <c r="L231" s="41">
        <f t="shared" si="18"/>
        <v>0</v>
      </c>
      <c r="M231" s="41">
        <v>0</v>
      </c>
      <c r="N231" s="2">
        <f t="shared" si="20"/>
        <v>0</v>
      </c>
      <c r="O231" s="1"/>
    </row>
    <row r="232" spans="2:15" x14ac:dyDescent="0.25">
      <c r="B232" s="18"/>
      <c r="C232" s="3"/>
      <c r="D232" s="3"/>
      <c r="E232" s="40"/>
      <c r="F232" s="61">
        <v>0</v>
      </c>
      <c r="G232" s="41">
        <f t="shared" si="16"/>
        <v>0</v>
      </c>
      <c r="H232" s="201">
        <v>0.2</v>
      </c>
      <c r="I232" s="41">
        <f t="shared" si="17"/>
        <v>0</v>
      </c>
      <c r="J232" s="41">
        <v>0.4</v>
      </c>
      <c r="K232" s="41">
        <f t="shared" si="19"/>
        <v>0</v>
      </c>
      <c r="L232" s="41">
        <f t="shared" si="18"/>
        <v>0</v>
      </c>
      <c r="M232" s="41">
        <v>0</v>
      </c>
      <c r="N232" s="2">
        <f t="shared" si="20"/>
        <v>0</v>
      </c>
      <c r="O232" s="1"/>
    </row>
    <row r="233" spans="2:15" x14ac:dyDescent="0.25">
      <c r="B233" s="18"/>
      <c r="C233" s="19"/>
      <c r="D233" s="3"/>
      <c r="E233" s="40"/>
      <c r="F233" s="61">
        <v>0</v>
      </c>
      <c r="G233" s="41">
        <f t="shared" si="16"/>
        <v>0</v>
      </c>
      <c r="H233" s="201">
        <v>0.2</v>
      </c>
      <c r="I233" s="41">
        <f t="shared" si="17"/>
        <v>0</v>
      </c>
      <c r="J233" s="41">
        <v>0.4</v>
      </c>
      <c r="K233" s="41">
        <f t="shared" si="19"/>
        <v>0</v>
      </c>
      <c r="L233" s="41">
        <f t="shared" si="18"/>
        <v>0</v>
      </c>
      <c r="M233" s="41">
        <v>0</v>
      </c>
      <c r="N233" s="2">
        <f t="shared" si="20"/>
        <v>0</v>
      </c>
      <c r="O233" s="1"/>
    </row>
    <row r="234" spans="2:15" x14ac:dyDescent="0.25">
      <c r="B234" s="18"/>
      <c r="C234" s="19"/>
      <c r="D234" s="3"/>
      <c r="E234" s="40"/>
      <c r="F234" s="61">
        <v>0</v>
      </c>
      <c r="G234" s="41">
        <f t="shared" si="16"/>
        <v>0</v>
      </c>
      <c r="H234" s="201">
        <v>0.2</v>
      </c>
      <c r="I234" s="41">
        <f t="shared" si="17"/>
        <v>0</v>
      </c>
      <c r="J234" s="41">
        <v>0.4</v>
      </c>
      <c r="K234" s="41">
        <f t="shared" si="19"/>
        <v>0</v>
      </c>
      <c r="L234" s="41">
        <f t="shared" si="18"/>
        <v>0</v>
      </c>
      <c r="M234" s="41">
        <v>0</v>
      </c>
      <c r="N234" s="2">
        <f t="shared" si="20"/>
        <v>0</v>
      </c>
      <c r="O234" s="1"/>
    </row>
    <row r="235" spans="2:15" x14ac:dyDescent="0.25">
      <c r="B235" s="18"/>
      <c r="C235" s="3"/>
      <c r="D235" s="3"/>
      <c r="E235" s="40"/>
      <c r="F235" s="61">
        <v>0</v>
      </c>
      <c r="G235" s="41">
        <f t="shared" si="16"/>
        <v>0</v>
      </c>
      <c r="H235" s="201">
        <v>0.2</v>
      </c>
      <c r="I235" s="41">
        <f t="shared" si="17"/>
        <v>0</v>
      </c>
      <c r="J235" s="41">
        <v>0.4</v>
      </c>
      <c r="K235" s="41">
        <f t="shared" si="19"/>
        <v>0</v>
      </c>
      <c r="L235" s="41">
        <f t="shared" si="18"/>
        <v>0</v>
      </c>
      <c r="M235" s="41">
        <v>0</v>
      </c>
      <c r="N235" s="2">
        <f t="shared" si="20"/>
        <v>0</v>
      </c>
      <c r="O235" s="1"/>
    </row>
    <row r="236" spans="2:15" x14ac:dyDescent="0.25">
      <c r="B236" s="18"/>
      <c r="C236" s="3"/>
      <c r="D236" s="3"/>
      <c r="E236" s="40"/>
      <c r="F236" s="61">
        <v>0</v>
      </c>
      <c r="G236" s="41">
        <f t="shared" si="16"/>
        <v>0</v>
      </c>
      <c r="H236" s="201">
        <v>0.2</v>
      </c>
      <c r="I236" s="41">
        <f t="shared" si="17"/>
        <v>0</v>
      </c>
      <c r="J236" s="41">
        <v>0.4</v>
      </c>
      <c r="K236" s="41">
        <f t="shared" si="19"/>
        <v>0</v>
      </c>
      <c r="L236" s="41">
        <f t="shared" si="18"/>
        <v>0</v>
      </c>
      <c r="M236" s="41">
        <v>0</v>
      </c>
      <c r="N236" s="2">
        <f t="shared" si="20"/>
        <v>0</v>
      </c>
      <c r="O236" s="1"/>
    </row>
    <row r="237" spans="2:15" x14ac:dyDescent="0.25">
      <c r="B237" s="18"/>
      <c r="C237" s="3"/>
      <c r="D237" s="3"/>
      <c r="E237" s="40"/>
      <c r="F237" s="61">
        <v>0</v>
      </c>
      <c r="G237" s="41">
        <f t="shared" si="16"/>
        <v>0</v>
      </c>
      <c r="H237" s="201">
        <v>0.2</v>
      </c>
      <c r="I237" s="41">
        <f t="shared" si="17"/>
        <v>0</v>
      </c>
      <c r="J237" s="41">
        <v>0.4</v>
      </c>
      <c r="K237" s="41">
        <f t="shared" si="19"/>
        <v>0</v>
      </c>
      <c r="L237" s="41">
        <f t="shared" si="18"/>
        <v>0</v>
      </c>
      <c r="M237" s="41">
        <v>0</v>
      </c>
      <c r="N237" s="2">
        <f t="shared" si="20"/>
        <v>0</v>
      </c>
      <c r="O237" s="1"/>
    </row>
    <row r="238" spans="2:15" x14ac:dyDescent="0.25">
      <c r="B238" s="18"/>
      <c r="C238" s="3"/>
      <c r="D238" s="3"/>
      <c r="E238" s="40"/>
      <c r="F238" s="61">
        <v>0</v>
      </c>
      <c r="G238" s="41">
        <f t="shared" si="16"/>
        <v>0</v>
      </c>
      <c r="H238" s="201">
        <v>0.2</v>
      </c>
      <c r="I238" s="41">
        <f t="shared" si="17"/>
        <v>0</v>
      </c>
      <c r="J238" s="41">
        <v>0.4</v>
      </c>
      <c r="K238" s="41">
        <f t="shared" si="19"/>
        <v>0</v>
      </c>
      <c r="L238" s="41">
        <f t="shared" si="18"/>
        <v>0</v>
      </c>
      <c r="M238" s="41">
        <v>0</v>
      </c>
      <c r="N238" s="2">
        <f t="shared" si="20"/>
        <v>0</v>
      </c>
      <c r="O238" s="1"/>
    </row>
    <row r="239" spans="2:15" x14ac:dyDescent="0.25">
      <c r="B239" s="18"/>
      <c r="C239" s="3"/>
      <c r="D239" s="3"/>
      <c r="E239" s="40"/>
      <c r="F239" s="61">
        <v>0</v>
      </c>
      <c r="G239" s="41">
        <f t="shared" si="16"/>
        <v>0</v>
      </c>
      <c r="H239" s="201">
        <v>0.2</v>
      </c>
      <c r="I239" s="41">
        <f t="shared" si="17"/>
        <v>0</v>
      </c>
      <c r="J239" s="41">
        <v>0.4</v>
      </c>
      <c r="K239" s="41">
        <f t="shared" si="19"/>
        <v>0</v>
      </c>
      <c r="L239" s="41">
        <f t="shared" si="18"/>
        <v>0</v>
      </c>
      <c r="M239" s="41">
        <v>0</v>
      </c>
      <c r="N239" s="2">
        <f t="shared" si="20"/>
        <v>0</v>
      </c>
      <c r="O239" s="1"/>
    </row>
    <row r="240" spans="2:15" x14ac:dyDescent="0.25">
      <c r="B240" s="18"/>
      <c r="C240" s="19"/>
      <c r="D240" s="3"/>
      <c r="E240" s="40"/>
      <c r="F240" s="61">
        <v>0</v>
      </c>
      <c r="G240" s="41">
        <f t="shared" si="16"/>
        <v>0</v>
      </c>
      <c r="H240" s="201">
        <v>0.2</v>
      </c>
      <c r="I240" s="41">
        <f t="shared" si="17"/>
        <v>0</v>
      </c>
      <c r="J240" s="41">
        <v>0.4</v>
      </c>
      <c r="K240" s="41">
        <f t="shared" si="19"/>
        <v>0</v>
      </c>
      <c r="L240" s="41">
        <f t="shared" si="18"/>
        <v>0</v>
      </c>
      <c r="M240" s="41">
        <v>0</v>
      </c>
      <c r="N240" s="2">
        <f>N239+L240-M240</f>
        <v>0</v>
      </c>
      <c r="O240" s="1"/>
    </row>
    <row r="241" spans="2:15" x14ac:dyDescent="0.25">
      <c r="B241" s="18"/>
      <c r="C241" s="19"/>
      <c r="D241" s="3"/>
      <c r="E241" s="40"/>
      <c r="F241" s="61">
        <v>0</v>
      </c>
      <c r="G241" s="41">
        <f t="shared" si="16"/>
        <v>0</v>
      </c>
      <c r="H241" s="201">
        <v>0.2</v>
      </c>
      <c r="I241" s="41">
        <f t="shared" si="17"/>
        <v>0</v>
      </c>
      <c r="J241" s="41">
        <v>0.4</v>
      </c>
      <c r="K241" s="41">
        <f t="shared" si="19"/>
        <v>0</v>
      </c>
      <c r="L241" s="41">
        <f t="shared" si="18"/>
        <v>0</v>
      </c>
      <c r="M241" s="41">
        <v>0</v>
      </c>
      <c r="N241" s="2">
        <f>N240+L241-M241</f>
        <v>0</v>
      </c>
      <c r="O241" s="1"/>
    </row>
    <row r="242" spans="2:15" x14ac:dyDescent="0.25">
      <c r="B242" s="18"/>
      <c r="C242" s="19"/>
      <c r="D242" s="3"/>
      <c r="E242" s="40"/>
      <c r="F242" s="61">
        <v>0</v>
      </c>
      <c r="G242" s="41">
        <f t="shared" si="16"/>
        <v>0</v>
      </c>
      <c r="H242" s="201">
        <v>0.2</v>
      </c>
      <c r="I242" s="41">
        <f t="shared" si="17"/>
        <v>0</v>
      </c>
      <c r="J242" s="41">
        <v>0.4</v>
      </c>
      <c r="K242" s="41">
        <f t="shared" si="19"/>
        <v>0</v>
      </c>
      <c r="L242" s="41">
        <f t="shared" si="18"/>
        <v>0</v>
      </c>
      <c r="M242" s="41">
        <v>0</v>
      </c>
      <c r="N242" s="2">
        <f>N241+L242-M242</f>
        <v>0</v>
      </c>
      <c r="O242" s="1"/>
    </row>
    <row r="243" spans="2:15" x14ac:dyDescent="0.25">
      <c r="B243" s="18"/>
      <c r="C243" s="19"/>
      <c r="D243" s="3"/>
      <c r="E243" s="40"/>
      <c r="F243" s="61">
        <v>0</v>
      </c>
      <c r="G243" s="41">
        <f t="shared" si="16"/>
        <v>0</v>
      </c>
      <c r="H243" s="201">
        <v>0.2</v>
      </c>
      <c r="I243" s="41">
        <f t="shared" si="17"/>
        <v>0</v>
      </c>
      <c r="J243" s="41">
        <v>0.4</v>
      </c>
      <c r="K243" s="41">
        <f t="shared" si="19"/>
        <v>0</v>
      </c>
      <c r="L243" s="41">
        <f t="shared" si="18"/>
        <v>0</v>
      </c>
      <c r="M243" s="41">
        <v>0</v>
      </c>
      <c r="N243" s="2">
        <f>N242+L243-M243</f>
        <v>0</v>
      </c>
      <c r="O243" s="1"/>
    </row>
    <row r="244" spans="2:15" x14ac:dyDescent="0.25">
      <c r="B244" s="18"/>
      <c r="C244" s="46"/>
      <c r="D244" s="3"/>
      <c r="E244" s="40"/>
      <c r="F244" s="61">
        <v>0</v>
      </c>
      <c r="G244" s="41">
        <f t="shared" si="16"/>
        <v>0</v>
      </c>
      <c r="H244" s="201">
        <v>0.2</v>
      </c>
      <c r="I244" s="41">
        <f t="shared" si="17"/>
        <v>0</v>
      </c>
      <c r="J244" s="41">
        <v>0.4</v>
      </c>
      <c r="K244" s="41">
        <f t="shared" si="19"/>
        <v>0</v>
      </c>
      <c r="L244" s="41">
        <f t="shared" si="18"/>
        <v>0</v>
      </c>
      <c r="M244" s="41">
        <v>0</v>
      </c>
      <c r="N244" s="2">
        <f t="shared" si="20"/>
        <v>0</v>
      </c>
      <c r="O244" s="1"/>
    </row>
    <row r="245" spans="2:15" x14ac:dyDescent="0.25">
      <c r="B245" s="18"/>
      <c r="C245" s="3"/>
      <c r="D245" s="3"/>
      <c r="E245" s="40"/>
      <c r="F245" s="61">
        <v>0</v>
      </c>
      <c r="G245" s="41">
        <f t="shared" si="16"/>
        <v>0</v>
      </c>
      <c r="H245" s="201">
        <v>0.2</v>
      </c>
      <c r="I245" s="41">
        <f t="shared" si="17"/>
        <v>0</v>
      </c>
      <c r="J245" s="41">
        <v>0.4</v>
      </c>
      <c r="K245" s="41">
        <f t="shared" si="19"/>
        <v>0</v>
      </c>
      <c r="L245" s="41">
        <f t="shared" si="18"/>
        <v>0</v>
      </c>
      <c r="M245" s="41">
        <v>0</v>
      </c>
      <c r="N245" s="2">
        <f t="shared" si="20"/>
        <v>0</v>
      </c>
      <c r="O245" s="1"/>
    </row>
    <row r="246" spans="2:15" x14ac:dyDescent="0.25">
      <c r="B246" s="18"/>
      <c r="C246" s="19"/>
      <c r="D246" s="3"/>
      <c r="E246" s="40"/>
      <c r="F246" s="61">
        <v>0</v>
      </c>
      <c r="G246" s="41">
        <f t="shared" si="16"/>
        <v>0</v>
      </c>
      <c r="H246" s="201">
        <v>0.2</v>
      </c>
      <c r="I246" s="41">
        <f t="shared" si="17"/>
        <v>0</v>
      </c>
      <c r="J246" s="41">
        <v>0.4</v>
      </c>
      <c r="K246" s="41">
        <f t="shared" si="19"/>
        <v>0</v>
      </c>
      <c r="L246" s="41">
        <f t="shared" si="18"/>
        <v>0</v>
      </c>
      <c r="M246" s="41">
        <v>0</v>
      </c>
      <c r="N246" s="2">
        <f t="shared" si="20"/>
        <v>0</v>
      </c>
      <c r="O246" s="1"/>
    </row>
    <row r="247" spans="2:15" x14ac:dyDescent="0.25">
      <c r="B247" s="18"/>
      <c r="C247" s="19"/>
      <c r="D247" s="3"/>
      <c r="E247" s="40"/>
      <c r="F247" s="61">
        <v>0</v>
      </c>
      <c r="G247" s="41">
        <f t="shared" si="16"/>
        <v>0</v>
      </c>
      <c r="H247" s="201">
        <v>0.2</v>
      </c>
      <c r="I247" s="41">
        <f t="shared" si="17"/>
        <v>0</v>
      </c>
      <c r="J247" s="41">
        <v>0.4</v>
      </c>
      <c r="K247" s="41">
        <f t="shared" si="19"/>
        <v>0</v>
      </c>
      <c r="L247" s="41">
        <f t="shared" si="18"/>
        <v>0</v>
      </c>
      <c r="M247" s="41">
        <v>0</v>
      </c>
      <c r="N247" s="2">
        <f t="shared" si="20"/>
        <v>0</v>
      </c>
      <c r="O247" s="1"/>
    </row>
    <row r="248" spans="2:15" x14ac:dyDescent="0.25">
      <c r="B248" s="18"/>
      <c r="C248" s="3"/>
      <c r="D248" s="3"/>
      <c r="E248" s="40"/>
      <c r="F248" s="61">
        <v>0</v>
      </c>
      <c r="G248" s="41">
        <f t="shared" si="16"/>
        <v>0</v>
      </c>
      <c r="H248" s="201">
        <v>0.2</v>
      </c>
      <c r="I248" s="41">
        <f t="shared" si="17"/>
        <v>0</v>
      </c>
      <c r="J248" s="41">
        <v>0.4</v>
      </c>
      <c r="K248" s="41">
        <f t="shared" si="19"/>
        <v>0</v>
      </c>
      <c r="L248" s="41">
        <f t="shared" si="18"/>
        <v>0</v>
      </c>
      <c r="M248" s="41">
        <v>0</v>
      </c>
      <c r="N248" s="2">
        <f t="shared" si="20"/>
        <v>0</v>
      </c>
      <c r="O248" s="1"/>
    </row>
    <row r="249" spans="2:15" x14ac:dyDescent="0.25">
      <c r="B249" s="18"/>
      <c r="C249" s="3"/>
      <c r="D249" s="3"/>
      <c r="E249" s="40"/>
      <c r="F249" s="61">
        <v>0</v>
      </c>
      <c r="G249" s="41">
        <f t="shared" si="16"/>
        <v>0</v>
      </c>
      <c r="H249" s="201">
        <v>0.2</v>
      </c>
      <c r="I249" s="41">
        <f t="shared" si="17"/>
        <v>0</v>
      </c>
      <c r="J249" s="41">
        <v>0.4</v>
      </c>
      <c r="K249" s="41">
        <f t="shared" si="19"/>
        <v>0</v>
      </c>
      <c r="L249" s="41">
        <f t="shared" si="18"/>
        <v>0</v>
      </c>
      <c r="M249" s="41">
        <v>0</v>
      </c>
      <c r="N249" s="2">
        <f t="shared" si="20"/>
        <v>0</v>
      </c>
      <c r="O249" s="1"/>
    </row>
    <row r="250" spans="2:15" x14ac:dyDescent="0.25">
      <c r="B250" s="18"/>
      <c r="C250" s="3"/>
      <c r="D250" s="3"/>
      <c r="E250" s="40"/>
      <c r="F250" s="61">
        <v>0</v>
      </c>
      <c r="G250" s="41">
        <f t="shared" si="16"/>
        <v>0</v>
      </c>
      <c r="H250" s="201">
        <v>0.2</v>
      </c>
      <c r="I250" s="41">
        <f t="shared" si="17"/>
        <v>0</v>
      </c>
      <c r="J250" s="41">
        <v>0.4</v>
      </c>
      <c r="K250" s="41">
        <f t="shared" si="19"/>
        <v>0</v>
      </c>
      <c r="L250" s="41">
        <f t="shared" si="18"/>
        <v>0</v>
      </c>
      <c r="M250" s="41">
        <v>0</v>
      </c>
      <c r="N250" s="2">
        <f t="shared" si="20"/>
        <v>0</v>
      </c>
      <c r="O250" s="1"/>
    </row>
    <row r="251" spans="2:15" x14ac:dyDescent="0.25">
      <c r="B251" s="18"/>
      <c r="C251" s="3"/>
      <c r="D251" s="3"/>
      <c r="E251" s="40"/>
      <c r="F251" s="61">
        <v>0</v>
      </c>
      <c r="G251" s="41">
        <f t="shared" si="16"/>
        <v>0</v>
      </c>
      <c r="H251" s="201">
        <v>0.2</v>
      </c>
      <c r="I251" s="41">
        <f t="shared" si="17"/>
        <v>0</v>
      </c>
      <c r="J251" s="41">
        <v>0.4</v>
      </c>
      <c r="K251" s="41">
        <f t="shared" si="19"/>
        <v>0</v>
      </c>
      <c r="L251" s="41">
        <f t="shared" si="18"/>
        <v>0</v>
      </c>
      <c r="M251" s="41">
        <v>0</v>
      </c>
      <c r="N251" s="2">
        <f t="shared" si="20"/>
        <v>0</v>
      </c>
      <c r="O251" s="1"/>
    </row>
    <row r="252" spans="2:15" x14ac:dyDescent="0.25">
      <c r="B252" s="18"/>
      <c r="C252" s="3"/>
      <c r="D252" s="3"/>
      <c r="E252" s="40"/>
      <c r="F252" s="61">
        <v>0</v>
      </c>
      <c r="G252" s="41">
        <f t="shared" si="16"/>
        <v>0</v>
      </c>
      <c r="H252" s="201">
        <v>0.2</v>
      </c>
      <c r="I252" s="41">
        <f t="shared" si="17"/>
        <v>0</v>
      </c>
      <c r="J252" s="41">
        <v>0.4</v>
      </c>
      <c r="K252" s="41">
        <f t="shared" si="19"/>
        <v>0</v>
      </c>
      <c r="L252" s="41">
        <f t="shared" si="18"/>
        <v>0</v>
      </c>
      <c r="M252" s="41">
        <v>0</v>
      </c>
      <c r="N252" s="2">
        <f t="shared" si="20"/>
        <v>0</v>
      </c>
      <c r="O252" s="1"/>
    </row>
    <row r="253" spans="2:15" x14ac:dyDescent="0.25">
      <c r="B253" s="18"/>
      <c r="C253" s="19"/>
      <c r="D253" s="3"/>
      <c r="E253" s="40"/>
      <c r="F253" s="61">
        <v>0</v>
      </c>
      <c r="G253" s="41">
        <f t="shared" si="16"/>
        <v>0</v>
      </c>
      <c r="H253" s="201">
        <v>0.2</v>
      </c>
      <c r="I253" s="41">
        <f t="shared" si="17"/>
        <v>0</v>
      </c>
      <c r="J253" s="41">
        <v>0.4</v>
      </c>
      <c r="K253" s="41">
        <f t="shared" si="19"/>
        <v>0</v>
      </c>
      <c r="L253" s="41">
        <f t="shared" si="18"/>
        <v>0</v>
      </c>
      <c r="M253" s="41">
        <v>0</v>
      </c>
      <c r="N253" s="2">
        <f t="shared" si="20"/>
        <v>0</v>
      </c>
      <c r="O253" s="1"/>
    </row>
    <row r="254" spans="2:15" x14ac:dyDescent="0.25">
      <c r="B254" s="18"/>
      <c r="C254" s="19"/>
      <c r="D254" s="3"/>
      <c r="E254" s="40"/>
      <c r="F254" s="61">
        <v>0</v>
      </c>
      <c r="G254" s="41">
        <f t="shared" si="16"/>
        <v>0</v>
      </c>
      <c r="H254" s="201">
        <v>0.2</v>
      </c>
      <c r="I254" s="41">
        <f t="shared" si="17"/>
        <v>0</v>
      </c>
      <c r="J254" s="41">
        <v>0.4</v>
      </c>
      <c r="K254" s="41">
        <f t="shared" si="19"/>
        <v>0</v>
      </c>
      <c r="L254" s="41">
        <f t="shared" si="18"/>
        <v>0</v>
      </c>
      <c r="M254" s="41">
        <v>0</v>
      </c>
      <c r="N254" s="2">
        <f t="shared" si="20"/>
        <v>0</v>
      </c>
      <c r="O254" s="1"/>
    </row>
    <row r="255" spans="2:15" x14ac:dyDescent="0.25">
      <c r="B255" s="18"/>
      <c r="C255" s="19"/>
      <c r="D255" s="3"/>
      <c r="E255" s="40"/>
      <c r="F255" s="61">
        <v>0</v>
      </c>
      <c r="G255" s="41">
        <f t="shared" si="16"/>
        <v>0</v>
      </c>
      <c r="H255" s="201">
        <v>0.2</v>
      </c>
      <c r="I255" s="41">
        <f t="shared" si="17"/>
        <v>0</v>
      </c>
      <c r="J255" s="41">
        <v>0.4</v>
      </c>
      <c r="K255" s="41">
        <f t="shared" si="19"/>
        <v>0</v>
      </c>
      <c r="L255" s="41">
        <f t="shared" si="18"/>
        <v>0</v>
      </c>
      <c r="M255" s="41">
        <v>0</v>
      </c>
      <c r="N255" s="2">
        <f t="shared" si="20"/>
        <v>0</v>
      </c>
      <c r="O255" s="1"/>
    </row>
    <row r="256" spans="2:15" x14ac:dyDescent="0.25">
      <c r="B256" s="18"/>
      <c r="C256" s="19"/>
      <c r="D256" s="3"/>
      <c r="E256" s="40"/>
      <c r="F256" s="61">
        <v>0</v>
      </c>
      <c r="G256" s="41">
        <f t="shared" si="16"/>
        <v>0</v>
      </c>
      <c r="H256" s="201">
        <v>0.2</v>
      </c>
      <c r="I256" s="41">
        <f t="shared" si="17"/>
        <v>0</v>
      </c>
      <c r="J256" s="41">
        <v>0.4</v>
      </c>
      <c r="K256" s="41">
        <f t="shared" si="19"/>
        <v>0</v>
      </c>
      <c r="L256" s="41">
        <f t="shared" si="18"/>
        <v>0</v>
      </c>
      <c r="M256" s="41">
        <v>0</v>
      </c>
      <c r="N256" s="2">
        <f t="shared" si="20"/>
        <v>0</v>
      </c>
      <c r="O256" s="1"/>
    </row>
    <row r="257" spans="2:15" x14ac:dyDescent="0.25">
      <c r="B257" s="18"/>
      <c r="C257" s="46"/>
      <c r="D257" s="3"/>
      <c r="E257" s="40"/>
      <c r="F257" s="61">
        <v>0</v>
      </c>
      <c r="G257" s="41">
        <f t="shared" si="16"/>
        <v>0</v>
      </c>
      <c r="H257" s="201">
        <v>0.2</v>
      </c>
      <c r="I257" s="41">
        <f t="shared" si="17"/>
        <v>0</v>
      </c>
      <c r="J257" s="41">
        <v>0.4</v>
      </c>
      <c r="K257" s="41">
        <f t="shared" si="19"/>
        <v>0</v>
      </c>
      <c r="L257" s="41">
        <f t="shared" si="18"/>
        <v>0</v>
      </c>
      <c r="M257" s="41">
        <v>0</v>
      </c>
      <c r="N257" s="2">
        <f t="shared" si="20"/>
        <v>0</v>
      </c>
      <c r="O257" s="1"/>
    </row>
    <row r="258" spans="2:15" x14ac:dyDescent="0.25">
      <c r="B258" s="18"/>
      <c r="C258" s="3"/>
      <c r="D258" s="3"/>
      <c r="E258" s="40"/>
      <c r="F258" s="61">
        <v>0</v>
      </c>
      <c r="G258" s="41">
        <f t="shared" si="16"/>
        <v>0</v>
      </c>
      <c r="H258" s="201">
        <v>0.2</v>
      </c>
      <c r="I258" s="41">
        <f t="shared" si="17"/>
        <v>0</v>
      </c>
      <c r="J258" s="41">
        <v>0.4</v>
      </c>
      <c r="K258" s="41">
        <f t="shared" si="19"/>
        <v>0</v>
      </c>
      <c r="L258" s="41">
        <f t="shared" si="18"/>
        <v>0</v>
      </c>
      <c r="M258" s="41">
        <v>0</v>
      </c>
      <c r="N258" s="2">
        <f t="shared" si="20"/>
        <v>0</v>
      </c>
      <c r="O258" s="1"/>
    </row>
    <row r="259" spans="2:15" x14ac:dyDescent="0.25">
      <c r="B259" s="18"/>
      <c r="C259" s="19"/>
      <c r="D259" s="3"/>
      <c r="E259" s="40"/>
      <c r="F259" s="61">
        <v>0</v>
      </c>
      <c r="G259" s="41">
        <f t="shared" si="16"/>
        <v>0</v>
      </c>
      <c r="H259" s="201">
        <v>0.2</v>
      </c>
      <c r="I259" s="41">
        <f t="shared" si="17"/>
        <v>0</v>
      </c>
      <c r="J259" s="41">
        <v>0.4</v>
      </c>
      <c r="K259" s="41">
        <f t="shared" si="19"/>
        <v>0</v>
      </c>
      <c r="L259" s="41">
        <f t="shared" si="18"/>
        <v>0</v>
      </c>
      <c r="M259" s="41">
        <v>0</v>
      </c>
      <c r="N259" s="2">
        <f t="shared" si="20"/>
        <v>0</v>
      </c>
      <c r="O259" s="1"/>
    </row>
    <row r="260" spans="2:15" x14ac:dyDescent="0.25">
      <c r="B260" s="18"/>
      <c r="C260" s="19"/>
      <c r="D260" s="3"/>
      <c r="E260" s="40"/>
      <c r="F260" s="61">
        <v>0</v>
      </c>
      <c r="G260" s="41">
        <f t="shared" si="16"/>
        <v>0</v>
      </c>
      <c r="H260" s="201">
        <v>0.2</v>
      </c>
      <c r="I260" s="41">
        <f t="shared" si="17"/>
        <v>0</v>
      </c>
      <c r="J260" s="41">
        <v>0.4</v>
      </c>
      <c r="K260" s="41">
        <f t="shared" si="19"/>
        <v>0</v>
      </c>
      <c r="L260" s="41">
        <f t="shared" si="18"/>
        <v>0</v>
      </c>
      <c r="M260" s="41">
        <v>0</v>
      </c>
      <c r="N260" s="2">
        <f t="shared" si="20"/>
        <v>0</v>
      </c>
      <c r="O260" s="1"/>
    </row>
    <row r="261" spans="2:15" x14ac:dyDescent="0.25">
      <c r="B261" s="18"/>
      <c r="C261" s="3"/>
      <c r="D261" s="3"/>
      <c r="E261" s="40"/>
      <c r="F261" s="61">
        <v>0</v>
      </c>
      <c r="G261" s="41">
        <f t="shared" si="16"/>
        <v>0</v>
      </c>
      <c r="H261" s="201">
        <v>0.2</v>
      </c>
      <c r="I261" s="41">
        <f t="shared" si="17"/>
        <v>0</v>
      </c>
      <c r="J261" s="41">
        <v>0.4</v>
      </c>
      <c r="K261" s="41">
        <f t="shared" si="19"/>
        <v>0</v>
      </c>
      <c r="L261" s="41">
        <f t="shared" si="18"/>
        <v>0</v>
      </c>
      <c r="M261" s="41">
        <v>0</v>
      </c>
      <c r="N261" s="2">
        <f t="shared" si="20"/>
        <v>0</v>
      </c>
      <c r="O261" s="1"/>
    </row>
    <row r="262" spans="2:15" x14ac:dyDescent="0.25">
      <c r="B262" s="18"/>
      <c r="C262" s="3"/>
      <c r="D262" s="3"/>
      <c r="E262" s="40"/>
      <c r="F262" s="61">
        <v>0</v>
      </c>
      <c r="G262" s="41">
        <f t="shared" ref="G262:G300" si="21">E262*F262</f>
        <v>0</v>
      </c>
      <c r="H262" s="201">
        <v>0.2</v>
      </c>
      <c r="I262" s="41">
        <f t="shared" ref="I262:I300" si="22">H262*G262</f>
        <v>0</v>
      </c>
      <c r="J262" s="41">
        <v>0.4</v>
      </c>
      <c r="K262" s="41">
        <f t="shared" si="19"/>
        <v>0</v>
      </c>
      <c r="L262" s="41">
        <f t="shared" ref="L262:L300" si="23">G262+I262-K262</f>
        <v>0</v>
      </c>
      <c r="M262" s="41">
        <v>0</v>
      </c>
      <c r="N262" s="2">
        <f t="shared" si="20"/>
        <v>0</v>
      </c>
      <c r="O262" s="1"/>
    </row>
    <row r="263" spans="2:15" x14ac:dyDescent="0.25">
      <c r="B263" s="18"/>
      <c r="C263" s="3"/>
      <c r="D263" s="3"/>
      <c r="E263" s="40"/>
      <c r="F263" s="61">
        <v>0</v>
      </c>
      <c r="G263" s="41">
        <f t="shared" si="21"/>
        <v>0</v>
      </c>
      <c r="H263" s="201">
        <v>0.2</v>
      </c>
      <c r="I263" s="41">
        <f t="shared" si="22"/>
        <v>0</v>
      </c>
      <c r="J263" s="41">
        <v>0.4</v>
      </c>
      <c r="K263" s="41">
        <f t="shared" ref="K263:K300" si="24">I263/10*4</f>
        <v>0</v>
      </c>
      <c r="L263" s="41">
        <f t="shared" si="23"/>
        <v>0</v>
      </c>
      <c r="M263" s="41">
        <v>0</v>
      </c>
      <c r="N263" s="2">
        <f t="shared" ref="N263:N300" si="25">N262+L263-M263</f>
        <v>0</v>
      </c>
      <c r="O263" s="1"/>
    </row>
    <row r="264" spans="2:15" x14ac:dyDescent="0.25">
      <c r="B264" s="18"/>
      <c r="C264" s="3"/>
      <c r="D264" s="3"/>
      <c r="E264" s="40"/>
      <c r="F264" s="61">
        <v>0</v>
      </c>
      <c r="G264" s="41">
        <f t="shared" si="21"/>
        <v>0</v>
      </c>
      <c r="H264" s="201">
        <v>0.2</v>
      </c>
      <c r="I264" s="41">
        <f t="shared" si="22"/>
        <v>0</v>
      </c>
      <c r="J264" s="41">
        <v>0.4</v>
      </c>
      <c r="K264" s="41">
        <f t="shared" si="24"/>
        <v>0</v>
      </c>
      <c r="L264" s="41">
        <f t="shared" si="23"/>
        <v>0</v>
      </c>
      <c r="M264" s="41">
        <v>0</v>
      </c>
      <c r="N264" s="2">
        <f t="shared" si="25"/>
        <v>0</v>
      </c>
      <c r="O264" s="1"/>
    </row>
    <row r="265" spans="2:15" x14ac:dyDescent="0.25">
      <c r="B265" s="18"/>
      <c r="C265" s="3"/>
      <c r="D265" s="3"/>
      <c r="E265" s="40"/>
      <c r="F265" s="61">
        <v>0</v>
      </c>
      <c r="G265" s="41">
        <f t="shared" si="21"/>
        <v>0</v>
      </c>
      <c r="H265" s="201">
        <v>0.2</v>
      </c>
      <c r="I265" s="41">
        <f t="shared" si="22"/>
        <v>0</v>
      </c>
      <c r="J265" s="41">
        <v>0.4</v>
      </c>
      <c r="K265" s="41">
        <f t="shared" si="24"/>
        <v>0</v>
      </c>
      <c r="L265" s="41">
        <f t="shared" si="23"/>
        <v>0</v>
      </c>
      <c r="M265" s="41">
        <v>0</v>
      </c>
      <c r="N265" s="2">
        <f t="shared" si="25"/>
        <v>0</v>
      </c>
      <c r="O265" s="1"/>
    </row>
    <row r="266" spans="2:15" x14ac:dyDescent="0.25">
      <c r="B266" s="18"/>
      <c r="C266" s="19"/>
      <c r="D266" s="3"/>
      <c r="E266" s="40"/>
      <c r="F266" s="61">
        <v>0</v>
      </c>
      <c r="G266" s="41">
        <f t="shared" si="21"/>
        <v>0</v>
      </c>
      <c r="H266" s="201">
        <v>0.2</v>
      </c>
      <c r="I266" s="41">
        <f t="shared" si="22"/>
        <v>0</v>
      </c>
      <c r="J266" s="41">
        <v>0.4</v>
      </c>
      <c r="K266" s="41">
        <f t="shared" si="24"/>
        <v>0</v>
      </c>
      <c r="L266" s="41">
        <f t="shared" si="23"/>
        <v>0</v>
      </c>
      <c r="M266" s="41">
        <v>0</v>
      </c>
      <c r="N266" s="2">
        <f t="shared" si="25"/>
        <v>0</v>
      </c>
      <c r="O266" s="1"/>
    </row>
    <row r="267" spans="2:15" x14ac:dyDescent="0.25">
      <c r="B267" s="18"/>
      <c r="C267" s="19"/>
      <c r="D267" s="3"/>
      <c r="E267" s="40"/>
      <c r="F267" s="61">
        <v>0</v>
      </c>
      <c r="G267" s="41">
        <f t="shared" si="21"/>
        <v>0</v>
      </c>
      <c r="H267" s="201">
        <v>0.2</v>
      </c>
      <c r="I267" s="41">
        <f t="shared" si="22"/>
        <v>0</v>
      </c>
      <c r="J267" s="41">
        <v>0.4</v>
      </c>
      <c r="K267" s="41">
        <f t="shared" si="24"/>
        <v>0</v>
      </c>
      <c r="L267" s="41">
        <f t="shared" si="23"/>
        <v>0</v>
      </c>
      <c r="M267" s="41">
        <v>0</v>
      </c>
      <c r="N267" s="2">
        <f t="shared" si="25"/>
        <v>0</v>
      </c>
      <c r="O267" s="1"/>
    </row>
    <row r="268" spans="2:15" x14ac:dyDescent="0.25">
      <c r="B268" s="18"/>
      <c r="C268" s="19"/>
      <c r="D268" s="3"/>
      <c r="E268" s="40"/>
      <c r="F268" s="61">
        <v>0</v>
      </c>
      <c r="G268" s="41">
        <f t="shared" si="21"/>
        <v>0</v>
      </c>
      <c r="H268" s="201">
        <v>0.2</v>
      </c>
      <c r="I268" s="41">
        <f t="shared" si="22"/>
        <v>0</v>
      </c>
      <c r="J268" s="41">
        <v>0.4</v>
      </c>
      <c r="K268" s="41">
        <f t="shared" si="24"/>
        <v>0</v>
      </c>
      <c r="L268" s="41">
        <f t="shared" si="23"/>
        <v>0</v>
      </c>
      <c r="M268" s="41">
        <v>0</v>
      </c>
      <c r="N268" s="2">
        <f t="shared" si="25"/>
        <v>0</v>
      </c>
      <c r="O268" s="1"/>
    </row>
    <row r="269" spans="2:15" x14ac:dyDescent="0.25">
      <c r="B269" s="18"/>
      <c r="C269" s="19"/>
      <c r="D269" s="3"/>
      <c r="E269" s="40"/>
      <c r="F269" s="61">
        <v>0</v>
      </c>
      <c r="G269" s="41">
        <f t="shared" si="21"/>
        <v>0</v>
      </c>
      <c r="H269" s="201">
        <v>0.2</v>
      </c>
      <c r="I269" s="41">
        <f t="shared" si="22"/>
        <v>0</v>
      </c>
      <c r="J269" s="41">
        <v>0.4</v>
      </c>
      <c r="K269" s="41">
        <f t="shared" si="24"/>
        <v>0</v>
      </c>
      <c r="L269" s="41">
        <f t="shared" si="23"/>
        <v>0</v>
      </c>
      <c r="M269" s="41">
        <v>0</v>
      </c>
      <c r="N269" s="2">
        <f t="shared" si="25"/>
        <v>0</v>
      </c>
      <c r="O269" s="1"/>
    </row>
    <row r="270" spans="2:15" x14ac:dyDescent="0.25">
      <c r="B270" s="18"/>
      <c r="C270" s="46"/>
      <c r="D270" s="3"/>
      <c r="E270" s="40"/>
      <c r="F270" s="61">
        <v>0</v>
      </c>
      <c r="G270" s="41">
        <f t="shared" si="21"/>
        <v>0</v>
      </c>
      <c r="H270" s="201">
        <v>0.2</v>
      </c>
      <c r="I270" s="41">
        <f t="shared" si="22"/>
        <v>0</v>
      </c>
      <c r="J270" s="41">
        <v>0.4</v>
      </c>
      <c r="K270" s="41">
        <f t="shared" si="24"/>
        <v>0</v>
      </c>
      <c r="L270" s="41">
        <f t="shared" si="23"/>
        <v>0</v>
      </c>
      <c r="M270" s="41">
        <v>0</v>
      </c>
      <c r="N270" s="2">
        <f t="shared" si="25"/>
        <v>0</v>
      </c>
      <c r="O270" s="1"/>
    </row>
    <row r="271" spans="2:15" x14ac:dyDescent="0.25">
      <c r="B271" s="18"/>
      <c r="C271" s="3"/>
      <c r="D271" s="3"/>
      <c r="E271" s="40"/>
      <c r="F271" s="61">
        <v>0</v>
      </c>
      <c r="G271" s="41">
        <f t="shared" si="21"/>
        <v>0</v>
      </c>
      <c r="H271" s="201">
        <v>0.2</v>
      </c>
      <c r="I271" s="41">
        <f t="shared" si="22"/>
        <v>0</v>
      </c>
      <c r="J271" s="41">
        <v>0.4</v>
      </c>
      <c r="K271" s="41">
        <f t="shared" si="24"/>
        <v>0</v>
      </c>
      <c r="L271" s="41">
        <f t="shared" si="23"/>
        <v>0</v>
      </c>
      <c r="M271" s="41">
        <v>0</v>
      </c>
      <c r="N271" s="2">
        <f t="shared" si="25"/>
        <v>0</v>
      </c>
      <c r="O271" s="1"/>
    </row>
    <row r="272" spans="2:15" x14ac:dyDescent="0.25">
      <c r="B272" s="18"/>
      <c r="C272" s="19"/>
      <c r="D272" s="3"/>
      <c r="E272" s="40"/>
      <c r="F272" s="61">
        <v>0</v>
      </c>
      <c r="G272" s="41">
        <f t="shared" si="21"/>
        <v>0</v>
      </c>
      <c r="H272" s="201">
        <v>0.2</v>
      </c>
      <c r="I272" s="41">
        <f t="shared" si="22"/>
        <v>0</v>
      </c>
      <c r="J272" s="41">
        <v>0.4</v>
      </c>
      <c r="K272" s="41">
        <f t="shared" si="24"/>
        <v>0</v>
      </c>
      <c r="L272" s="41">
        <f t="shared" si="23"/>
        <v>0</v>
      </c>
      <c r="M272" s="41">
        <v>0</v>
      </c>
      <c r="N272" s="2">
        <f t="shared" si="25"/>
        <v>0</v>
      </c>
      <c r="O272" s="1"/>
    </row>
    <row r="273" spans="2:15" x14ac:dyDescent="0.25">
      <c r="B273" s="18"/>
      <c r="C273" s="19"/>
      <c r="D273" s="3"/>
      <c r="E273" s="40"/>
      <c r="F273" s="61">
        <v>0</v>
      </c>
      <c r="G273" s="41">
        <f t="shared" si="21"/>
        <v>0</v>
      </c>
      <c r="H273" s="201">
        <v>0.2</v>
      </c>
      <c r="I273" s="41">
        <f t="shared" si="22"/>
        <v>0</v>
      </c>
      <c r="J273" s="41">
        <v>0.4</v>
      </c>
      <c r="K273" s="41">
        <f t="shared" si="24"/>
        <v>0</v>
      </c>
      <c r="L273" s="41">
        <f t="shared" si="23"/>
        <v>0</v>
      </c>
      <c r="M273" s="41">
        <v>0</v>
      </c>
      <c r="N273" s="2">
        <f t="shared" si="25"/>
        <v>0</v>
      </c>
      <c r="O273" s="1"/>
    </row>
    <row r="274" spans="2:15" x14ac:dyDescent="0.25">
      <c r="B274" s="18"/>
      <c r="C274" s="3"/>
      <c r="D274" s="3"/>
      <c r="E274" s="40"/>
      <c r="F274" s="61">
        <v>0</v>
      </c>
      <c r="G274" s="41">
        <f t="shared" si="21"/>
        <v>0</v>
      </c>
      <c r="H274" s="201">
        <v>0.2</v>
      </c>
      <c r="I274" s="41">
        <f t="shared" si="22"/>
        <v>0</v>
      </c>
      <c r="J274" s="41">
        <v>0.4</v>
      </c>
      <c r="K274" s="41">
        <f t="shared" si="24"/>
        <v>0</v>
      </c>
      <c r="L274" s="41">
        <f t="shared" si="23"/>
        <v>0</v>
      </c>
      <c r="M274" s="41">
        <v>0</v>
      </c>
      <c r="N274" s="2">
        <f t="shared" si="25"/>
        <v>0</v>
      </c>
      <c r="O274" s="1"/>
    </row>
    <row r="275" spans="2:15" x14ac:dyDescent="0.25">
      <c r="B275" s="18"/>
      <c r="C275" s="3"/>
      <c r="D275" s="3"/>
      <c r="E275" s="40"/>
      <c r="F275" s="61">
        <v>0</v>
      </c>
      <c r="G275" s="41">
        <f t="shared" si="21"/>
        <v>0</v>
      </c>
      <c r="H275" s="201">
        <v>0.2</v>
      </c>
      <c r="I275" s="41">
        <f t="shared" si="22"/>
        <v>0</v>
      </c>
      <c r="J275" s="41">
        <v>0.4</v>
      </c>
      <c r="K275" s="41">
        <f t="shared" si="24"/>
        <v>0</v>
      </c>
      <c r="L275" s="41">
        <f t="shared" si="23"/>
        <v>0</v>
      </c>
      <c r="M275" s="41">
        <v>0</v>
      </c>
      <c r="N275" s="2">
        <f t="shared" si="25"/>
        <v>0</v>
      </c>
      <c r="O275" s="1"/>
    </row>
    <row r="276" spans="2:15" x14ac:dyDescent="0.25">
      <c r="B276" s="18"/>
      <c r="C276" s="3"/>
      <c r="D276" s="3"/>
      <c r="E276" s="40"/>
      <c r="F276" s="61">
        <v>0</v>
      </c>
      <c r="G276" s="41">
        <f t="shared" si="21"/>
        <v>0</v>
      </c>
      <c r="H276" s="201">
        <v>0.2</v>
      </c>
      <c r="I276" s="41">
        <f t="shared" si="22"/>
        <v>0</v>
      </c>
      <c r="J276" s="41">
        <v>0.4</v>
      </c>
      <c r="K276" s="41">
        <f t="shared" si="24"/>
        <v>0</v>
      </c>
      <c r="L276" s="41">
        <f t="shared" si="23"/>
        <v>0</v>
      </c>
      <c r="M276" s="41">
        <v>0</v>
      </c>
      <c r="N276" s="2">
        <f t="shared" si="25"/>
        <v>0</v>
      </c>
      <c r="O276" s="1"/>
    </row>
    <row r="277" spans="2:15" x14ac:dyDescent="0.25">
      <c r="B277" s="18"/>
      <c r="C277" s="3"/>
      <c r="D277" s="3"/>
      <c r="E277" s="40"/>
      <c r="F277" s="61">
        <v>0</v>
      </c>
      <c r="G277" s="41">
        <f t="shared" si="21"/>
        <v>0</v>
      </c>
      <c r="H277" s="201">
        <v>0.2</v>
      </c>
      <c r="I277" s="41">
        <f t="shared" si="22"/>
        <v>0</v>
      </c>
      <c r="J277" s="41">
        <v>0.4</v>
      </c>
      <c r="K277" s="41">
        <f t="shared" si="24"/>
        <v>0</v>
      </c>
      <c r="L277" s="41">
        <f t="shared" si="23"/>
        <v>0</v>
      </c>
      <c r="M277" s="41">
        <v>0</v>
      </c>
      <c r="N277" s="2">
        <f t="shared" si="25"/>
        <v>0</v>
      </c>
      <c r="O277" s="1"/>
    </row>
    <row r="278" spans="2:15" x14ac:dyDescent="0.25">
      <c r="B278" s="18"/>
      <c r="C278" s="3"/>
      <c r="D278" s="3"/>
      <c r="E278" s="40"/>
      <c r="F278" s="61">
        <v>0</v>
      </c>
      <c r="G278" s="41">
        <f t="shared" si="21"/>
        <v>0</v>
      </c>
      <c r="H278" s="201">
        <v>0.2</v>
      </c>
      <c r="I278" s="41">
        <f t="shared" si="22"/>
        <v>0</v>
      </c>
      <c r="J278" s="41">
        <v>0.4</v>
      </c>
      <c r="K278" s="41">
        <f t="shared" si="24"/>
        <v>0</v>
      </c>
      <c r="L278" s="41">
        <f t="shared" si="23"/>
        <v>0</v>
      </c>
      <c r="M278" s="41">
        <v>0</v>
      </c>
      <c r="N278" s="2">
        <f t="shared" si="25"/>
        <v>0</v>
      </c>
      <c r="O278" s="1"/>
    </row>
    <row r="279" spans="2:15" x14ac:dyDescent="0.25">
      <c r="B279" s="18"/>
      <c r="C279" s="19"/>
      <c r="D279" s="3"/>
      <c r="E279" s="40"/>
      <c r="F279" s="61">
        <v>0</v>
      </c>
      <c r="G279" s="41">
        <f t="shared" si="21"/>
        <v>0</v>
      </c>
      <c r="H279" s="201">
        <v>0.2</v>
      </c>
      <c r="I279" s="41">
        <f t="shared" si="22"/>
        <v>0</v>
      </c>
      <c r="J279" s="41">
        <v>0.4</v>
      </c>
      <c r="K279" s="41">
        <f t="shared" si="24"/>
        <v>0</v>
      </c>
      <c r="L279" s="41">
        <f t="shared" si="23"/>
        <v>0</v>
      </c>
      <c r="M279" s="41">
        <v>0</v>
      </c>
      <c r="N279" s="2">
        <f t="shared" si="25"/>
        <v>0</v>
      </c>
      <c r="O279" s="1"/>
    </row>
    <row r="280" spans="2:15" x14ac:dyDescent="0.25">
      <c r="B280" s="18"/>
      <c r="C280" s="19"/>
      <c r="D280" s="3"/>
      <c r="E280" s="40"/>
      <c r="F280" s="61">
        <v>0</v>
      </c>
      <c r="G280" s="41">
        <f t="shared" si="21"/>
        <v>0</v>
      </c>
      <c r="H280" s="201">
        <v>0.2</v>
      </c>
      <c r="I280" s="41">
        <f t="shared" si="22"/>
        <v>0</v>
      </c>
      <c r="J280" s="41">
        <v>0.4</v>
      </c>
      <c r="K280" s="41">
        <f t="shared" si="24"/>
        <v>0</v>
      </c>
      <c r="L280" s="41">
        <f t="shared" si="23"/>
        <v>0</v>
      </c>
      <c r="M280" s="41">
        <v>0</v>
      </c>
      <c r="N280" s="2">
        <f t="shared" si="25"/>
        <v>0</v>
      </c>
      <c r="O280" s="1"/>
    </row>
    <row r="281" spans="2:15" x14ac:dyDescent="0.25">
      <c r="B281" s="18"/>
      <c r="C281" s="19"/>
      <c r="D281" s="3"/>
      <c r="E281" s="40"/>
      <c r="F281" s="61">
        <v>0</v>
      </c>
      <c r="G281" s="41">
        <f t="shared" si="21"/>
        <v>0</v>
      </c>
      <c r="H281" s="201">
        <v>0.2</v>
      </c>
      <c r="I281" s="41">
        <f t="shared" si="22"/>
        <v>0</v>
      </c>
      <c r="J281" s="41">
        <v>0.4</v>
      </c>
      <c r="K281" s="41">
        <f t="shared" si="24"/>
        <v>0</v>
      </c>
      <c r="L281" s="41">
        <f t="shared" si="23"/>
        <v>0</v>
      </c>
      <c r="M281" s="41">
        <v>0</v>
      </c>
      <c r="N281" s="2">
        <f t="shared" si="25"/>
        <v>0</v>
      </c>
      <c r="O281" s="1"/>
    </row>
    <row r="282" spans="2:15" x14ac:dyDescent="0.25">
      <c r="B282" s="18"/>
      <c r="C282" s="19"/>
      <c r="D282" s="3"/>
      <c r="E282" s="40"/>
      <c r="F282" s="61">
        <v>0</v>
      </c>
      <c r="G282" s="41">
        <f t="shared" si="21"/>
        <v>0</v>
      </c>
      <c r="H282" s="201">
        <v>0.2</v>
      </c>
      <c r="I282" s="41">
        <f t="shared" si="22"/>
        <v>0</v>
      </c>
      <c r="J282" s="41">
        <v>0.4</v>
      </c>
      <c r="K282" s="41">
        <f t="shared" si="24"/>
        <v>0</v>
      </c>
      <c r="L282" s="41">
        <f t="shared" si="23"/>
        <v>0</v>
      </c>
      <c r="M282" s="41">
        <v>0</v>
      </c>
      <c r="N282" s="2">
        <f t="shared" si="25"/>
        <v>0</v>
      </c>
      <c r="O282" s="1"/>
    </row>
    <row r="283" spans="2:15" x14ac:dyDescent="0.25">
      <c r="B283" s="18"/>
      <c r="C283" s="46"/>
      <c r="D283" s="3"/>
      <c r="E283" s="40"/>
      <c r="F283" s="61">
        <v>0</v>
      </c>
      <c r="G283" s="41">
        <f t="shared" si="21"/>
        <v>0</v>
      </c>
      <c r="H283" s="201">
        <v>0.2</v>
      </c>
      <c r="I283" s="41">
        <f t="shared" si="22"/>
        <v>0</v>
      </c>
      <c r="J283" s="41">
        <v>0.4</v>
      </c>
      <c r="K283" s="41">
        <f t="shared" si="24"/>
        <v>0</v>
      </c>
      <c r="L283" s="41">
        <f t="shared" si="23"/>
        <v>0</v>
      </c>
      <c r="M283" s="41">
        <v>0</v>
      </c>
      <c r="N283" s="2">
        <f t="shared" si="25"/>
        <v>0</v>
      </c>
      <c r="O283" s="1"/>
    </row>
    <row r="284" spans="2:15" x14ac:dyDescent="0.25">
      <c r="B284" s="18"/>
      <c r="C284" s="3"/>
      <c r="D284" s="3"/>
      <c r="E284" s="40"/>
      <c r="F284" s="61">
        <v>0</v>
      </c>
      <c r="G284" s="41">
        <f t="shared" si="21"/>
        <v>0</v>
      </c>
      <c r="H284" s="201">
        <v>0.2</v>
      </c>
      <c r="I284" s="41">
        <f t="shared" si="22"/>
        <v>0</v>
      </c>
      <c r="J284" s="41">
        <v>0.4</v>
      </c>
      <c r="K284" s="41">
        <f t="shared" si="24"/>
        <v>0</v>
      </c>
      <c r="L284" s="41">
        <f t="shared" si="23"/>
        <v>0</v>
      </c>
      <c r="M284" s="41">
        <v>0</v>
      </c>
      <c r="N284" s="2">
        <f t="shared" si="25"/>
        <v>0</v>
      </c>
      <c r="O284" s="1"/>
    </row>
    <row r="285" spans="2:15" x14ac:dyDescent="0.25">
      <c r="B285" s="18"/>
      <c r="C285" s="19"/>
      <c r="D285" s="3"/>
      <c r="E285" s="40"/>
      <c r="F285" s="61">
        <v>0</v>
      </c>
      <c r="G285" s="41">
        <f t="shared" si="21"/>
        <v>0</v>
      </c>
      <c r="H285" s="201">
        <v>0.2</v>
      </c>
      <c r="I285" s="41">
        <f t="shared" si="22"/>
        <v>0</v>
      </c>
      <c r="J285" s="41">
        <v>0.4</v>
      </c>
      <c r="K285" s="41">
        <f t="shared" si="24"/>
        <v>0</v>
      </c>
      <c r="L285" s="41">
        <f t="shared" si="23"/>
        <v>0</v>
      </c>
      <c r="M285" s="41">
        <v>0</v>
      </c>
      <c r="N285" s="2">
        <f t="shared" si="25"/>
        <v>0</v>
      </c>
      <c r="O285" s="1"/>
    </row>
    <row r="286" spans="2:15" x14ac:dyDescent="0.25">
      <c r="B286" s="18"/>
      <c r="C286" s="19"/>
      <c r="D286" s="3"/>
      <c r="E286" s="40"/>
      <c r="F286" s="61">
        <v>0</v>
      </c>
      <c r="G286" s="41">
        <f t="shared" si="21"/>
        <v>0</v>
      </c>
      <c r="H286" s="201">
        <v>0.2</v>
      </c>
      <c r="I286" s="41">
        <f t="shared" si="22"/>
        <v>0</v>
      </c>
      <c r="J286" s="41">
        <v>0.4</v>
      </c>
      <c r="K286" s="41">
        <f t="shared" si="24"/>
        <v>0</v>
      </c>
      <c r="L286" s="41">
        <f t="shared" si="23"/>
        <v>0</v>
      </c>
      <c r="M286" s="41">
        <v>0</v>
      </c>
      <c r="N286" s="2">
        <f t="shared" si="25"/>
        <v>0</v>
      </c>
      <c r="O286" s="1"/>
    </row>
    <row r="287" spans="2:15" x14ac:dyDescent="0.25">
      <c r="B287" s="18"/>
      <c r="C287" s="3"/>
      <c r="D287" s="3"/>
      <c r="E287" s="40"/>
      <c r="F287" s="61">
        <v>0</v>
      </c>
      <c r="G287" s="41">
        <f t="shared" si="21"/>
        <v>0</v>
      </c>
      <c r="H287" s="201">
        <v>0.2</v>
      </c>
      <c r="I287" s="41">
        <f t="shared" si="22"/>
        <v>0</v>
      </c>
      <c r="J287" s="41">
        <v>0.4</v>
      </c>
      <c r="K287" s="41">
        <f t="shared" si="24"/>
        <v>0</v>
      </c>
      <c r="L287" s="41">
        <f t="shared" si="23"/>
        <v>0</v>
      </c>
      <c r="M287" s="41">
        <v>0</v>
      </c>
      <c r="N287" s="2">
        <f t="shared" si="25"/>
        <v>0</v>
      </c>
      <c r="O287" s="1"/>
    </row>
    <row r="288" spans="2:15" x14ac:dyDescent="0.25">
      <c r="B288" s="18"/>
      <c r="C288" s="3"/>
      <c r="D288" s="3"/>
      <c r="E288" s="40"/>
      <c r="F288" s="61">
        <v>0</v>
      </c>
      <c r="G288" s="41">
        <f t="shared" si="21"/>
        <v>0</v>
      </c>
      <c r="H288" s="201">
        <v>0.2</v>
      </c>
      <c r="I288" s="41">
        <f t="shared" si="22"/>
        <v>0</v>
      </c>
      <c r="J288" s="41">
        <v>0.4</v>
      </c>
      <c r="K288" s="41">
        <f t="shared" si="24"/>
        <v>0</v>
      </c>
      <c r="L288" s="41">
        <f t="shared" si="23"/>
        <v>0</v>
      </c>
      <c r="M288" s="41">
        <v>0</v>
      </c>
      <c r="N288" s="2">
        <f t="shared" si="25"/>
        <v>0</v>
      </c>
      <c r="O288" s="1"/>
    </row>
    <row r="289" spans="2:15" x14ac:dyDescent="0.25">
      <c r="B289" s="18"/>
      <c r="C289" s="3"/>
      <c r="D289" s="3"/>
      <c r="E289" s="40"/>
      <c r="F289" s="61">
        <v>0</v>
      </c>
      <c r="G289" s="41">
        <f t="shared" si="21"/>
        <v>0</v>
      </c>
      <c r="H289" s="201">
        <v>0.2</v>
      </c>
      <c r="I289" s="41">
        <f t="shared" si="22"/>
        <v>0</v>
      </c>
      <c r="J289" s="41">
        <v>0.4</v>
      </c>
      <c r="K289" s="41">
        <f t="shared" si="24"/>
        <v>0</v>
      </c>
      <c r="L289" s="41">
        <f t="shared" si="23"/>
        <v>0</v>
      </c>
      <c r="M289" s="41">
        <v>0</v>
      </c>
      <c r="N289" s="2">
        <f t="shared" si="25"/>
        <v>0</v>
      </c>
      <c r="O289" s="1"/>
    </row>
    <row r="290" spans="2:15" x14ac:dyDescent="0.25">
      <c r="B290" s="18"/>
      <c r="C290" s="3"/>
      <c r="D290" s="3"/>
      <c r="E290" s="40"/>
      <c r="F290" s="61">
        <v>0</v>
      </c>
      <c r="G290" s="41">
        <f t="shared" si="21"/>
        <v>0</v>
      </c>
      <c r="H290" s="201">
        <v>0.2</v>
      </c>
      <c r="I290" s="41">
        <f t="shared" si="22"/>
        <v>0</v>
      </c>
      <c r="J290" s="41">
        <v>0.4</v>
      </c>
      <c r="K290" s="41">
        <f t="shared" si="24"/>
        <v>0</v>
      </c>
      <c r="L290" s="41">
        <f t="shared" si="23"/>
        <v>0</v>
      </c>
      <c r="M290" s="41">
        <v>0</v>
      </c>
      <c r="N290" s="2">
        <f t="shared" si="25"/>
        <v>0</v>
      </c>
      <c r="O290" s="1"/>
    </row>
    <row r="291" spans="2:15" x14ac:dyDescent="0.25">
      <c r="B291" s="18"/>
      <c r="C291" s="3"/>
      <c r="D291" s="3"/>
      <c r="E291" s="40"/>
      <c r="F291" s="61">
        <v>0</v>
      </c>
      <c r="G291" s="41">
        <f t="shared" si="21"/>
        <v>0</v>
      </c>
      <c r="H291" s="201">
        <v>0.2</v>
      </c>
      <c r="I291" s="41">
        <f t="shared" si="22"/>
        <v>0</v>
      </c>
      <c r="J291" s="41">
        <v>0.4</v>
      </c>
      <c r="K291" s="41">
        <f t="shared" si="24"/>
        <v>0</v>
      </c>
      <c r="L291" s="41">
        <f t="shared" si="23"/>
        <v>0</v>
      </c>
      <c r="M291" s="41">
        <v>0</v>
      </c>
      <c r="N291" s="2">
        <f t="shared" si="25"/>
        <v>0</v>
      </c>
      <c r="O291" s="1"/>
    </row>
    <row r="292" spans="2:15" x14ac:dyDescent="0.25">
      <c r="B292" s="18"/>
      <c r="C292" s="19"/>
      <c r="D292" s="3"/>
      <c r="E292" s="40"/>
      <c r="F292" s="61">
        <v>0</v>
      </c>
      <c r="G292" s="41">
        <f t="shared" si="21"/>
        <v>0</v>
      </c>
      <c r="H292" s="201">
        <v>0.2</v>
      </c>
      <c r="I292" s="41">
        <f t="shared" si="22"/>
        <v>0</v>
      </c>
      <c r="J292" s="41">
        <v>0.4</v>
      </c>
      <c r="K292" s="41">
        <f t="shared" si="24"/>
        <v>0</v>
      </c>
      <c r="L292" s="41">
        <f t="shared" si="23"/>
        <v>0</v>
      </c>
      <c r="M292" s="41">
        <v>0</v>
      </c>
      <c r="N292" s="2">
        <f t="shared" si="25"/>
        <v>0</v>
      </c>
      <c r="O292" s="1"/>
    </row>
    <row r="293" spans="2:15" x14ac:dyDescent="0.25">
      <c r="B293" s="18"/>
      <c r="C293" s="19"/>
      <c r="D293" s="3"/>
      <c r="E293" s="40"/>
      <c r="F293" s="61">
        <v>0</v>
      </c>
      <c r="G293" s="41">
        <f t="shared" si="21"/>
        <v>0</v>
      </c>
      <c r="H293" s="201">
        <v>0.2</v>
      </c>
      <c r="I293" s="41">
        <f t="shared" si="22"/>
        <v>0</v>
      </c>
      <c r="J293" s="41">
        <v>0.4</v>
      </c>
      <c r="K293" s="41">
        <f t="shared" si="24"/>
        <v>0</v>
      </c>
      <c r="L293" s="41">
        <f t="shared" si="23"/>
        <v>0</v>
      </c>
      <c r="M293" s="41">
        <v>0</v>
      </c>
      <c r="N293" s="2">
        <f t="shared" si="25"/>
        <v>0</v>
      </c>
      <c r="O293" s="1"/>
    </row>
    <row r="294" spans="2:15" x14ac:dyDescent="0.25">
      <c r="B294" s="18"/>
      <c r="C294" s="19"/>
      <c r="D294" s="3"/>
      <c r="E294" s="40"/>
      <c r="F294" s="61">
        <v>0</v>
      </c>
      <c r="G294" s="41">
        <f t="shared" si="21"/>
        <v>0</v>
      </c>
      <c r="H294" s="201">
        <v>0.2</v>
      </c>
      <c r="I294" s="41">
        <f t="shared" si="22"/>
        <v>0</v>
      </c>
      <c r="J294" s="41">
        <v>0.4</v>
      </c>
      <c r="K294" s="41">
        <f t="shared" si="24"/>
        <v>0</v>
      </c>
      <c r="L294" s="41">
        <f t="shared" si="23"/>
        <v>0</v>
      </c>
      <c r="M294" s="41">
        <v>0</v>
      </c>
      <c r="N294" s="2">
        <f t="shared" si="25"/>
        <v>0</v>
      </c>
      <c r="O294" s="1"/>
    </row>
    <row r="295" spans="2:15" x14ac:dyDescent="0.25">
      <c r="B295" s="18"/>
      <c r="C295" s="19"/>
      <c r="D295" s="3"/>
      <c r="E295" s="40"/>
      <c r="F295" s="61">
        <v>0</v>
      </c>
      <c r="G295" s="41">
        <f t="shared" si="21"/>
        <v>0</v>
      </c>
      <c r="H295" s="201">
        <v>0.2</v>
      </c>
      <c r="I295" s="41">
        <f t="shared" si="22"/>
        <v>0</v>
      </c>
      <c r="J295" s="41">
        <v>0.4</v>
      </c>
      <c r="K295" s="41">
        <f t="shared" si="24"/>
        <v>0</v>
      </c>
      <c r="L295" s="41">
        <f t="shared" si="23"/>
        <v>0</v>
      </c>
      <c r="M295" s="41">
        <v>0</v>
      </c>
      <c r="N295" s="2">
        <f t="shared" si="25"/>
        <v>0</v>
      </c>
      <c r="O295" s="1"/>
    </row>
    <row r="296" spans="2:15" x14ac:dyDescent="0.25">
      <c r="B296" s="18"/>
      <c r="C296" s="46"/>
      <c r="D296" s="3"/>
      <c r="E296" s="40"/>
      <c r="F296" s="61">
        <v>0</v>
      </c>
      <c r="G296" s="41">
        <f t="shared" si="21"/>
        <v>0</v>
      </c>
      <c r="H296" s="201">
        <v>0.2</v>
      </c>
      <c r="I296" s="41">
        <f t="shared" si="22"/>
        <v>0</v>
      </c>
      <c r="J296" s="41">
        <v>0.4</v>
      </c>
      <c r="K296" s="41">
        <f t="shared" si="24"/>
        <v>0</v>
      </c>
      <c r="L296" s="41">
        <f t="shared" si="23"/>
        <v>0</v>
      </c>
      <c r="M296" s="41">
        <v>0</v>
      </c>
      <c r="N296" s="2">
        <f t="shared" si="25"/>
        <v>0</v>
      </c>
      <c r="O296" s="1"/>
    </row>
    <row r="297" spans="2:15" x14ac:dyDescent="0.25">
      <c r="B297" s="18"/>
      <c r="C297" s="3"/>
      <c r="D297" s="3"/>
      <c r="E297" s="40"/>
      <c r="F297" s="61">
        <v>0</v>
      </c>
      <c r="G297" s="41">
        <f t="shared" si="21"/>
        <v>0</v>
      </c>
      <c r="H297" s="201">
        <v>0.2</v>
      </c>
      <c r="I297" s="41">
        <f t="shared" si="22"/>
        <v>0</v>
      </c>
      <c r="J297" s="41">
        <v>0.4</v>
      </c>
      <c r="K297" s="41">
        <f t="shared" si="24"/>
        <v>0</v>
      </c>
      <c r="L297" s="41">
        <f t="shared" si="23"/>
        <v>0</v>
      </c>
      <c r="M297" s="41">
        <v>0</v>
      </c>
      <c r="N297" s="2">
        <f t="shared" si="25"/>
        <v>0</v>
      </c>
      <c r="O297" s="1"/>
    </row>
    <row r="298" spans="2:15" x14ac:dyDescent="0.25">
      <c r="B298" s="18"/>
      <c r="C298" s="3"/>
      <c r="D298" s="3"/>
      <c r="E298" s="40"/>
      <c r="F298" s="61">
        <v>0</v>
      </c>
      <c r="G298" s="41">
        <f t="shared" si="21"/>
        <v>0</v>
      </c>
      <c r="H298" s="201">
        <v>0.2</v>
      </c>
      <c r="I298" s="41">
        <f t="shared" si="22"/>
        <v>0</v>
      </c>
      <c r="J298" s="41">
        <v>0.4</v>
      </c>
      <c r="K298" s="41">
        <f t="shared" si="24"/>
        <v>0</v>
      </c>
      <c r="L298" s="41">
        <f t="shared" si="23"/>
        <v>0</v>
      </c>
      <c r="M298" s="41">
        <v>0</v>
      </c>
      <c r="N298" s="2">
        <f t="shared" si="25"/>
        <v>0</v>
      </c>
      <c r="O298" s="1"/>
    </row>
    <row r="299" spans="2:15" x14ac:dyDescent="0.25">
      <c r="B299" s="18"/>
      <c r="C299" s="19"/>
      <c r="D299" s="3"/>
      <c r="E299" s="40"/>
      <c r="F299" s="61">
        <v>0</v>
      </c>
      <c r="G299" s="41">
        <f t="shared" si="21"/>
        <v>0</v>
      </c>
      <c r="H299" s="201">
        <v>0.2</v>
      </c>
      <c r="I299" s="41">
        <f t="shared" si="22"/>
        <v>0</v>
      </c>
      <c r="J299" s="41">
        <v>0.4</v>
      </c>
      <c r="K299" s="41">
        <f t="shared" si="24"/>
        <v>0</v>
      </c>
      <c r="L299" s="41">
        <f t="shared" si="23"/>
        <v>0</v>
      </c>
      <c r="M299" s="41">
        <v>0</v>
      </c>
      <c r="N299" s="2">
        <f t="shared" si="25"/>
        <v>0</v>
      </c>
      <c r="O299" s="1"/>
    </row>
    <row r="300" spans="2:15" ht="15.75" thickBot="1" x14ac:dyDescent="0.3">
      <c r="B300" s="18"/>
      <c r="C300" s="19"/>
      <c r="D300" s="16"/>
      <c r="E300" s="40"/>
      <c r="F300" s="61">
        <v>0</v>
      </c>
      <c r="G300" s="41">
        <f t="shared" si="21"/>
        <v>0</v>
      </c>
      <c r="H300" s="201">
        <v>0.2</v>
      </c>
      <c r="I300" s="41">
        <f t="shared" si="22"/>
        <v>0</v>
      </c>
      <c r="J300" s="41">
        <v>0.4</v>
      </c>
      <c r="K300" s="41">
        <f t="shared" si="24"/>
        <v>0</v>
      </c>
      <c r="L300" s="41">
        <f t="shared" si="23"/>
        <v>0</v>
      </c>
      <c r="M300" s="41">
        <v>0</v>
      </c>
      <c r="N300" s="2">
        <f t="shared" si="25"/>
        <v>0</v>
      </c>
      <c r="O300" s="1"/>
    </row>
    <row r="301" spans="2:15" ht="15.75" thickBot="1" x14ac:dyDescent="0.3">
      <c r="E301" s="55">
        <f>SUM(E5:E300)</f>
        <v>0</v>
      </c>
      <c r="F301" s="11"/>
      <c r="G301" s="55">
        <f>SUM(G5:G300)</f>
        <v>0</v>
      </c>
      <c r="I301" s="55">
        <f>SUM(I5:I300)</f>
        <v>0</v>
      </c>
      <c r="K301" s="55">
        <f>SUM(K5:K300)</f>
        <v>0</v>
      </c>
      <c r="L301" s="200">
        <f>SUM(L5:L300)</f>
        <v>0</v>
      </c>
      <c r="M301" s="58">
        <f>SUM(M5:M300)</f>
        <v>0</v>
      </c>
      <c r="N301" s="59">
        <f>N300</f>
        <v>0</v>
      </c>
    </row>
    <row r="303" spans="2:15" ht="15.75" thickBot="1" x14ac:dyDescent="0.3"/>
    <row r="304" spans="2:15" ht="15.75" thickBot="1" x14ac:dyDescent="0.3">
      <c r="E304" s="366" t="s">
        <v>74</v>
      </c>
      <c r="F304" s="367"/>
      <c r="G304" s="367"/>
      <c r="H304" s="367"/>
      <c r="I304" s="367"/>
      <c r="J304" s="367"/>
      <c r="K304" s="368"/>
      <c r="L304" s="55">
        <f>SUBTOTAL(9,L5:L300)</f>
        <v>0</v>
      </c>
      <c r="M304" s="55">
        <f>SUBTOTAL(9,M5:M300)</f>
        <v>0</v>
      </c>
      <c r="N304" s="55">
        <f>L304-M304</f>
        <v>0</v>
      </c>
    </row>
  </sheetData>
  <mergeCells count="2">
    <mergeCell ref="C2:M2"/>
    <mergeCell ref="E304:K304"/>
  </mergeCells>
  <conditionalFormatting sqref="O7:O1048576">
    <cfRule type="containsText" dxfId="5" priority="5" operator="containsText" text="YOK">
      <formula>NOT(ISERROR(SEARCH("YOK",O7)))</formula>
    </cfRule>
    <cfRule type="containsText" dxfId="4" priority="6" operator="containsText" text="VAR">
      <formula>NOT(ISERROR(SEARCH("VAR",O7)))</formula>
    </cfRule>
  </conditionalFormatting>
  <conditionalFormatting sqref="O5:O6">
    <cfRule type="containsText" dxfId="3" priority="3" operator="containsText" text="YOK">
      <formula>NOT(ISERROR(SEARCH("YOK",O5)))</formula>
    </cfRule>
    <cfRule type="containsText" dxfId="2" priority="4" operator="containsText" text="VAR">
      <formula>NOT(ISERROR(SEARCH("VAR",O5)))</formula>
    </cfRule>
  </conditionalFormatting>
  <conditionalFormatting sqref="O1:O3">
    <cfRule type="containsText" dxfId="1" priority="1" operator="containsText" text="YOK">
      <formula>NOT(ISERROR(SEARCH("YOK",O1)))</formula>
    </cfRule>
    <cfRule type="containsText" dxfId="0" priority="2" operator="containsText" text="VAR">
      <formula>NOT(ISERROR(SEARCH("VAR",O1)))</formula>
    </cfRule>
  </conditionalFormatting>
  <hyperlinks>
    <hyperlink ref="N1" location="'TEDARİKÇİ BİLGİ'!A1" display="TEDARİKÇİ BİLGİ" xr:uid="{015B6E21-A153-4250-B4FE-93ACCB8384C9}"/>
    <hyperlink ref="M1" location="'İŞ BİLGİ'!A1" display="ÖZET" xr:uid="{A5554CDB-3114-4941-85A9-A4AEC173E7B2}"/>
    <hyperlink ref="L1" location="MALİYET!A1" display="MALİYETE DÖN" xr:uid="{778EBA5F-6881-43CC-BD2D-B0DF0E230636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BDAE1AA-E576-45DD-ACD4-9B67400E982F}">
          <x14:formula1>
            <xm:f>'TEDARİKÇİ BİLGİ'!$C$3:$C$5419</xm:f>
          </x14:formula1>
          <xm:sqref>C5:C6</xm:sqref>
        </x14:dataValidation>
        <x14:dataValidation type="list" allowBlank="1" showInputMessage="1" showErrorMessage="1" xr:uid="{345F2BAF-3E6E-492C-9397-C835CC9CD672}">
          <x14:formula1>
            <xm:f>'TEDARİKÇİ BİLGİ'!$C$2:$C$654</xm:f>
          </x14:formula1>
          <xm:sqref>C7:C300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ayfa1">
    <tabColor rgb="FF0070C0"/>
  </sheetPr>
  <dimension ref="B1:N71"/>
  <sheetViews>
    <sheetView showGridLines="0" workbookViewId="0">
      <pane ySplit="8" topLeftCell="A9" activePane="bottomLeft" state="frozen"/>
      <selection pane="bottomLeft" activeCell="C24" sqref="C24"/>
    </sheetView>
  </sheetViews>
  <sheetFormatPr defaultRowHeight="15" x14ac:dyDescent="0.25"/>
  <cols>
    <col min="1" max="1" width="2.42578125" style="95" customWidth="1"/>
    <col min="2" max="2" width="7.7109375" style="95" customWidth="1"/>
    <col min="3" max="3" width="38.85546875" style="95" customWidth="1"/>
    <col min="4" max="4" width="36.85546875" style="95" customWidth="1"/>
    <col min="5" max="5" width="15.28515625" style="95" customWidth="1"/>
    <col min="6" max="6" width="13.85546875" style="95" customWidth="1"/>
    <col min="7" max="7" width="13.5703125" style="95" customWidth="1"/>
    <col min="8" max="8" width="14" style="95" customWidth="1"/>
    <col min="9" max="9" width="16.140625" style="95" customWidth="1"/>
    <col min="10" max="10" width="14.42578125" style="95" customWidth="1"/>
    <col min="11" max="11" width="23.85546875" style="95" customWidth="1"/>
    <col min="12" max="12" width="31.42578125" style="159" bestFit="1" customWidth="1"/>
    <col min="13" max="13" width="10.5703125" style="95" bestFit="1" customWidth="1"/>
    <col min="14" max="16384" width="9.140625" style="95"/>
  </cols>
  <sheetData>
    <row r="1" spans="2:14" ht="15.75" thickBot="1" x14ac:dyDescent="0.3">
      <c r="C1" s="98"/>
      <c r="D1" s="98"/>
      <c r="E1" s="98"/>
      <c r="F1" s="98"/>
      <c r="G1" s="98"/>
      <c r="H1" s="98"/>
      <c r="I1" s="98"/>
      <c r="J1" s="98"/>
      <c r="K1" s="98"/>
    </row>
    <row r="2" spans="2:14" ht="16.5" thickBot="1" x14ac:dyDescent="0.3">
      <c r="C2" s="98"/>
      <c r="D2" s="176" t="s">
        <v>200</v>
      </c>
      <c r="E2" s="354" t="s">
        <v>65</v>
      </c>
      <c r="F2" s="355"/>
      <c r="G2" s="356"/>
      <c r="H2" s="99">
        <f>'İŞ BİLGİ'!K21</f>
        <v>512000</v>
      </c>
      <c r="I2" s="98"/>
      <c r="J2" s="98"/>
      <c r="K2" s="98"/>
    </row>
    <row r="3" spans="2:14" ht="15.75" thickBot="1" x14ac:dyDescent="0.3">
      <c r="C3" s="98"/>
      <c r="D3" s="98"/>
      <c r="E3" s="354" t="s">
        <v>66</v>
      </c>
      <c r="F3" s="355"/>
      <c r="G3" s="356"/>
      <c r="H3" s="100">
        <f>H7-H2</f>
        <v>430760</v>
      </c>
      <c r="I3" s="98"/>
      <c r="J3" s="98"/>
      <c r="K3" s="98"/>
    </row>
    <row r="4" spans="2:14" ht="15.75" thickBot="1" x14ac:dyDescent="0.3">
      <c r="C4" s="98"/>
      <c r="D4" s="98"/>
      <c r="E4" s="354" t="s">
        <v>73</v>
      </c>
      <c r="F4" s="355"/>
      <c r="G4" s="356"/>
      <c r="H4" s="144">
        <f>SUMIF(I9:I70,"&gt;0")</f>
        <v>511240</v>
      </c>
      <c r="I4" s="98"/>
      <c r="J4" s="98"/>
      <c r="K4" s="98"/>
    </row>
    <row r="5" spans="2:14" ht="15.75" thickBot="1" x14ac:dyDescent="0.3">
      <c r="C5" s="98"/>
      <c r="D5" s="98"/>
      <c r="E5" s="101" t="e">
        <f>#REF!</f>
        <v>#REF!</v>
      </c>
      <c r="F5" s="101" t="e">
        <f>#REF!</f>
        <v>#REF!</v>
      </c>
      <c r="G5" s="101" t="e">
        <f>#REF!</f>
        <v>#REF!</v>
      </c>
      <c r="H5" s="101" t="e">
        <f>#REF!</f>
        <v>#REF!</v>
      </c>
      <c r="I5" s="98"/>
      <c r="J5" s="98"/>
      <c r="K5" s="98"/>
    </row>
    <row r="6" spans="2:14" ht="15.75" thickBot="1" x14ac:dyDescent="0.3">
      <c r="C6" s="351" t="s">
        <v>46</v>
      </c>
      <c r="D6" s="352"/>
      <c r="E6" s="352"/>
      <c r="F6" s="352"/>
      <c r="G6" s="352"/>
      <c r="H6" s="352"/>
      <c r="I6" s="353"/>
      <c r="K6" s="96" t="s">
        <v>64</v>
      </c>
    </row>
    <row r="7" spans="2:14" ht="15.75" thickBot="1" x14ac:dyDescent="0.3">
      <c r="E7" s="99">
        <f>SUM(E9:E70)</f>
        <v>1180000</v>
      </c>
      <c r="F7" s="99">
        <f t="shared" ref="F7:I7" si="0">SUM(F9:F68)</f>
        <v>236000</v>
      </c>
      <c r="G7" s="99">
        <f t="shared" si="0"/>
        <v>1416000</v>
      </c>
      <c r="H7" s="99">
        <f t="shared" si="0"/>
        <v>942760</v>
      </c>
      <c r="I7" s="99">
        <f t="shared" si="0"/>
        <v>473240</v>
      </c>
      <c r="J7" s="190">
        <f>SUM(J9:J70)+H2</f>
        <v>0</v>
      </c>
    </row>
    <row r="8" spans="2:14" ht="15.75" thickBot="1" x14ac:dyDescent="0.3">
      <c r="B8" s="95" t="s">
        <v>174</v>
      </c>
      <c r="C8" s="183" t="s">
        <v>26</v>
      </c>
      <c r="D8" s="184" t="s">
        <v>1</v>
      </c>
      <c r="E8" s="102" t="s">
        <v>33</v>
      </c>
      <c r="F8" s="102" t="s">
        <v>2</v>
      </c>
      <c r="G8" s="102" t="s">
        <v>34</v>
      </c>
      <c r="H8" s="102" t="s">
        <v>31</v>
      </c>
      <c r="I8" s="103" t="s">
        <v>3</v>
      </c>
      <c r="J8" s="103" t="s">
        <v>16</v>
      </c>
      <c r="K8" s="185" t="s">
        <v>139</v>
      </c>
      <c r="L8" s="193" t="s">
        <v>212</v>
      </c>
      <c r="M8" s="193" t="s">
        <v>213</v>
      </c>
    </row>
    <row r="9" spans="2:14" x14ac:dyDescent="0.25">
      <c r="B9" s="159">
        <v>1</v>
      </c>
      <c r="C9" s="219" t="s">
        <v>140</v>
      </c>
      <c r="D9" s="186"/>
      <c r="E9" s="104">
        <f>SÖZLEŞME!G301</f>
        <v>146250</v>
      </c>
      <c r="F9" s="104">
        <f>SÖZLEŞME!I301</f>
        <v>29250</v>
      </c>
      <c r="G9" s="104">
        <f>E9+F9</f>
        <v>175500</v>
      </c>
      <c r="H9" s="104">
        <f>SÖZLEŞME!M301</f>
        <v>163800</v>
      </c>
      <c r="I9" s="104">
        <f>G9-H9</f>
        <v>11700</v>
      </c>
      <c r="J9" s="105">
        <f>SUMIF(KASA!$G$5:$G$2172,"SÖZLEŞME",KASA!$J$5:$J$2172)-H9</f>
        <v>-100000</v>
      </c>
      <c r="K9" s="187" t="s">
        <v>140</v>
      </c>
      <c r="L9" s="187" t="s">
        <v>162</v>
      </c>
      <c r="M9" s="187" t="s">
        <v>214</v>
      </c>
      <c r="N9" s="95" t="str">
        <f>IF(Tablo1[[#This Row],[UNVAN]]=Tablo1[[#This Row],[ANAHTAR KELİME]]," ","HATA")</f>
        <v xml:space="preserve"> </v>
      </c>
    </row>
    <row r="10" spans="2:14" x14ac:dyDescent="0.25">
      <c r="B10" s="159">
        <v>2</v>
      </c>
      <c r="C10" s="220" t="s">
        <v>141</v>
      </c>
      <c r="D10" s="169" t="s">
        <v>285</v>
      </c>
      <c r="E10" s="105">
        <f>KURULUŞ!G301</f>
        <v>0</v>
      </c>
      <c r="F10" s="105">
        <f>KURULUŞ!I301</f>
        <v>0</v>
      </c>
      <c r="G10" s="104">
        <f t="shared" ref="G10:G61" si="1">E10+F10</f>
        <v>0</v>
      </c>
      <c r="H10" s="105">
        <f>KURULUŞ!M301</f>
        <v>0</v>
      </c>
      <c r="I10" s="104">
        <f t="shared" ref="I10:I61" si="2">G10-H10</f>
        <v>0</v>
      </c>
      <c r="J10" s="105">
        <f>SUMIF(KASA!$G$5:$G$21747,"KURULUŞ",KASA!$J$5:$J$21747)-H10</f>
        <v>0</v>
      </c>
      <c r="K10" s="166" t="s">
        <v>141</v>
      </c>
      <c r="L10" s="166" t="s">
        <v>129</v>
      </c>
      <c r="M10" s="166" t="s">
        <v>215</v>
      </c>
      <c r="N10" s="95" t="str">
        <f>IF(Tablo1[[#This Row],[UNVAN]]=Tablo1[[#This Row],[ANAHTAR KELİME]]," ","HATA")</f>
        <v xml:space="preserve"> </v>
      </c>
    </row>
    <row r="11" spans="2:14" x14ac:dyDescent="0.25">
      <c r="B11" s="159">
        <v>3</v>
      </c>
      <c r="C11" s="220" t="s">
        <v>142</v>
      </c>
      <c r="D11" s="169"/>
      <c r="E11" s="105">
        <f>'ŞANTİYE MASRAFI'!G301</f>
        <v>138000</v>
      </c>
      <c r="F11" s="105">
        <f>'ŞANTİYE MASRAFI'!I301</f>
        <v>27600</v>
      </c>
      <c r="G11" s="104">
        <f t="shared" si="1"/>
        <v>165600</v>
      </c>
      <c r="H11" s="105">
        <f>'ŞANTİYE MASRAFI'!M301</f>
        <v>154560</v>
      </c>
      <c r="I11" s="104">
        <f t="shared" si="2"/>
        <v>11040</v>
      </c>
      <c r="J11" s="105">
        <f>SUMIF(KASA!$G$5:$G$21747,"ŞANTİYE MASRAFI",KASA!$J$5:$J$21747)-H11</f>
        <v>-100000</v>
      </c>
      <c r="K11" s="166" t="s">
        <v>142</v>
      </c>
      <c r="L11" s="166" t="s">
        <v>184</v>
      </c>
      <c r="M11" s="166" t="s">
        <v>216</v>
      </c>
      <c r="N11" s="95" t="str">
        <f>IF(Tablo1[[#This Row],[UNVAN]]=Tablo1[[#This Row],[ANAHTAR KELİME]]," ","HATA")</f>
        <v xml:space="preserve"> </v>
      </c>
    </row>
    <row r="12" spans="2:14" x14ac:dyDescent="0.25">
      <c r="B12" s="159">
        <v>4</v>
      </c>
      <c r="C12" s="219" t="s">
        <v>143</v>
      </c>
      <c r="D12" s="169"/>
      <c r="E12" s="105">
        <f>'MERKEZ MASRAFI'!G301</f>
        <v>15750</v>
      </c>
      <c r="F12" s="105">
        <f>'MERKEZ MASRAFI'!I301</f>
        <v>3150</v>
      </c>
      <c r="G12" s="104">
        <f t="shared" si="1"/>
        <v>18900</v>
      </c>
      <c r="H12" s="105">
        <f>'MERKEZ MASRAFI'!M301</f>
        <v>0</v>
      </c>
      <c r="I12" s="104">
        <f t="shared" si="2"/>
        <v>18900</v>
      </c>
      <c r="J12" s="105">
        <f>SUMIF(KASA!$G$5:$G$21747,"MERKEZ MASRAFI",KASA!$J$5:$J$21747)-H12</f>
        <v>0</v>
      </c>
      <c r="K12" s="166" t="s">
        <v>143</v>
      </c>
      <c r="L12" s="166" t="s">
        <v>165</v>
      </c>
      <c r="M12" s="166" t="s">
        <v>163</v>
      </c>
      <c r="N12" s="95" t="str">
        <f>IF(Tablo1[[#This Row],[UNVAN]]=Tablo1[[#This Row],[ANAHTAR KELİME]]," ","HATA")</f>
        <v xml:space="preserve"> </v>
      </c>
    </row>
    <row r="13" spans="2:14" x14ac:dyDescent="0.25">
      <c r="B13" s="159">
        <v>5</v>
      </c>
      <c r="C13" s="219" t="s">
        <v>144</v>
      </c>
      <c r="D13" s="169"/>
      <c r="E13" s="105">
        <f>'BİNEK ARAÇ'!G301</f>
        <v>500000</v>
      </c>
      <c r="F13" s="105">
        <f>'BİNEK ARAÇ'!I301</f>
        <v>100000</v>
      </c>
      <c r="G13" s="104">
        <f t="shared" si="1"/>
        <v>600000</v>
      </c>
      <c r="H13" s="105">
        <f>'BİNEK ARAÇ'!M301</f>
        <v>160000</v>
      </c>
      <c r="I13" s="104">
        <f t="shared" si="2"/>
        <v>440000</v>
      </c>
      <c r="J13" s="105">
        <f>SUMIF(KASA!$G$5:$G$21747,"BİNEK ARAÇ",KASA!$J$5:$J$21747)-H13</f>
        <v>0</v>
      </c>
      <c r="K13" s="166" t="s">
        <v>144</v>
      </c>
      <c r="L13" s="166" t="s">
        <v>201</v>
      </c>
      <c r="M13" s="166" t="s">
        <v>165</v>
      </c>
      <c r="N13" s="95" t="str">
        <f>IF(Tablo1[[#This Row],[UNVAN]]=Tablo1[[#This Row],[ANAHTAR KELİME]]," ","HATA")</f>
        <v xml:space="preserve"> </v>
      </c>
    </row>
    <row r="14" spans="2:14" x14ac:dyDescent="0.25">
      <c r="B14" s="159">
        <v>6</v>
      </c>
      <c r="C14" s="219" t="s">
        <v>145</v>
      </c>
      <c r="D14" s="169"/>
      <c r="E14" s="105">
        <f>'BANKA MASRAFI'!G301</f>
        <v>0</v>
      </c>
      <c r="F14" s="105">
        <f>'BANKA MASRAFI'!I301</f>
        <v>0</v>
      </c>
      <c r="G14" s="104">
        <f t="shared" si="1"/>
        <v>0</v>
      </c>
      <c r="H14" s="105">
        <f>'BANKA MASRAFI'!M301</f>
        <v>0</v>
      </c>
      <c r="I14" s="104">
        <f t="shared" si="2"/>
        <v>0</v>
      </c>
      <c r="J14" s="105">
        <f>SUMIF(KASA!$G$5:$G$21747,"BANKA MASRAFI",KASA!$J$5:$J$21747)-H14</f>
        <v>0</v>
      </c>
      <c r="K14" s="166" t="s">
        <v>145</v>
      </c>
      <c r="L14" s="166" t="s">
        <v>209</v>
      </c>
      <c r="M14" s="166" t="s">
        <v>175</v>
      </c>
      <c r="N14" s="95" t="str">
        <f>IF(Tablo1[[#This Row],[UNVAN]]=Tablo1[[#This Row],[ANAHTAR KELİME]]," ","HATA")</f>
        <v xml:space="preserve"> </v>
      </c>
    </row>
    <row r="15" spans="2:14" x14ac:dyDescent="0.25">
      <c r="B15" s="159">
        <v>7</v>
      </c>
      <c r="C15" s="219" t="s">
        <v>45</v>
      </c>
      <c r="D15" s="169"/>
      <c r="E15" s="105">
        <f>HAKEDİŞ!M89</f>
        <v>0</v>
      </c>
      <c r="F15" s="105">
        <v>0</v>
      </c>
      <c r="G15" s="104">
        <f t="shared" si="1"/>
        <v>0</v>
      </c>
      <c r="H15" s="105">
        <f>HAKEDİŞ!M89</f>
        <v>0</v>
      </c>
      <c r="I15" s="104">
        <f t="shared" si="2"/>
        <v>0</v>
      </c>
      <c r="J15" s="105">
        <f>SUMIF(KASA!$G$5:$G$21747,"HAKEDİŞ DAMGA VERGİSİ",KASA!$J$5:$J$21747)-H15</f>
        <v>0</v>
      </c>
      <c r="K15" s="166" t="s">
        <v>45</v>
      </c>
      <c r="L15" s="166" t="s">
        <v>109</v>
      </c>
      <c r="M15" s="169"/>
      <c r="N15" s="95" t="str">
        <f>IF(Tablo1[[#This Row],[UNVAN]]=Tablo1[[#This Row],[ANAHTAR KELİME]]," ","HATA")</f>
        <v xml:space="preserve"> </v>
      </c>
    </row>
    <row r="16" spans="2:14" x14ac:dyDescent="0.25">
      <c r="B16" s="159">
        <v>8</v>
      </c>
      <c r="C16" s="219" t="s">
        <v>146</v>
      </c>
      <c r="D16" s="169"/>
      <c r="E16" s="105">
        <f>'PERSONEL MAAŞ'!G301</f>
        <v>0</v>
      </c>
      <c r="F16" s="105">
        <f>'PERSONEL MAAŞ'!I301</f>
        <v>0</v>
      </c>
      <c r="G16" s="104">
        <f t="shared" si="1"/>
        <v>0</v>
      </c>
      <c r="H16" s="105">
        <f>'PERSONEL MAAŞ'!M301</f>
        <v>0</v>
      </c>
      <c r="I16" s="104">
        <f t="shared" si="2"/>
        <v>0</v>
      </c>
      <c r="J16" s="105">
        <f>SUMIF(KASA!$G$5:$G$21747,"PERSONEL MAAŞ",KASA!$J$5:$J$21747)-H16</f>
        <v>0</v>
      </c>
      <c r="K16" s="166" t="s">
        <v>146</v>
      </c>
      <c r="L16" s="166"/>
      <c r="M16" s="169"/>
      <c r="N16" s="95" t="str">
        <f>IF(Tablo1[[#This Row],[UNVAN]]=Tablo1[[#This Row],[ANAHTAR KELİME]]," ","HATA")</f>
        <v xml:space="preserve"> </v>
      </c>
    </row>
    <row r="17" spans="2:14" x14ac:dyDescent="0.25">
      <c r="B17" s="159">
        <v>9</v>
      </c>
      <c r="C17" s="219" t="s">
        <v>147</v>
      </c>
      <c r="D17" s="169"/>
      <c r="E17" s="105">
        <f>'PERSONEL SGK'!G301</f>
        <v>0</v>
      </c>
      <c r="F17" s="105">
        <f>'PERSONEL SGK'!I301</f>
        <v>0</v>
      </c>
      <c r="G17" s="104">
        <f>E17+F17</f>
        <v>0</v>
      </c>
      <c r="H17" s="105">
        <f>'PERSONEL SGK'!M301</f>
        <v>0</v>
      </c>
      <c r="I17" s="104">
        <f>G17-H17</f>
        <v>0</v>
      </c>
      <c r="J17" s="105">
        <f>SUMIF(KASA!$G$5:$G$21747,"PERSONEL SGK",KASA!$J$5:$J$21747)-H17</f>
        <v>0</v>
      </c>
      <c r="K17" s="166" t="s">
        <v>147</v>
      </c>
      <c r="L17" s="166"/>
      <c r="M17" s="169"/>
      <c r="N17" s="95" t="str">
        <f>IF(Tablo1[[#This Row],[UNVAN]]=Tablo1[[#This Row],[ANAHTAR KELİME]]," ","HATA")</f>
        <v xml:space="preserve"> </v>
      </c>
    </row>
    <row r="18" spans="2:14" x14ac:dyDescent="0.25">
      <c r="B18" s="159">
        <v>10</v>
      </c>
      <c r="C18" s="219" t="s">
        <v>148</v>
      </c>
      <c r="D18" s="169"/>
      <c r="E18" s="105">
        <f>'PERSONEL STOPAJ'!G301</f>
        <v>0</v>
      </c>
      <c r="F18" s="105">
        <f>'PERSONEL STOPAJ'!I301</f>
        <v>0</v>
      </c>
      <c r="G18" s="104">
        <f>E18+F18</f>
        <v>0</v>
      </c>
      <c r="H18" s="105">
        <f>'PERSONEL STOPAJ'!M301</f>
        <v>0</v>
      </c>
      <c r="I18" s="104">
        <f>G18-H18</f>
        <v>0</v>
      </c>
      <c r="J18" s="105">
        <f>SUMIF(KASA!$G$5:$G$21747,"PERSONEL STOPAJ",KASA!$J$5:$J$21747)-H18</f>
        <v>0</v>
      </c>
      <c r="K18" s="166" t="s">
        <v>148</v>
      </c>
      <c r="L18" s="166"/>
      <c r="M18" s="169"/>
      <c r="N18" s="95" t="str">
        <f>IF(Tablo1[[#This Row],[UNVAN]]=Tablo1[[#This Row],[ANAHTAR KELİME]]," ","HATA")</f>
        <v xml:space="preserve"> </v>
      </c>
    </row>
    <row r="19" spans="2:14" x14ac:dyDescent="0.25">
      <c r="B19" s="159">
        <v>11</v>
      </c>
      <c r="C19" s="219" t="s">
        <v>49</v>
      </c>
      <c r="D19" s="169"/>
      <c r="E19" s="105">
        <f>MOBİLİZASYON!G301</f>
        <v>0</v>
      </c>
      <c r="F19" s="105">
        <f>MOBİLİZASYON!I301</f>
        <v>0</v>
      </c>
      <c r="G19" s="104">
        <f t="shared" si="1"/>
        <v>0</v>
      </c>
      <c r="H19" s="105">
        <f>MOBİLİZASYON!M301</f>
        <v>0</v>
      </c>
      <c r="I19" s="104">
        <f t="shared" si="2"/>
        <v>0</v>
      </c>
      <c r="J19" s="105">
        <f>SUMIF(KASA!$G$5:$G$21747,"MOBİLİZASYON",KASA!$J$5:$J$21747)-H19</f>
        <v>0</v>
      </c>
      <c r="K19" s="166" t="s">
        <v>49</v>
      </c>
      <c r="L19" s="166"/>
      <c r="M19" s="169"/>
      <c r="N19" s="95" t="str">
        <f>IF(Tablo1[[#This Row],[UNVAN]]=Tablo1[[#This Row],[ANAHTAR KELİME]]," ","HATA")</f>
        <v xml:space="preserve"> </v>
      </c>
    </row>
    <row r="20" spans="2:14" x14ac:dyDescent="0.25">
      <c r="B20" s="159">
        <v>12</v>
      </c>
      <c r="C20" s="219" t="s">
        <v>2</v>
      </c>
      <c r="D20" s="169"/>
      <c r="E20" s="105">
        <f>KDV!G301</f>
        <v>0</v>
      </c>
      <c r="F20" s="105">
        <v>0</v>
      </c>
      <c r="G20" s="104">
        <f t="shared" si="1"/>
        <v>0</v>
      </c>
      <c r="H20" s="105">
        <f>KDV!M301</f>
        <v>0</v>
      </c>
      <c r="I20" s="104">
        <f t="shared" si="2"/>
        <v>0</v>
      </c>
      <c r="J20" s="105">
        <f>SUMIF(KASA!$G$5:$G$21747,"KDV",KASA!$J$5:$J$21747)-H20</f>
        <v>0</v>
      </c>
      <c r="K20" s="166" t="s">
        <v>2</v>
      </c>
      <c r="L20" s="166"/>
      <c r="M20" s="169"/>
      <c r="N20" s="95" t="str">
        <f>IF(Tablo1[[#This Row],[UNVAN]]=Tablo1[[#This Row],[ANAHTAR KELİME]]," ","HATA")</f>
        <v xml:space="preserve"> </v>
      </c>
    </row>
    <row r="21" spans="2:14" x14ac:dyDescent="0.25">
      <c r="B21" s="159">
        <v>13</v>
      </c>
      <c r="C21" s="219" t="s">
        <v>57</v>
      </c>
      <c r="D21" s="169"/>
      <c r="E21" s="105">
        <f>'TEMİNAT MEKTUBU'!G301</f>
        <v>0</v>
      </c>
      <c r="F21" s="105">
        <f>'TEMİNAT MEKTUBU'!I301</f>
        <v>0</v>
      </c>
      <c r="G21" s="104">
        <f t="shared" si="1"/>
        <v>0</v>
      </c>
      <c r="H21" s="105">
        <f>'TEMİNAT MEKTUBU'!M301</f>
        <v>0</v>
      </c>
      <c r="I21" s="104">
        <f t="shared" si="2"/>
        <v>0</v>
      </c>
      <c r="J21" s="105">
        <f>SUMIF(KASA!$G$5:$G$21747,"TEMİNAT MEKTUBU",KASA!$J$5:$J$21747)-H21</f>
        <v>0</v>
      </c>
      <c r="K21" s="166" t="s">
        <v>57</v>
      </c>
      <c r="L21" s="166"/>
      <c r="M21" s="169"/>
      <c r="N21" s="95" t="str">
        <f>IF(Tablo1[[#This Row],[UNVAN]]=Tablo1[[#This Row],[ANAHTAR KELİME]]," ","HATA")</f>
        <v xml:space="preserve"> </v>
      </c>
    </row>
    <row r="22" spans="2:14" x14ac:dyDescent="0.25">
      <c r="B22" s="159">
        <v>14</v>
      </c>
      <c r="C22" s="219" t="s">
        <v>125</v>
      </c>
      <c r="D22" s="169"/>
      <c r="E22" s="105">
        <f>'ASANSÖR - JENERATÖR'!G301</f>
        <v>100000</v>
      </c>
      <c r="F22" s="105">
        <f>'ASANSÖR - JENERATÖR'!I301</f>
        <v>20000</v>
      </c>
      <c r="G22" s="104">
        <f>E22+F22</f>
        <v>120000</v>
      </c>
      <c r="H22" s="105">
        <f>'ASANSÖR - JENERATÖR'!M301</f>
        <v>112000</v>
      </c>
      <c r="I22" s="104">
        <f t="shared" si="2"/>
        <v>8000</v>
      </c>
      <c r="J22" s="105">
        <f>SUMIF(KASA!$G$5:$G$21747,"ASANSÖR-JENERATÖR",KASA!$J$5:$J$21747)-H22</f>
        <v>-112000</v>
      </c>
      <c r="K22" s="166" t="s">
        <v>125</v>
      </c>
      <c r="L22" s="166"/>
      <c r="M22" s="169"/>
      <c r="N22" s="95" t="str">
        <f>IF(Tablo1[[#This Row],[UNVAN]]=Tablo1[[#This Row],[ANAHTAR KELİME]]," ","HATA")</f>
        <v xml:space="preserve"> </v>
      </c>
    </row>
    <row r="23" spans="2:14" x14ac:dyDescent="0.25">
      <c r="B23" s="159">
        <v>15</v>
      </c>
      <c r="C23" s="219" t="s">
        <v>150</v>
      </c>
      <c r="D23" s="169"/>
      <c r="E23" s="105">
        <f>'ÇATI HAKEDİŞ'!G301</f>
        <v>0</v>
      </c>
      <c r="F23" s="105">
        <f>'ÇATI HAKEDİŞ'!I301</f>
        <v>0</v>
      </c>
      <c r="G23" s="104">
        <f t="shared" si="1"/>
        <v>0</v>
      </c>
      <c r="H23" s="105">
        <f>'ÇATI HAKEDİŞ'!M301</f>
        <v>0</v>
      </c>
      <c r="I23" s="104">
        <f t="shared" si="2"/>
        <v>0</v>
      </c>
      <c r="J23" s="105">
        <f>SUMIF(KASA!$G$5:$G$21747,"ÇATI HAKEDİŞ",KASA!$J$5:$J$21747)-H23</f>
        <v>0</v>
      </c>
      <c r="K23" s="166" t="s">
        <v>150</v>
      </c>
      <c r="L23" s="166"/>
      <c r="M23" s="169"/>
      <c r="N23" s="95" t="str">
        <f>IF(Tablo1[[#This Row],[UNVAN]]=Tablo1[[#This Row],[ANAHTAR KELİME]]," ","HATA")</f>
        <v xml:space="preserve"> </v>
      </c>
    </row>
    <row r="24" spans="2:14" x14ac:dyDescent="0.25">
      <c r="B24" s="159">
        <v>16</v>
      </c>
      <c r="C24" s="219" t="s">
        <v>121</v>
      </c>
      <c r="D24" s="169"/>
      <c r="E24" s="105">
        <f>'ÇELİK BORU'!G301</f>
        <v>0</v>
      </c>
      <c r="F24" s="105">
        <f>'ÇELİK BORU'!I301</f>
        <v>0</v>
      </c>
      <c r="G24" s="104">
        <f t="shared" si="1"/>
        <v>0</v>
      </c>
      <c r="H24" s="105">
        <f>'ÇELİK BORU'!M301</f>
        <v>0</v>
      </c>
      <c r="I24" s="104">
        <f t="shared" si="2"/>
        <v>0</v>
      </c>
      <c r="J24" s="105">
        <f>SUMIF(KASA!$G$5:$G$21747,"ÇELİK BORU",KASA!$J$5:$J$21747)-H24</f>
        <v>0</v>
      </c>
      <c r="K24" s="166" t="s">
        <v>121</v>
      </c>
      <c r="L24" s="166"/>
      <c r="M24" s="169"/>
      <c r="N24" s="95" t="str">
        <f>IF(Tablo1[[#This Row],[UNVAN]]=Tablo1[[#This Row],[ANAHTAR KELİME]]," ","HATA")</f>
        <v xml:space="preserve"> </v>
      </c>
    </row>
    <row r="25" spans="2:14" x14ac:dyDescent="0.25">
      <c r="B25" s="159">
        <v>17</v>
      </c>
      <c r="C25" s="219" t="s">
        <v>180</v>
      </c>
      <c r="D25" s="169"/>
      <c r="E25" s="105">
        <f>'ÇATI-PANEL'!G301</f>
        <v>0</v>
      </c>
      <c r="F25" s="105">
        <f>'ÇATI-PANEL'!I301</f>
        <v>0</v>
      </c>
      <c r="G25" s="104">
        <f t="shared" si="1"/>
        <v>0</v>
      </c>
      <c r="H25" s="105">
        <f>'ÇATI-PANEL'!M301</f>
        <v>0</v>
      </c>
      <c r="I25" s="104">
        <f t="shared" si="2"/>
        <v>0</v>
      </c>
      <c r="J25" s="105">
        <f>SUMIF(KASA!$G$5:$G$21747,"ÇATI-PANEL",KASA!$J$5:$J$21747)-H25</f>
        <v>0</v>
      </c>
      <c r="K25" s="166" t="s">
        <v>180</v>
      </c>
      <c r="L25" s="166"/>
      <c r="M25" s="169"/>
      <c r="N25" s="95" t="str">
        <f>IF(Tablo1[[#This Row],[UNVAN]]=Tablo1[[#This Row],[ANAHTAR KELİME]]," ","HATA")</f>
        <v xml:space="preserve"> </v>
      </c>
    </row>
    <row r="26" spans="2:14" x14ac:dyDescent="0.25">
      <c r="B26" s="159">
        <v>18</v>
      </c>
      <c r="C26" s="219" t="s">
        <v>58</v>
      </c>
      <c r="D26" s="169"/>
      <c r="E26" s="105">
        <f>BETON!G301</f>
        <v>0</v>
      </c>
      <c r="F26" s="105">
        <f>BETON!I301</f>
        <v>0</v>
      </c>
      <c r="G26" s="104">
        <f t="shared" si="1"/>
        <v>0</v>
      </c>
      <c r="H26" s="105">
        <f>BETON!M301</f>
        <v>0</v>
      </c>
      <c r="I26" s="104">
        <f t="shared" si="2"/>
        <v>0</v>
      </c>
      <c r="J26" s="105">
        <f>SUMIF(KASA!$G$5:$G$21747,"BETON",KASA!$J$5:$J$21747)-H26</f>
        <v>0</v>
      </c>
      <c r="K26" s="166" t="s">
        <v>58</v>
      </c>
      <c r="L26" s="166"/>
      <c r="M26" s="169"/>
      <c r="N26" s="95" t="str">
        <f>IF(Tablo1[[#This Row],[UNVAN]]=Tablo1[[#This Row],[ANAHTAR KELİME]]," ","HATA")</f>
        <v xml:space="preserve"> </v>
      </c>
    </row>
    <row r="27" spans="2:14" x14ac:dyDescent="0.25">
      <c r="B27" s="159">
        <v>19</v>
      </c>
      <c r="C27" s="219" t="s">
        <v>119</v>
      </c>
      <c r="D27" s="169"/>
      <c r="E27" s="105">
        <f>'GAZ BETON'!G301</f>
        <v>0</v>
      </c>
      <c r="F27" s="105">
        <f>'GAZ BETON'!I301</f>
        <v>0</v>
      </c>
      <c r="G27" s="104">
        <f>E27+F27</f>
        <v>0</v>
      </c>
      <c r="H27" s="105">
        <f>'GAZ BETON'!M301</f>
        <v>0</v>
      </c>
      <c r="I27" s="104">
        <f>G27-H27</f>
        <v>0</v>
      </c>
      <c r="J27" s="105">
        <f>SUMIF(KASA!$G$5:$G$21747,"GAZ BETON",KASA!$J$5:$J$21747)-H27</f>
        <v>0</v>
      </c>
      <c r="K27" s="166" t="s">
        <v>119</v>
      </c>
      <c r="L27" s="166"/>
      <c r="M27" s="169"/>
      <c r="N27" s="95" t="str">
        <f>IF(Tablo1[[#This Row],[UNVAN]]=Tablo1[[#This Row],[ANAHTAR KELİME]]," ","HATA")</f>
        <v xml:space="preserve"> </v>
      </c>
    </row>
    <row r="28" spans="2:14" x14ac:dyDescent="0.25">
      <c r="B28" s="159">
        <v>20</v>
      </c>
      <c r="C28" s="219" t="s">
        <v>120</v>
      </c>
      <c r="D28" s="169"/>
      <c r="E28" s="105">
        <f>YEMEK!G301</f>
        <v>0</v>
      </c>
      <c r="F28" s="105">
        <f>YEMEK!I301</f>
        <v>0</v>
      </c>
      <c r="G28" s="104">
        <f>E28+F28</f>
        <v>0</v>
      </c>
      <c r="H28" s="105">
        <f>YEMEK!M301</f>
        <v>0</v>
      </c>
      <c r="I28" s="104">
        <f>G28-H28</f>
        <v>0</v>
      </c>
      <c r="J28" s="105">
        <f>SUMIF(KASA!$G$5:$G$21747,"YEMEK",KASA!$J$5:$J$21747)-H28</f>
        <v>0</v>
      </c>
      <c r="K28" s="166" t="s">
        <v>120</v>
      </c>
      <c r="L28" s="166"/>
      <c r="M28" s="169"/>
      <c r="N28" s="95" t="str">
        <f>IF(Tablo1[[#This Row],[UNVAN]]=Tablo1[[#This Row],[ANAHTAR KELİME]]," ","HATA")</f>
        <v xml:space="preserve"> </v>
      </c>
    </row>
    <row r="29" spans="2:14" x14ac:dyDescent="0.25">
      <c r="B29" s="159">
        <v>21</v>
      </c>
      <c r="C29" s="219" t="s">
        <v>256</v>
      </c>
      <c r="D29" s="169"/>
      <c r="E29" s="105">
        <f>'ÇELİK İŞLERİ HAKEDİŞ'!G301</f>
        <v>0</v>
      </c>
      <c r="F29" s="105">
        <f>'ÇELİK İŞLERİ HAKEDİŞ'!I301</f>
        <v>0</v>
      </c>
      <c r="G29" s="104">
        <f>E29+F29</f>
        <v>0</v>
      </c>
      <c r="H29" s="105">
        <f>'ÇELİK İŞLERİ HAKEDİŞ'!M301</f>
        <v>0</v>
      </c>
      <c r="I29" s="104">
        <f>G29-H29</f>
        <v>0</v>
      </c>
      <c r="J29" s="105">
        <f>SUMIF(KASA!$G$5:$G$21747,"ÇELİK İŞLERİ HAKEDİŞ",KASA!$J$5:$J$21747)-H29</f>
        <v>0</v>
      </c>
      <c r="K29" s="166" t="s">
        <v>256</v>
      </c>
      <c r="L29" s="166"/>
      <c r="M29" s="169"/>
      <c r="N29" s="95" t="str">
        <f>IF(Tablo1[[#This Row],[UNVAN]]=Tablo1[[#This Row],[ANAHTAR KELİME]]," ","HATA")</f>
        <v xml:space="preserve"> </v>
      </c>
    </row>
    <row r="30" spans="2:14" x14ac:dyDescent="0.25">
      <c r="B30" s="159">
        <v>22</v>
      </c>
      <c r="C30" s="219" t="s">
        <v>151</v>
      </c>
      <c r="D30" s="169"/>
      <c r="E30" s="105">
        <f>TAŞERON!G301</f>
        <v>0</v>
      </c>
      <c r="F30" s="105">
        <f>TAŞERON!I301</f>
        <v>0</v>
      </c>
      <c r="G30" s="104">
        <f t="shared" si="1"/>
        <v>0</v>
      </c>
      <c r="H30" s="105">
        <f>TAŞERON!M301</f>
        <v>0</v>
      </c>
      <c r="I30" s="104">
        <f t="shared" si="2"/>
        <v>0</v>
      </c>
      <c r="J30" s="105">
        <f>SUMIF(KASA!$G$5:$G$21747,"TAŞERON",KASA!$J$5:$J$21747)-H30</f>
        <v>0</v>
      </c>
      <c r="K30" s="166" t="s">
        <v>151</v>
      </c>
      <c r="L30" s="166"/>
      <c r="M30" s="169"/>
      <c r="N30" s="95" t="str">
        <f>IF(Tablo1[[#This Row],[UNVAN]]=Tablo1[[#This Row],[ANAHTAR KELİME]]," ","HATA")</f>
        <v xml:space="preserve"> </v>
      </c>
    </row>
    <row r="31" spans="2:14" x14ac:dyDescent="0.25">
      <c r="B31" s="159">
        <v>23</v>
      </c>
      <c r="C31" s="219" t="s">
        <v>37</v>
      </c>
      <c r="D31" s="169"/>
      <c r="E31" s="105">
        <f>HAFRİYAT!G301</f>
        <v>0</v>
      </c>
      <c r="F31" s="105">
        <f>HAFRİYAT!I301</f>
        <v>0</v>
      </c>
      <c r="G31" s="104">
        <f t="shared" si="1"/>
        <v>0</v>
      </c>
      <c r="H31" s="105">
        <f>HAFRİYAT!M301</f>
        <v>0</v>
      </c>
      <c r="I31" s="104">
        <f t="shared" si="2"/>
        <v>0</v>
      </c>
      <c r="J31" s="105">
        <f>SUMIF(KASA!$G$5:$G$21747,"HAFRİYAT",KASA!$J$5:$J$21747)-H31</f>
        <v>0</v>
      </c>
      <c r="K31" s="166" t="s">
        <v>37</v>
      </c>
      <c r="L31" s="166"/>
      <c r="M31" s="169"/>
      <c r="N31" s="95" t="str">
        <f>IF(Tablo1[[#This Row],[UNVAN]]=Tablo1[[#This Row],[ANAHTAR KELİME]]," ","HATA")</f>
        <v xml:space="preserve"> </v>
      </c>
    </row>
    <row r="32" spans="2:14" x14ac:dyDescent="0.25">
      <c r="B32" s="159">
        <v>24</v>
      </c>
      <c r="C32" s="219" t="s">
        <v>167</v>
      </c>
      <c r="D32" s="169"/>
      <c r="E32" s="105">
        <f>'MOLOZ-DÖKÜM'!G301</f>
        <v>0</v>
      </c>
      <c r="F32" s="105">
        <f>'MOLOZ-DÖKÜM'!I301</f>
        <v>0</v>
      </c>
      <c r="G32" s="104">
        <f t="shared" si="1"/>
        <v>0</v>
      </c>
      <c r="H32" s="105">
        <f>'MOLOZ-DÖKÜM'!M301</f>
        <v>0</v>
      </c>
      <c r="I32" s="104">
        <f t="shared" si="2"/>
        <v>0</v>
      </c>
      <c r="J32" s="105">
        <f>SUMIF(KASA!$G$5:$G$21747,"MOLOZ-DÖKÜM",KASA!$J$5:$J$21747)-H32</f>
        <v>0</v>
      </c>
      <c r="K32" s="166" t="s">
        <v>167</v>
      </c>
      <c r="L32" s="166"/>
      <c r="M32" s="169"/>
      <c r="N32" s="95" t="str">
        <f>IF(Tablo1[[#This Row],[UNVAN]]=Tablo1[[#This Row],[ANAHTAR KELİME]]," ","HATA")</f>
        <v xml:space="preserve"> </v>
      </c>
    </row>
    <row r="33" spans="2:14" x14ac:dyDescent="0.25">
      <c r="B33" s="159">
        <v>25</v>
      </c>
      <c r="C33" s="219" t="s">
        <v>152</v>
      </c>
      <c r="D33" s="169"/>
      <c r="E33" s="105">
        <f>'MICIR-KUM-STABİLİZE'!G301</f>
        <v>0</v>
      </c>
      <c r="F33" s="105">
        <f>'MICIR-KUM-STABİLİZE'!I301</f>
        <v>0</v>
      </c>
      <c r="G33" s="104">
        <f t="shared" si="1"/>
        <v>0</v>
      </c>
      <c r="H33" s="105">
        <f>'MICIR-KUM-STABİLİZE'!M301</f>
        <v>0</v>
      </c>
      <c r="I33" s="104">
        <f t="shared" si="2"/>
        <v>0</v>
      </c>
      <c r="J33" s="105">
        <f>SUMIF(KASA!$G$5:$G$21747,"MICIR-KUM-STABİLİZE",KASA!$J$5:$J$21747)-H33</f>
        <v>0</v>
      </c>
      <c r="K33" s="166" t="s">
        <v>152</v>
      </c>
      <c r="L33" s="166"/>
      <c r="M33" s="169"/>
      <c r="N33" s="95" t="str">
        <f>IF(Tablo1[[#This Row],[UNVAN]]=Tablo1[[#This Row],[ANAHTAR KELİME]]," ","HATA")</f>
        <v xml:space="preserve"> </v>
      </c>
    </row>
    <row r="34" spans="2:14" x14ac:dyDescent="0.25">
      <c r="B34" s="159">
        <v>26</v>
      </c>
      <c r="C34" s="219" t="s">
        <v>168</v>
      </c>
      <c r="D34" s="169"/>
      <c r="E34" s="105">
        <f>'KABA İNŞAAT MALZEME'!G301</f>
        <v>0</v>
      </c>
      <c r="F34" s="105">
        <f>'KABA İNŞAAT MALZEME'!I301</f>
        <v>0</v>
      </c>
      <c r="G34" s="104">
        <f t="shared" si="1"/>
        <v>0</v>
      </c>
      <c r="H34" s="105">
        <f>'KABA İNŞAAT MALZEME'!M301</f>
        <v>0</v>
      </c>
      <c r="I34" s="104">
        <f t="shared" si="2"/>
        <v>0</v>
      </c>
      <c r="J34" s="105">
        <f>SUMIF(KASA!$G$5:$G$21747,"KABA İNŞAAT MALZEME",KASA!$J$5:$J$21747)-H34</f>
        <v>0</v>
      </c>
      <c r="K34" s="166" t="s">
        <v>168</v>
      </c>
      <c r="L34" s="166"/>
      <c r="M34" s="169"/>
      <c r="N34" s="95" t="str">
        <f>IF(Tablo1[[#This Row],[UNVAN]]=Tablo1[[#This Row],[ANAHTAR KELİME]]," ","HATA")</f>
        <v xml:space="preserve"> </v>
      </c>
    </row>
    <row r="35" spans="2:14" x14ac:dyDescent="0.25">
      <c r="B35" s="159">
        <v>27</v>
      </c>
      <c r="C35" s="219" t="s">
        <v>169</v>
      </c>
      <c r="D35" s="169"/>
      <c r="E35" s="105">
        <f>'KABA İNŞAAT HAKEDİŞ'!G301</f>
        <v>0</v>
      </c>
      <c r="F35" s="105">
        <f>'KABA İNŞAAT HAKEDİŞ'!I301</f>
        <v>0</v>
      </c>
      <c r="G35" s="104">
        <f t="shared" si="1"/>
        <v>0</v>
      </c>
      <c r="H35" s="105">
        <f>'KABA İNŞAAT HAKEDİŞ'!M301</f>
        <v>0</v>
      </c>
      <c r="I35" s="104">
        <f t="shared" si="2"/>
        <v>0</v>
      </c>
      <c r="J35" s="105">
        <f>SUMIF(KASA!$G$5:$G$21747,"KABA İNŞAAT HAKEDİŞ",KASA!$J$5:$J$21747)-H35</f>
        <v>0</v>
      </c>
      <c r="K35" s="166" t="s">
        <v>169</v>
      </c>
      <c r="L35" s="166"/>
      <c r="M35" s="169"/>
      <c r="N35" s="95" t="str">
        <f>IF(Tablo1[[#This Row],[UNVAN]]=Tablo1[[#This Row],[ANAHTAR KELİME]]," ","HATA")</f>
        <v xml:space="preserve"> </v>
      </c>
    </row>
    <row r="36" spans="2:14" x14ac:dyDescent="0.25">
      <c r="B36" s="159">
        <v>28</v>
      </c>
      <c r="C36" s="219" t="s">
        <v>54</v>
      </c>
      <c r="D36" s="169"/>
      <c r="E36" s="105">
        <f>DEMİR!G301</f>
        <v>0</v>
      </c>
      <c r="F36" s="105">
        <f>DEMİR!I301</f>
        <v>0</v>
      </c>
      <c r="G36" s="104">
        <f t="shared" si="1"/>
        <v>0</v>
      </c>
      <c r="H36" s="105">
        <f>DEMİR!M301</f>
        <v>0</v>
      </c>
      <c r="I36" s="104">
        <f t="shared" si="2"/>
        <v>0</v>
      </c>
      <c r="J36" s="105">
        <f>SUMIF(KASA!$G$5:$G$21747,"DEMİR",KASA!$J$5:$J$21747)-H36</f>
        <v>0</v>
      </c>
      <c r="K36" s="166" t="s">
        <v>54</v>
      </c>
      <c r="L36" s="166"/>
      <c r="M36" s="169"/>
      <c r="N36" s="95" t="str">
        <f>IF(Tablo1[[#This Row],[UNVAN]]=Tablo1[[#This Row],[ANAHTAR KELİME]]," ","HATA")</f>
        <v xml:space="preserve"> </v>
      </c>
    </row>
    <row r="37" spans="2:14" x14ac:dyDescent="0.25">
      <c r="B37" s="159">
        <v>29</v>
      </c>
      <c r="C37" s="219" t="s">
        <v>111</v>
      </c>
      <c r="D37" s="169"/>
      <c r="E37" s="105">
        <f>'ELEKTRİK MALZEME'!G301</f>
        <v>0</v>
      </c>
      <c r="F37" s="105">
        <f>'ELEKTRİK MALZEME'!I301</f>
        <v>0</v>
      </c>
      <c r="G37" s="104">
        <f t="shared" si="1"/>
        <v>0</v>
      </c>
      <c r="H37" s="105">
        <f>'ELEKTRİK MALZEME'!M301</f>
        <v>0</v>
      </c>
      <c r="I37" s="104">
        <f t="shared" si="2"/>
        <v>0</v>
      </c>
      <c r="J37" s="105">
        <f>SUMIF(KASA!$G$5:$G$21747,"ELEKTRİK MALZEME",KASA!$J$5:$J$21747)-H37</f>
        <v>0</v>
      </c>
      <c r="K37" s="166" t="s">
        <v>111</v>
      </c>
      <c r="L37" s="166"/>
      <c r="M37" s="169"/>
      <c r="N37" s="95" t="str">
        <f>IF(Tablo1[[#This Row],[UNVAN]]=Tablo1[[#This Row],[ANAHTAR KELİME]]," ","HATA")</f>
        <v xml:space="preserve"> </v>
      </c>
    </row>
    <row r="38" spans="2:14" x14ac:dyDescent="0.25">
      <c r="B38" s="159">
        <v>30</v>
      </c>
      <c r="C38" s="219" t="s">
        <v>153</v>
      </c>
      <c r="D38" s="169"/>
      <c r="E38" s="105">
        <f>'ELEKTRİK HAKEDİŞ'!G301</f>
        <v>0</v>
      </c>
      <c r="F38" s="105">
        <f>'ELEKTRİK HAKEDİŞ'!I301</f>
        <v>0</v>
      </c>
      <c r="G38" s="104">
        <f t="shared" si="1"/>
        <v>0</v>
      </c>
      <c r="H38" s="105">
        <f>'ELEKTRİK HAKEDİŞ'!M301</f>
        <v>0</v>
      </c>
      <c r="I38" s="104">
        <f t="shared" si="2"/>
        <v>0</v>
      </c>
      <c r="J38" s="105">
        <f>SUMIF(KASA!$G$5:$G$21747,"ELEKTRİK HAKEDİŞ",KASA!$J$5:$J$21747)-H38</f>
        <v>0</v>
      </c>
      <c r="K38" s="166" t="s">
        <v>153</v>
      </c>
      <c r="L38" s="166"/>
      <c r="M38" s="169"/>
      <c r="N38" s="95" t="str">
        <f>IF(Tablo1[[#This Row],[UNVAN]]=Tablo1[[#This Row],[ANAHTAR KELİME]]," ","HATA")</f>
        <v xml:space="preserve"> </v>
      </c>
    </row>
    <row r="39" spans="2:14" x14ac:dyDescent="0.25">
      <c r="B39" s="159">
        <v>31</v>
      </c>
      <c r="C39" s="219" t="s">
        <v>71</v>
      </c>
      <c r="D39" s="169"/>
      <c r="E39" s="105">
        <f>AKARYAKIT!G301</f>
        <v>0</v>
      </c>
      <c r="F39" s="105">
        <f>AKARYAKIT!I301</f>
        <v>0</v>
      </c>
      <c r="G39" s="104">
        <f t="shared" ref="G39:G46" si="3">E39+F39</f>
        <v>0</v>
      </c>
      <c r="H39" s="105">
        <f>AKARYAKIT!M301</f>
        <v>0</v>
      </c>
      <c r="I39" s="104">
        <f t="shared" si="2"/>
        <v>0</v>
      </c>
      <c r="J39" s="105">
        <f>SUMIF(KASA!$G$5:$G$21747,"AKARYAKIT",KASA!$J$5:$J$21747)-H39</f>
        <v>0</v>
      </c>
      <c r="K39" s="166" t="s">
        <v>71</v>
      </c>
      <c r="L39" s="166"/>
      <c r="M39" s="169"/>
      <c r="N39" s="95" t="str">
        <f>IF(Tablo1[[#This Row],[UNVAN]]=Tablo1[[#This Row],[ANAHTAR KELİME]]," ","HATA")</f>
        <v xml:space="preserve"> </v>
      </c>
    </row>
    <row r="40" spans="2:14" x14ac:dyDescent="0.25">
      <c r="B40" s="159">
        <v>32</v>
      </c>
      <c r="C40" s="219" t="s">
        <v>170</v>
      </c>
      <c r="D40" s="169"/>
      <c r="E40" s="105">
        <f>'MERMER-SERAMİK'!G301</f>
        <v>0</v>
      </c>
      <c r="F40" s="105">
        <f>'MERMER-SERAMİK'!I301</f>
        <v>0</v>
      </c>
      <c r="G40" s="104">
        <f t="shared" si="3"/>
        <v>0</v>
      </c>
      <c r="H40" s="105">
        <f>'MERMER-SERAMİK'!M301</f>
        <v>0</v>
      </c>
      <c r="I40" s="104">
        <f t="shared" si="2"/>
        <v>0</v>
      </c>
      <c r="J40" s="105">
        <f>SUMIF(KASA!$G$5:$G$21747,"MERMER-SERAMİK",KASA!$J$5:$J$21747)-H40</f>
        <v>0</v>
      </c>
      <c r="K40" s="166" t="s">
        <v>170</v>
      </c>
      <c r="L40" s="166"/>
      <c r="M40" s="169"/>
      <c r="N40" s="95" t="str">
        <f>IF(Tablo1[[#This Row],[UNVAN]]=Tablo1[[#This Row],[ANAHTAR KELİME]]," ","HATA")</f>
        <v xml:space="preserve"> </v>
      </c>
    </row>
    <row r="41" spans="2:14" x14ac:dyDescent="0.25">
      <c r="B41" s="159">
        <v>33</v>
      </c>
      <c r="C41" s="219" t="s">
        <v>118</v>
      </c>
      <c r="D41" s="169"/>
      <c r="E41" s="105">
        <f>'SAC-PROFİL'!G301</f>
        <v>0</v>
      </c>
      <c r="F41" s="105">
        <f>'SAC-PROFİL'!I301</f>
        <v>0</v>
      </c>
      <c r="G41" s="104">
        <f t="shared" si="3"/>
        <v>0</v>
      </c>
      <c r="H41" s="105">
        <f>'SAC-PROFİL'!M301</f>
        <v>0</v>
      </c>
      <c r="I41" s="104">
        <f t="shared" si="2"/>
        <v>0</v>
      </c>
      <c r="J41" s="105">
        <f>SUMIF(KASA!$G$5:$G$21747,"SAC-PROFİL",KASA!$J$5:$J$21747)-H41</f>
        <v>0</v>
      </c>
      <c r="K41" s="166" t="s">
        <v>118</v>
      </c>
      <c r="L41" s="166"/>
      <c r="M41" s="169"/>
      <c r="N41" s="95" t="str">
        <f>IF(Tablo1[[#This Row],[UNVAN]]=Tablo1[[#This Row],[ANAHTAR KELİME]]," ","HATA")</f>
        <v xml:space="preserve"> </v>
      </c>
    </row>
    <row r="42" spans="2:14" x14ac:dyDescent="0.25">
      <c r="B42" s="159">
        <v>34</v>
      </c>
      <c r="C42" s="219" t="s">
        <v>134</v>
      </c>
      <c r="D42" s="169"/>
      <c r="E42" s="105">
        <f>'İNCE İŞLER MALZEME'!G301</f>
        <v>10000</v>
      </c>
      <c r="F42" s="105">
        <f>'İNCE İŞLER MALZEME'!I301</f>
        <v>2000</v>
      </c>
      <c r="G42" s="104">
        <f t="shared" si="3"/>
        <v>12000</v>
      </c>
      <c r="H42" s="105">
        <f>'İNCE İŞLER MALZEME'!M301</f>
        <v>50000</v>
      </c>
      <c r="I42" s="104">
        <f t="shared" si="2"/>
        <v>-38000</v>
      </c>
      <c r="J42" s="105">
        <f>SUMIF(KASA!$G$5:$G$21747,"İNCE İŞLER MALZEME",KASA!$J$5:$J$21747)-H42</f>
        <v>0</v>
      </c>
      <c r="K42" s="166" t="s">
        <v>134</v>
      </c>
      <c r="L42" s="166"/>
      <c r="M42" s="169"/>
      <c r="N42" s="95" t="str">
        <f>IF(Tablo1[[#This Row],[UNVAN]]=Tablo1[[#This Row],[ANAHTAR KELİME]]," ","HATA")</f>
        <v xml:space="preserve"> </v>
      </c>
    </row>
    <row r="43" spans="2:14" x14ac:dyDescent="0.25">
      <c r="B43" s="159">
        <v>35</v>
      </c>
      <c r="C43" s="219" t="s">
        <v>135</v>
      </c>
      <c r="D43" s="169"/>
      <c r="E43" s="105">
        <f>'İNCE İŞLER HAKEDİŞ'!G301</f>
        <v>0</v>
      </c>
      <c r="F43" s="105">
        <f>'İNCE İŞLER HAKEDİŞ'!I301</f>
        <v>0</v>
      </c>
      <c r="G43" s="104">
        <f t="shared" si="3"/>
        <v>0</v>
      </c>
      <c r="H43" s="105">
        <f>'İNCE İŞLER HAKEDİŞ'!M301</f>
        <v>0</v>
      </c>
      <c r="I43" s="104">
        <f t="shared" si="2"/>
        <v>0</v>
      </c>
      <c r="J43" s="105">
        <f>SUMIF(KASA!$G$5:$G$21747,"İNCE İŞLER HAKEDİŞ",KASA!$J$5:$J$21747)-H43</f>
        <v>0</v>
      </c>
      <c r="K43" s="166" t="s">
        <v>135</v>
      </c>
      <c r="L43" s="166"/>
      <c r="M43" s="169"/>
      <c r="N43" s="95" t="str">
        <f>IF(Tablo1[[#This Row],[UNVAN]]=Tablo1[[#This Row],[ANAHTAR KELİME]]," ","HATA")</f>
        <v xml:space="preserve"> </v>
      </c>
    </row>
    <row r="44" spans="2:14" x14ac:dyDescent="0.25">
      <c r="B44" s="159">
        <v>36</v>
      </c>
      <c r="C44" s="219" t="s">
        <v>136</v>
      </c>
      <c r="D44" s="169"/>
      <c r="E44" s="105">
        <f>'DIŞ CEPHE MALZEME'!G301</f>
        <v>0</v>
      </c>
      <c r="F44" s="105">
        <f>'DIŞ CEPHE MALZEME'!I301</f>
        <v>0</v>
      </c>
      <c r="G44" s="104">
        <f t="shared" si="3"/>
        <v>0</v>
      </c>
      <c r="H44" s="105">
        <f>'DIŞ CEPHE MALZEME'!M301</f>
        <v>0</v>
      </c>
      <c r="I44" s="104">
        <f t="shared" si="2"/>
        <v>0</v>
      </c>
      <c r="J44" s="105">
        <f>SUMIF(KASA!$G$5:$G$21747,"DIŞ CEPHE MALZEME",KASA!$J$5:$J$21747)-H44</f>
        <v>0</v>
      </c>
      <c r="K44" s="166" t="s">
        <v>136</v>
      </c>
      <c r="L44" s="166"/>
      <c r="M44" s="169"/>
      <c r="N44" s="95" t="str">
        <f>IF(Tablo1[[#This Row],[UNVAN]]=Tablo1[[#This Row],[ANAHTAR KELİME]]," ","HATA")</f>
        <v xml:space="preserve"> </v>
      </c>
    </row>
    <row r="45" spans="2:14" x14ac:dyDescent="0.25">
      <c r="B45" s="159">
        <v>37</v>
      </c>
      <c r="C45" s="219" t="s">
        <v>137</v>
      </c>
      <c r="D45" s="169"/>
      <c r="E45" s="105">
        <f>'DIŞ CEPHE HAKEDİŞ'!G301</f>
        <v>0</v>
      </c>
      <c r="F45" s="105">
        <f>'DIŞ CEPHE HAKEDİŞ'!I301</f>
        <v>0</v>
      </c>
      <c r="G45" s="104">
        <f t="shared" si="3"/>
        <v>0</v>
      </c>
      <c r="H45" s="105">
        <f>'DIŞ CEPHE HAKEDİŞ'!M301</f>
        <v>0</v>
      </c>
      <c r="I45" s="104">
        <f t="shared" si="2"/>
        <v>0</v>
      </c>
      <c r="J45" s="105">
        <f>SUMIF(KASA!$G$5:$G$21747,"DIŞ CEPHE HAKEDİŞ",KASA!$J$5:$J$21747)-H45</f>
        <v>0</v>
      </c>
      <c r="K45" s="166" t="s">
        <v>137</v>
      </c>
      <c r="L45" s="166"/>
      <c r="M45" s="169"/>
      <c r="N45" s="95" t="str">
        <f>IF(Tablo1[[#This Row],[UNVAN]]=Tablo1[[#This Row],[ANAHTAR KELİME]]," ","HATA")</f>
        <v xml:space="preserve"> </v>
      </c>
    </row>
    <row r="46" spans="2:14" x14ac:dyDescent="0.25">
      <c r="B46" s="159">
        <v>38</v>
      </c>
      <c r="C46" s="219" t="s">
        <v>154</v>
      </c>
      <c r="D46" s="169"/>
      <c r="E46" s="105">
        <f>'MEKANİK MALZEME'!G301</f>
        <v>0</v>
      </c>
      <c r="F46" s="105">
        <f>'MEKANİK MALZEME'!I301</f>
        <v>0</v>
      </c>
      <c r="G46" s="104">
        <f t="shared" si="3"/>
        <v>0</v>
      </c>
      <c r="H46" s="105">
        <f>'MEKANİK MALZEME'!M301</f>
        <v>0</v>
      </c>
      <c r="I46" s="104">
        <f t="shared" si="2"/>
        <v>0</v>
      </c>
      <c r="J46" s="105">
        <f>SUMIF(KASA!$G$5:$G$21747,"MEKANİK MALZEME",KASA!$J$5:$J$21747)-H46</f>
        <v>0</v>
      </c>
      <c r="K46" s="166" t="s">
        <v>154</v>
      </c>
      <c r="L46" s="166"/>
      <c r="M46" s="169"/>
      <c r="N46" s="95" t="str">
        <f>IF(Tablo1[[#This Row],[UNVAN]]=Tablo1[[#This Row],[ANAHTAR KELİME]]," ","HATA")</f>
        <v xml:space="preserve"> </v>
      </c>
    </row>
    <row r="47" spans="2:14" x14ac:dyDescent="0.25">
      <c r="B47" s="159">
        <v>39</v>
      </c>
      <c r="C47" s="219" t="s">
        <v>155</v>
      </c>
      <c r="D47" s="169"/>
      <c r="E47" s="105">
        <f>'MEKANİK HAKEDİŞ'!G301</f>
        <v>0</v>
      </c>
      <c r="F47" s="105">
        <f>'MEKANİK HAKEDİŞ'!I301</f>
        <v>0</v>
      </c>
      <c r="G47" s="104">
        <f t="shared" si="1"/>
        <v>0</v>
      </c>
      <c r="H47" s="105">
        <f>'MEKANİK HAKEDİŞ'!M301</f>
        <v>0</v>
      </c>
      <c r="I47" s="104">
        <f t="shared" si="2"/>
        <v>0</v>
      </c>
      <c r="J47" s="105">
        <f>SUMIF(KASA!$G$5:$G$21747,"MEKANİK HAKEDİŞ",KASA!$J$5:$J$21747)-H47</f>
        <v>0</v>
      </c>
      <c r="K47" s="166" t="s">
        <v>155</v>
      </c>
      <c r="L47" s="166"/>
      <c r="M47" s="169"/>
      <c r="N47" s="95" t="str">
        <f>IF(Tablo1[[#This Row],[UNVAN]]=Tablo1[[#This Row],[ANAHTAR KELİME]]," ","HATA")</f>
        <v xml:space="preserve"> </v>
      </c>
    </row>
    <row r="48" spans="2:14" x14ac:dyDescent="0.25">
      <c r="B48" s="159">
        <v>40</v>
      </c>
      <c r="C48" s="219" t="s">
        <v>156</v>
      </c>
      <c r="D48" s="169"/>
      <c r="E48" s="105">
        <f>'ALL RİSK'!G301</f>
        <v>0</v>
      </c>
      <c r="F48" s="105">
        <f>'ALL RİSK'!I301</f>
        <v>0</v>
      </c>
      <c r="G48" s="104">
        <f t="shared" si="1"/>
        <v>0</v>
      </c>
      <c r="H48" s="105">
        <f>'ALL RİSK'!M301</f>
        <v>0</v>
      </c>
      <c r="I48" s="104">
        <f t="shared" si="2"/>
        <v>0</v>
      </c>
      <c r="J48" s="105">
        <f>SUMIF(KASA!$G$5:$G$21747,"ALL RİSK",KASA!$J$5:$J$21747)-H48</f>
        <v>0</v>
      </c>
      <c r="K48" s="166" t="s">
        <v>156</v>
      </c>
      <c r="L48" s="166"/>
      <c r="M48" s="169"/>
      <c r="N48" s="95" t="str">
        <f>IF(Tablo1[[#This Row],[UNVAN]]=Tablo1[[#This Row],[ANAHTAR KELİME]]," ","HATA")</f>
        <v xml:space="preserve"> </v>
      </c>
    </row>
    <row r="49" spans="2:14" x14ac:dyDescent="0.25">
      <c r="B49" s="159">
        <v>41</v>
      </c>
      <c r="C49" s="219" t="s">
        <v>239</v>
      </c>
      <c r="D49" s="169"/>
      <c r="E49" s="105">
        <f>'FOREKAZIK-ANKRAJ'!G301</f>
        <v>0</v>
      </c>
      <c r="F49" s="105">
        <f>'FOREKAZIK-ANKRAJ'!I301</f>
        <v>0</v>
      </c>
      <c r="G49" s="104">
        <f t="shared" si="1"/>
        <v>0</v>
      </c>
      <c r="H49" s="105">
        <f>'FOREKAZIK-ANKRAJ'!M301</f>
        <v>0</v>
      </c>
      <c r="I49" s="104">
        <f t="shared" si="2"/>
        <v>0</v>
      </c>
      <c r="J49" s="105">
        <f>SUMIF(KASA!$G$5:$G$21747,"FOREKAZIK-ANKRAJ",KASA!$J$5:$J$21747)-H49</f>
        <v>0</v>
      </c>
      <c r="K49" s="166" t="s">
        <v>239</v>
      </c>
      <c r="L49" s="166"/>
      <c r="M49" s="169"/>
      <c r="N49" s="95" t="str">
        <f>IF(Tablo1[[#This Row],[UNVAN]]=Tablo1[[#This Row],[ANAHTAR KELİME]]," ","HATA")</f>
        <v xml:space="preserve"> </v>
      </c>
    </row>
    <row r="50" spans="2:14" x14ac:dyDescent="0.25">
      <c r="B50" s="159">
        <v>42</v>
      </c>
      <c r="C50" s="219" t="s">
        <v>243</v>
      </c>
      <c r="D50" s="169"/>
      <c r="E50" s="105">
        <f>'SMMM-YMM-AVUKAT'!G301</f>
        <v>0</v>
      </c>
      <c r="F50" s="105">
        <f>'SMMM-YMM-AVUKAT'!I301</f>
        <v>0</v>
      </c>
      <c r="G50" s="104">
        <f t="shared" si="1"/>
        <v>0</v>
      </c>
      <c r="H50" s="105">
        <f>'SMMM-YMM-AVUKAT'!M301</f>
        <v>0</v>
      </c>
      <c r="I50" s="104">
        <f t="shared" si="2"/>
        <v>0</v>
      </c>
      <c r="J50" s="105">
        <f>SUMIF(KASA!$G$5:$G$21747,"SMMM-YMM-AVUKAT",KASA!$J$5:$J$21747)-H50</f>
        <v>0</v>
      </c>
      <c r="K50" s="166" t="s">
        <v>243</v>
      </c>
      <c r="L50" s="166"/>
      <c r="M50" s="169"/>
      <c r="N50" s="95" t="str">
        <f>IF(Tablo1[[#This Row],[UNVAN]]=Tablo1[[#This Row],[ANAHTAR KELİME]]," ","HATA")</f>
        <v xml:space="preserve"> </v>
      </c>
    </row>
    <row r="51" spans="2:14" x14ac:dyDescent="0.25">
      <c r="B51" s="159">
        <v>43</v>
      </c>
      <c r="C51" s="219" t="s">
        <v>244</v>
      </c>
      <c r="D51" s="169"/>
      <c r="E51" s="105">
        <f>'İSG-OSGB'!G301</f>
        <v>0</v>
      </c>
      <c r="F51" s="105">
        <f>'İSG-OSGB'!I301</f>
        <v>0</v>
      </c>
      <c r="G51" s="104">
        <f t="shared" si="1"/>
        <v>0</v>
      </c>
      <c r="H51" s="105">
        <f>'İSG-OSGB'!M301</f>
        <v>0</v>
      </c>
      <c r="I51" s="104">
        <f t="shared" si="2"/>
        <v>0</v>
      </c>
      <c r="J51" s="105">
        <f>SUMIF(KASA!$G$5:$G$21747,"İSG-OSGB",KASA!$J$5:$J$21747)-H51</f>
        <v>0</v>
      </c>
      <c r="K51" s="166" t="s">
        <v>244</v>
      </c>
      <c r="L51" s="166"/>
      <c r="M51" s="169"/>
      <c r="N51" s="95" t="str">
        <f>IF(Tablo1[[#This Row],[UNVAN]]=Tablo1[[#This Row],[ANAHTAR KELİME]]," ","HATA")</f>
        <v xml:space="preserve"> </v>
      </c>
    </row>
    <row r="52" spans="2:14" x14ac:dyDescent="0.25">
      <c r="B52" s="159">
        <v>44</v>
      </c>
      <c r="C52" s="219" t="s">
        <v>157</v>
      </c>
      <c r="D52" s="169"/>
      <c r="E52" s="105">
        <f>'SAİR İNŞAAT'!G301</f>
        <v>0</v>
      </c>
      <c r="F52" s="105">
        <f>'SAİR İNŞAAT'!I301</f>
        <v>0</v>
      </c>
      <c r="G52" s="104">
        <f t="shared" si="1"/>
        <v>0</v>
      </c>
      <c r="H52" s="105">
        <f>'SAİR İNŞAAT'!M301</f>
        <v>0</v>
      </c>
      <c r="I52" s="104">
        <f t="shared" si="2"/>
        <v>0</v>
      </c>
      <c r="J52" s="105">
        <f>SUMIF(KASA!$G$5:$G$21747,"SAİR İNŞAAT",KASA!$J$5:$J$21747)-H52</f>
        <v>0</v>
      </c>
      <c r="K52" s="166" t="s">
        <v>157</v>
      </c>
      <c r="L52" s="166"/>
      <c r="M52" s="169"/>
      <c r="N52" s="95" t="str">
        <f>IF(Tablo1[[#This Row],[UNVAN]]=Tablo1[[#This Row],[ANAHTAR KELİME]]," ","HATA")</f>
        <v xml:space="preserve"> </v>
      </c>
    </row>
    <row r="53" spans="2:14" x14ac:dyDescent="0.25">
      <c r="B53" s="159">
        <v>45</v>
      </c>
      <c r="C53" s="219" t="s">
        <v>77</v>
      </c>
      <c r="D53" s="169"/>
      <c r="E53" s="105">
        <f>'SAİR GİDERLER'!G301</f>
        <v>0</v>
      </c>
      <c r="F53" s="105">
        <f>'SAİR GİDERLER'!I301</f>
        <v>0</v>
      </c>
      <c r="G53" s="104">
        <f>E53+F53</f>
        <v>0</v>
      </c>
      <c r="H53" s="105">
        <f>'SAİR GİDERLER'!M301</f>
        <v>0</v>
      </c>
      <c r="I53" s="104">
        <f t="shared" si="2"/>
        <v>0</v>
      </c>
      <c r="J53" s="105">
        <f>SUMIF(KASA!$G$5:$G$21747,"SAİR GİDERLER",KASA!$J$5:$J$21747)-H53</f>
        <v>0</v>
      </c>
      <c r="K53" s="166" t="s">
        <v>77</v>
      </c>
      <c r="L53" s="166"/>
      <c r="M53" s="169"/>
      <c r="N53" s="95" t="str">
        <f>IF(Tablo1[[#This Row],[UNVAN]]=Tablo1[[#This Row],[ANAHTAR KELİME]]," ","HATA")</f>
        <v xml:space="preserve"> </v>
      </c>
    </row>
    <row r="54" spans="2:14" x14ac:dyDescent="0.25">
      <c r="B54" s="159">
        <v>46</v>
      </c>
      <c r="C54" s="219" t="s">
        <v>171</v>
      </c>
      <c r="D54" s="169"/>
      <c r="E54" s="105">
        <f>'İZOLASYON HAKEDİŞ'!G301</f>
        <v>0</v>
      </c>
      <c r="F54" s="105">
        <f>'İZOLASYON HAKEDİŞ'!I301</f>
        <v>0</v>
      </c>
      <c r="G54" s="104">
        <f t="shared" si="1"/>
        <v>0</v>
      </c>
      <c r="H54" s="105">
        <f>'İZOLASYON HAKEDİŞ'!M301</f>
        <v>0</v>
      </c>
      <c r="I54" s="104">
        <f t="shared" si="2"/>
        <v>0</v>
      </c>
      <c r="J54" s="105">
        <f>SUMIF(KASA!$G$5:$G$21747,"İZOLASYON HAKEDİŞ",KASA!$J$5:$J$21747)-H54</f>
        <v>0</v>
      </c>
      <c r="K54" s="166" t="s">
        <v>171</v>
      </c>
      <c r="L54" s="166"/>
      <c r="M54" s="169"/>
      <c r="N54" s="95" t="str">
        <f>IF(Tablo1[[#This Row],[UNVAN]]=Tablo1[[#This Row],[ANAHTAR KELİME]]," ","HATA")</f>
        <v xml:space="preserve"> </v>
      </c>
    </row>
    <row r="55" spans="2:14" x14ac:dyDescent="0.25">
      <c r="B55" s="159">
        <v>47</v>
      </c>
      <c r="C55" s="219" t="s">
        <v>172</v>
      </c>
      <c r="D55" s="169"/>
      <c r="E55" s="105">
        <f>'İZOLASYON MALZEME'!G301</f>
        <v>0</v>
      </c>
      <c r="F55" s="105">
        <f>'İZOLASYON MALZEME'!I301</f>
        <v>0</v>
      </c>
      <c r="G55" s="104">
        <f t="shared" si="1"/>
        <v>0</v>
      </c>
      <c r="H55" s="105">
        <f>'İZOLASYON MALZEME'!M301</f>
        <v>0</v>
      </c>
      <c r="I55" s="104">
        <f t="shared" si="2"/>
        <v>0</v>
      </c>
      <c r="J55" s="105">
        <f>SUMIF(KASA!$G$5:$G$21747,"İZOLASYON MALZEME",KASA!$J$5:$J$21747)-H55</f>
        <v>0</v>
      </c>
      <c r="K55" s="166" t="s">
        <v>172</v>
      </c>
      <c r="L55" s="166"/>
      <c r="M55" s="169"/>
      <c r="N55" s="95" t="str">
        <f>IF(Tablo1[[#This Row],[UNVAN]]=Tablo1[[#This Row],[ANAHTAR KELİME]]," ","HATA")</f>
        <v xml:space="preserve"> </v>
      </c>
    </row>
    <row r="56" spans="2:14" x14ac:dyDescent="0.25">
      <c r="B56" s="159">
        <v>48</v>
      </c>
      <c r="C56" s="219" t="s">
        <v>62</v>
      </c>
      <c r="D56" s="169"/>
      <c r="E56" s="105">
        <f>HIRDAVAT!G301</f>
        <v>150000</v>
      </c>
      <c r="F56" s="105">
        <f>HIRDAVAT!I301</f>
        <v>30000</v>
      </c>
      <c r="G56" s="104">
        <f t="shared" si="1"/>
        <v>180000</v>
      </c>
      <c r="H56" s="105">
        <f>HIRDAVAT!M301</f>
        <v>168000</v>
      </c>
      <c r="I56" s="104">
        <f t="shared" si="2"/>
        <v>12000</v>
      </c>
      <c r="J56" s="105">
        <f>SUMIF(KASA!$G$5:$G$21747,"HIRDAVAT",KASA!$J$5:$J$21747)-H56</f>
        <v>-100000</v>
      </c>
      <c r="K56" s="166" t="s">
        <v>62</v>
      </c>
      <c r="L56" s="166"/>
      <c r="M56" s="169"/>
      <c r="N56" s="95" t="str">
        <f>IF(Tablo1[[#This Row],[UNVAN]]=Tablo1[[#This Row],[ANAHTAR KELİME]]," ","HATA")</f>
        <v xml:space="preserve"> </v>
      </c>
    </row>
    <row r="57" spans="2:14" x14ac:dyDescent="0.25">
      <c r="B57" s="159">
        <v>49</v>
      </c>
      <c r="C57" s="219" t="s">
        <v>158</v>
      </c>
      <c r="D57" s="169"/>
      <c r="E57" s="105">
        <f>'İŞ MAKİNASI'!G301</f>
        <v>0</v>
      </c>
      <c r="F57" s="105">
        <f>'İŞ MAKİNASI'!I301</f>
        <v>0</v>
      </c>
      <c r="G57" s="104">
        <f t="shared" si="1"/>
        <v>0</v>
      </c>
      <c r="H57" s="105">
        <f>'İŞ MAKİNASI'!M301</f>
        <v>0</v>
      </c>
      <c r="I57" s="104">
        <f t="shared" si="2"/>
        <v>0</v>
      </c>
      <c r="J57" s="105">
        <f>SUMIF(KASA!$G$5:$G$21747,"İŞ MAKİNASI",KASA!$J$5:$J$21747)-H57</f>
        <v>0</v>
      </c>
      <c r="K57" s="166" t="s">
        <v>158</v>
      </c>
      <c r="L57" s="166"/>
      <c r="M57" s="169"/>
      <c r="N57" s="95" t="str">
        <f>IF(Tablo1[[#This Row],[UNVAN]]=Tablo1[[#This Row],[ANAHTAR KELİME]]," ","HATA")</f>
        <v xml:space="preserve"> </v>
      </c>
    </row>
    <row r="58" spans="2:14" x14ac:dyDescent="0.25">
      <c r="B58" s="159">
        <v>50</v>
      </c>
      <c r="C58" s="219" t="s">
        <v>113</v>
      </c>
      <c r="D58" s="169"/>
      <c r="E58" s="105">
        <f>İSKELE!G301</f>
        <v>0</v>
      </c>
      <c r="F58" s="105">
        <f>İSKELE!I301</f>
        <v>0</v>
      </c>
      <c r="G58" s="104">
        <f>E58+F58</f>
        <v>0</v>
      </c>
      <c r="H58" s="105">
        <f>İSKELE!M301</f>
        <v>0</v>
      </c>
      <c r="I58" s="104">
        <f>G58-H58</f>
        <v>0</v>
      </c>
      <c r="J58" s="105">
        <f>SUMIF(KASA!$G$5:$G$21747,"İSKELE",KASA!$J$5:$J$21747)-H58</f>
        <v>0</v>
      </c>
      <c r="K58" s="166" t="s">
        <v>113</v>
      </c>
      <c r="L58" s="166"/>
      <c r="M58" s="169"/>
      <c r="N58" s="95" t="str">
        <f>IF(Tablo1[[#This Row],[UNVAN]]=Tablo1[[#This Row],[ANAHTAR KELİME]]," ","HATA")</f>
        <v xml:space="preserve"> </v>
      </c>
    </row>
    <row r="59" spans="2:14" x14ac:dyDescent="0.25">
      <c r="B59" s="159">
        <v>51</v>
      </c>
      <c r="C59" s="219" t="s">
        <v>114</v>
      </c>
      <c r="D59" s="169"/>
      <c r="E59" s="105">
        <f>NAKLİYE!G301</f>
        <v>0</v>
      </c>
      <c r="F59" s="105">
        <f>NAKLİYE!I301</f>
        <v>0</v>
      </c>
      <c r="G59" s="104">
        <f>E59+F59</f>
        <v>0</v>
      </c>
      <c r="H59" s="105">
        <f>NAKLİYE!M301</f>
        <v>0</v>
      </c>
      <c r="I59" s="104">
        <f>G59-H59</f>
        <v>0</v>
      </c>
      <c r="J59" s="105">
        <f>SUMIF(KASA!$G$5:$G$21747,"NAKLİYE",KASA!$J$5:$J$21747)-H59</f>
        <v>0</v>
      </c>
      <c r="K59" s="166" t="s">
        <v>114</v>
      </c>
      <c r="L59" s="166"/>
      <c r="M59" s="169"/>
      <c r="N59" s="95" t="str">
        <f>IF(Tablo1[[#This Row],[UNVAN]]=Tablo1[[#This Row],[ANAHTAR KELİME]]," ","HATA")</f>
        <v xml:space="preserve"> </v>
      </c>
    </row>
    <row r="60" spans="2:14" x14ac:dyDescent="0.25">
      <c r="B60" s="159">
        <v>52</v>
      </c>
      <c r="C60" s="219" t="s">
        <v>122</v>
      </c>
      <c r="D60" s="169"/>
      <c r="E60" s="105">
        <f>VİNÇ!G301</f>
        <v>0</v>
      </c>
      <c r="F60" s="105">
        <f>VİNÇ!I301</f>
        <v>0</v>
      </c>
      <c r="G60" s="104">
        <f>E60+F60</f>
        <v>0</v>
      </c>
      <c r="H60" s="105">
        <f>VİNÇ!M301</f>
        <v>0</v>
      </c>
      <c r="I60" s="104">
        <f>G60-H60</f>
        <v>0</v>
      </c>
      <c r="J60" s="105">
        <f>SUMIF(KASA!$G$5:$G$21747,"VİNÇ",KASA!$J$5:$J$21747)-H60</f>
        <v>0</v>
      </c>
      <c r="K60" s="166" t="s">
        <v>122</v>
      </c>
      <c r="L60" s="166"/>
      <c r="M60" s="169"/>
      <c r="N60" s="95" t="str">
        <f>IF(Tablo1[[#This Row],[UNVAN]]=Tablo1[[#This Row],[ANAHTAR KELİME]]," ","HATA")</f>
        <v xml:space="preserve"> </v>
      </c>
    </row>
    <row r="61" spans="2:14" x14ac:dyDescent="0.25">
      <c r="B61" s="159">
        <v>53</v>
      </c>
      <c r="C61" s="219" t="s">
        <v>115</v>
      </c>
      <c r="D61" s="169"/>
      <c r="E61" s="105">
        <f>'DENEY-TEST'!G301</f>
        <v>0</v>
      </c>
      <c r="F61" s="105">
        <f>'DENEY-TEST'!I301</f>
        <v>0</v>
      </c>
      <c r="G61" s="104">
        <f t="shared" si="1"/>
        <v>0</v>
      </c>
      <c r="H61" s="105">
        <f>'DENEY-TEST'!M301</f>
        <v>0</v>
      </c>
      <c r="I61" s="104">
        <f t="shared" si="2"/>
        <v>0</v>
      </c>
      <c r="J61" s="105">
        <f>SUMIF(KASA!$G$5:$G$21747,"DENEY-TEST",KASA!$J$5:$J$21747)-H61</f>
        <v>0</v>
      </c>
      <c r="K61" s="166" t="s">
        <v>115</v>
      </c>
      <c r="L61" s="166"/>
      <c r="M61" s="169"/>
      <c r="N61" s="95" t="str">
        <f>IF(Tablo1[[#This Row],[UNVAN]]=Tablo1[[#This Row],[ANAHTAR KELİME]]," ","HATA")</f>
        <v xml:space="preserve"> </v>
      </c>
    </row>
    <row r="62" spans="2:14" x14ac:dyDescent="0.25">
      <c r="B62" s="159">
        <v>54</v>
      </c>
      <c r="C62" s="219" t="s">
        <v>205</v>
      </c>
      <c r="D62" s="169"/>
      <c r="E62" s="105">
        <f>'VERGİ RESİM VE HARÇLAR'!G301</f>
        <v>0</v>
      </c>
      <c r="F62" s="105">
        <f>'VERGİ RESİM VE HARÇLAR'!I301</f>
        <v>0</v>
      </c>
      <c r="G62" s="104">
        <f t="shared" ref="G62:G68" si="4">E62+F62</f>
        <v>0</v>
      </c>
      <c r="H62" s="105">
        <f>'VERGİ RESİM VE HARÇLAR'!M301</f>
        <v>0</v>
      </c>
      <c r="I62" s="105">
        <f t="shared" ref="I62:I68" si="5">G62-H62</f>
        <v>0</v>
      </c>
      <c r="J62" s="105">
        <f>SUMIF(KASA!$G$5:$G$21747,"VERGİ RESİM VE HARÇLAR",KASA!$J$5:$J$21747)-H62</f>
        <v>0</v>
      </c>
      <c r="K62" s="166" t="s">
        <v>205</v>
      </c>
      <c r="L62" s="166"/>
      <c r="M62" s="169"/>
      <c r="N62" s="95" t="str">
        <f>IF(Tablo1[[#This Row],[UNVAN]]=Tablo1[[#This Row],[ANAHTAR KELİME]]," ","HATA")</f>
        <v xml:space="preserve"> </v>
      </c>
    </row>
    <row r="63" spans="2:14" x14ac:dyDescent="0.25">
      <c r="B63" s="159">
        <v>55</v>
      </c>
      <c r="C63" s="219" t="s">
        <v>112</v>
      </c>
      <c r="D63" s="169"/>
      <c r="E63" s="105">
        <f>'PROJE-ZEMİN'!G301</f>
        <v>0</v>
      </c>
      <c r="F63" s="105">
        <f>'PROJE-ZEMİN'!I301</f>
        <v>0</v>
      </c>
      <c r="G63" s="104">
        <f t="shared" si="4"/>
        <v>0</v>
      </c>
      <c r="H63" s="105">
        <f>'PROJE-ZEMİN'!M301</f>
        <v>0</v>
      </c>
      <c r="I63" s="105">
        <f t="shared" si="5"/>
        <v>0</v>
      </c>
      <c r="J63" s="105">
        <f>SUMIF(KASA!$G$5:$G$21747,"PROJE-ZEMİN",KASA!$J$5:$J$21747)-H63</f>
        <v>0</v>
      </c>
      <c r="K63" s="166" t="s">
        <v>112</v>
      </c>
      <c r="L63" s="204"/>
      <c r="M63" s="169"/>
      <c r="N63" s="95" t="str">
        <f>IF(Tablo1[[#This Row],[UNVAN]]=Tablo1[[#This Row],[ANAHTAR KELİME]]," ","HATA")</f>
        <v xml:space="preserve"> </v>
      </c>
    </row>
    <row r="64" spans="2:14" x14ac:dyDescent="0.25">
      <c r="B64" s="159">
        <v>56</v>
      </c>
      <c r="C64" s="219" t="s">
        <v>255</v>
      </c>
      <c r="D64" s="169"/>
      <c r="E64" s="105">
        <f>'ELK.SU.TLF.İNT.DGAZ'!G301</f>
        <v>0</v>
      </c>
      <c r="F64" s="105">
        <f>'ELK.SU.TLF.İNT.DGAZ'!I301</f>
        <v>0</v>
      </c>
      <c r="G64" s="104">
        <f t="shared" si="4"/>
        <v>0</v>
      </c>
      <c r="H64" s="105">
        <f>'ELK.SU.TLF.İNT.DGAZ'!M301</f>
        <v>0</v>
      </c>
      <c r="I64" s="105">
        <f t="shared" si="5"/>
        <v>0</v>
      </c>
      <c r="J64" s="105">
        <f>SUMIF(KASA!$G$5:$G$21747,"ELK.SU.TLF.İNT.DGAZ",KASA!$J$5:$J$21747)-H64</f>
        <v>0</v>
      </c>
      <c r="K64" s="166" t="s">
        <v>255</v>
      </c>
      <c r="L64" s="166"/>
      <c r="M64" s="169"/>
      <c r="N64" s="95" t="str">
        <f>IF(Tablo1[[#This Row],[UNVAN]]=Tablo1[[#This Row],[ANAHTAR KELİME]]," ","HATA")</f>
        <v xml:space="preserve"> </v>
      </c>
    </row>
    <row r="65" spans="2:14" x14ac:dyDescent="0.25">
      <c r="B65" s="159">
        <v>57</v>
      </c>
      <c r="C65" s="219" t="s">
        <v>80</v>
      </c>
      <c r="D65" s="169"/>
      <c r="E65" s="105">
        <f>DEMİRBAŞ!G301</f>
        <v>120000</v>
      </c>
      <c r="F65" s="105">
        <f>DEMİRBAŞ!I301</f>
        <v>24000</v>
      </c>
      <c r="G65" s="104">
        <f t="shared" si="4"/>
        <v>144000</v>
      </c>
      <c r="H65" s="105">
        <f>DEMİRBAŞ!M301</f>
        <v>134400</v>
      </c>
      <c r="I65" s="105">
        <f t="shared" si="5"/>
        <v>9600</v>
      </c>
      <c r="J65" s="105">
        <f>SUMIF(KASA!$G$5:$G$21747,"DEMİRBAŞ",KASA!$J$5:$J$21747)-H65</f>
        <v>-100000</v>
      </c>
      <c r="K65" s="166" t="s">
        <v>80</v>
      </c>
      <c r="L65" s="166"/>
      <c r="M65" s="169"/>
      <c r="N65" s="95" t="str">
        <f>IF(Tablo1[[#This Row],[UNVAN]]=Tablo1[[#This Row],[ANAHTAR KELİME]]," ","HATA")</f>
        <v xml:space="preserve"> </v>
      </c>
    </row>
    <row r="66" spans="2:14" x14ac:dyDescent="0.25">
      <c r="B66" s="159">
        <v>58</v>
      </c>
      <c r="C66" s="219" t="s">
        <v>159</v>
      </c>
      <c r="D66" s="169" t="s">
        <v>123</v>
      </c>
      <c r="E66" s="105">
        <f>DİĞER!G301</f>
        <v>0</v>
      </c>
      <c r="F66" s="105">
        <f>DİĞER!I301</f>
        <v>0</v>
      </c>
      <c r="G66" s="104">
        <f t="shared" si="4"/>
        <v>0</v>
      </c>
      <c r="H66" s="105">
        <f>DİĞER!M301</f>
        <v>0</v>
      </c>
      <c r="I66" s="105">
        <f t="shared" si="5"/>
        <v>0</v>
      </c>
      <c r="J66" s="105">
        <f>SUMIF(KASA!$G$5:$G$21747,"DİĞER",KASA!$J$5:$J$21747)-H66</f>
        <v>0</v>
      </c>
      <c r="K66" s="166" t="s">
        <v>159</v>
      </c>
      <c r="L66" s="166"/>
      <c r="M66" s="169"/>
      <c r="N66" s="95" t="str">
        <f>IF(Tablo1[[#This Row],[UNVAN]]=Tablo1[[#This Row],[ANAHTAR KELİME]]," ","HATA")</f>
        <v xml:space="preserve"> </v>
      </c>
    </row>
    <row r="67" spans="2:14" x14ac:dyDescent="0.25">
      <c r="B67" s="159">
        <v>59</v>
      </c>
      <c r="C67" s="219" t="s">
        <v>248</v>
      </c>
      <c r="D67" s="169"/>
      <c r="E67" s="105">
        <f>'ORTAKLAR HARCAMALAR'!G301</f>
        <v>0</v>
      </c>
      <c r="F67" s="105">
        <f>'ORTAKLAR HARCAMALAR'!I301</f>
        <v>0</v>
      </c>
      <c r="G67" s="104">
        <f t="shared" si="4"/>
        <v>0</v>
      </c>
      <c r="H67" s="105">
        <f>'ORTAKLAR HARCAMALAR'!M301</f>
        <v>0</v>
      </c>
      <c r="I67" s="105">
        <f t="shared" si="5"/>
        <v>0</v>
      </c>
      <c r="J67" s="105">
        <f>SUMIF(KASA!$G$5:$G$21747,"ORTAKLAR HARCAMALAR",KASA!$J$5:$J$21747)-H67</f>
        <v>0</v>
      </c>
      <c r="K67" s="166" t="s">
        <v>248</v>
      </c>
      <c r="L67" s="166"/>
      <c r="M67" s="169"/>
      <c r="N67" s="95" t="str">
        <f>IF(Tablo1[[#This Row],[UNVAN]]=Tablo1[[#This Row],[ANAHTAR KELİME]]," ","HATA")</f>
        <v xml:space="preserve"> </v>
      </c>
    </row>
    <row r="68" spans="2:14" x14ac:dyDescent="0.25">
      <c r="B68" s="159">
        <v>60</v>
      </c>
      <c r="C68" s="188" t="s">
        <v>258</v>
      </c>
      <c r="D68" s="169"/>
      <c r="E68" s="105">
        <v>0</v>
      </c>
      <c r="F68" s="105">
        <v>0</v>
      </c>
      <c r="G68" s="104">
        <f t="shared" si="4"/>
        <v>0</v>
      </c>
      <c r="H68" s="105">
        <v>0</v>
      </c>
      <c r="I68" s="105">
        <f t="shared" si="5"/>
        <v>0</v>
      </c>
      <c r="J68" s="106">
        <f>SUMIF(KASA!$G$5:$G$21747,"BOŞ-2",KASA!$J$5:$J$21747)-H68</f>
        <v>0</v>
      </c>
      <c r="K68" s="189" t="s">
        <v>201</v>
      </c>
      <c r="L68" s="166"/>
      <c r="M68" s="169"/>
    </row>
    <row r="69" spans="2:14" x14ac:dyDescent="0.25">
      <c r="B69" s="159">
        <v>61</v>
      </c>
      <c r="C69" s="188" t="s">
        <v>173</v>
      </c>
      <c r="D69" s="169"/>
      <c r="E69" s="105"/>
      <c r="F69" s="105"/>
      <c r="G69" s="104"/>
      <c r="H69" s="105"/>
      <c r="I69" s="105"/>
      <c r="J69" s="105"/>
      <c r="K69" s="166" t="s">
        <v>165</v>
      </c>
      <c r="L69" s="166"/>
      <c r="M69" s="169"/>
    </row>
    <row r="70" spans="2:14" x14ac:dyDescent="0.25">
      <c r="B70" s="159">
        <v>62</v>
      </c>
      <c r="C70" s="188" t="s">
        <v>259</v>
      </c>
      <c r="D70" s="169"/>
      <c r="E70" s="105"/>
      <c r="F70" s="105"/>
      <c r="G70" s="104"/>
      <c r="H70" s="105"/>
      <c r="I70" s="105"/>
      <c r="J70" s="105"/>
      <c r="K70" s="166" t="s">
        <v>162</v>
      </c>
      <c r="L70" s="166"/>
      <c r="M70" s="169"/>
    </row>
    <row r="71" spans="2:14" x14ac:dyDescent="0.25">
      <c r="B71" s="159"/>
      <c r="C71" s="188" t="s">
        <v>260</v>
      </c>
      <c r="D71" s="169"/>
      <c r="E71" s="105"/>
      <c r="F71" s="105"/>
      <c r="G71" s="104"/>
      <c r="H71" s="105"/>
      <c r="I71" s="105"/>
      <c r="J71" s="105"/>
      <c r="K71" s="166" t="s">
        <v>129</v>
      </c>
      <c r="L71" s="166"/>
      <c r="M71" s="169"/>
    </row>
  </sheetData>
  <sheetProtection algorithmName="SHA-512" hashValue="LsHkP7V/CWvIUxbhw4WRw4zfGeT8/8so4NXWYH6chXWjd/6aZjxdLqvLbstylVfJGyelSy6+NbDG6gfm62istw==" saltValue="Oids9GVNRlD7J20K2iIrQw==" spinCount="100000" sheet="1" formatCells="0" formatRows="0" sort="0" autoFilter="0"/>
  <autoFilter ref="L8:M8" xr:uid="{00000000-0001-0000-0700-000000000000}"/>
  <mergeCells count="4">
    <mergeCell ref="C6:I6"/>
    <mergeCell ref="E2:G2"/>
    <mergeCell ref="E3:G3"/>
    <mergeCell ref="E4:G4"/>
  </mergeCells>
  <hyperlinks>
    <hyperlink ref="C9" location="SÖZLEŞME!A1" display="SÖZLEŞME MASRAFLARI" xr:uid="{00000000-0004-0000-0700-000000000000}"/>
    <hyperlink ref="C12" location="'MERKEZ MASRAFI'!A1" display="MERKEZ OFİS MASRAFLARI" xr:uid="{00000000-0004-0000-0700-000003000000}"/>
    <hyperlink ref="C15" location="HAKEDİŞ!A1" display="HAKEDİŞ DAMGA VERGİSİ" xr:uid="{00000000-0004-0000-0700-000004000000}"/>
    <hyperlink ref="C19" location="MOBİLİZASYON!A1" display="MOBİLİZASYON" xr:uid="{00000000-0004-0000-0700-000005000000}"/>
    <hyperlink ref="C20" location="KDV!A1" display="KDV" xr:uid="{00000000-0004-0000-0700-000006000000}"/>
    <hyperlink ref="C21" location="'TEMİNAT MEKTUBU'!A1" display="TEMİNAT MEKTUBU" xr:uid="{00000000-0004-0000-0700-000007000000}"/>
    <hyperlink ref="C26" location="BETON!A1" display="BETON" xr:uid="{00000000-0004-0000-0700-000008000000}"/>
    <hyperlink ref="C36" location="DEMİR!A1" display="DEMİR" xr:uid="{00000000-0004-0000-0700-00000A000000}"/>
    <hyperlink ref="C31" location="HAFRİYAT!A1" display="HAFRİYAT" xr:uid="{00000000-0004-0000-0700-00000B000000}"/>
    <hyperlink ref="C49" location="'FOREKAZIK-ANKRAJ'!A1" display="FOREKAZIK-ANKRAJ" xr:uid="{00000000-0004-0000-0700-00000D000000}"/>
    <hyperlink ref="C51" location="'İSG-OSGB'!A1" display="İSG-OSGB" xr:uid="{00000000-0004-0000-0700-00000F000000}"/>
    <hyperlink ref="C52" location="'SAİR İNŞAAT'!A1" display="SAİR İNŞAAT" xr:uid="{00000000-0004-0000-0700-000010000000}"/>
    <hyperlink ref="C56" location="HIRDAVAT!A1" display="HIRDAVAT" xr:uid="{00000000-0004-0000-0700-000011000000}"/>
    <hyperlink ref="K6" location="'İŞ BİLGİ'!A1" display="ÖZET" xr:uid="{00000000-0004-0000-0700-000012000000}"/>
    <hyperlink ref="C39" location="AKARYAKIT!A1" display="AKARYAKIT" xr:uid="{00000000-0004-0000-0700-000014000000}"/>
    <hyperlink ref="C61" location="'DENEY-TEST'!A1" display="DENEY-TEST" xr:uid="{00000000-0004-0000-0700-000015000000}"/>
    <hyperlink ref="C64" location="ELK.SU.TLF.İNT.DGAZ!A1" display="ELK.SU.TLF.İNT.DGAZ" xr:uid="{00000000-0004-0000-0700-000018000000}"/>
    <hyperlink ref="C54" location="'İZOLASYON HAKEDİŞ'!A1" display="İZOLASYON HAKEDİŞ" xr:uid="{00000000-0004-0000-0700-000019000000}"/>
    <hyperlink ref="C53" location="'SAİR GİDERLER'!A1" display="SAİR GİDERLER" xr:uid="{00000000-0004-0000-0700-00001A000000}"/>
    <hyperlink ref="C14" location="'BANKA MASRAFI'!A1" display="BANKA MASRAFLARI" xr:uid="{00000000-0004-0000-0700-00001B000000}"/>
    <hyperlink ref="C35" location="'KABA İNŞAAT HAKEDİŞ'!A1" display="KABA İNŞAAT İŞLERİ TAŞERON HAKEDİŞLERİ" xr:uid="{00000000-0004-0000-0700-00001C000000}"/>
    <hyperlink ref="C65" location="DEMİRBAŞ!A1" display="DEMİRBAŞ" xr:uid="{00000000-0004-0000-0700-00001E000000}"/>
    <hyperlink ref="C48" location="'ALL RİSK'!A1" display="OPAL SİGORTA " xr:uid="{00000000-0004-0000-0700-00001F000000}"/>
    <hyperlink ref="C58" location="İSKELE!A1" display="KİRALAMA İSKELE" xr:uid="{00000000-0004-0000-0700-000022000000}"/>
    <hyperlink ref="C59" location="NAKLİYE!A1" display="KİRALAMA NAKLİYE" xr:uid="{00000000-0004-0000-0700-000023000000}"/>
    <hyperlink ref="C30" location="TAŞERON!A1" display="TAŞERON" xr:uid="{00000000-0004-0000-0700-000024000000}"/>
    <hyperlink ref="C16" location="'PERSONEL MAAŞ'!A1" display="PERSONEL MAAŞ GİDERLERİ" xr:uid="{00000000-0004-0000-0700-000025000000}"/>
    <hyperlink ref="C17" location="'PERSONEL SGK'!A1" display="PERSONEL SGK GİDERLERİ" xr:uid="{00000000-0004-0000-0700-000026000000}"/>
    <hyperlink ref="C18" location="'PERSONEL STOPAJ'!A1" display="PERSONEL STOPAJ GİDERLERİ" xr:uid="{00000000-0004-0000-0700-000027000000}"/>
    <hyperlink ref="C41" location="'SAC-PROFİL'!A1" display="SAC-PROFİL" xr:uid="{00000000-0004-0000-0700-00002D000000}"/>
    <hyperlink ref="C27" location="'GAZ BETON'!A1" display="GAZ BETON" xr:uid="{00000000-0004-0000-0700-00002E000000}"/>
    <hyperlink ref="C28" location="YEMEK!A1" display="YEMEK" xr:uid="{00000000-0004-0000-0700-00002F000000}"/>
    <hyperlink ref="C29" location="'ÇELİK İŞLERİ HAKEDİŞ'!A1" display="ÇELİK İŞLERİ HAKEDİŞ" xr:uid="{00000000-0004-0000-0700-000030000000}"/>
    <hyperlink ref="C24" location="'ÇELİK BORU'!A1" display="ÇELİK BORU" xr:uid="{00000000-0004-0000-0700-000032000000}"/>
    <hyperlink ref="C60" location="VİNÇ!A1" display="KİRALAMA VİNÇ" xr:uid="{00000000-0004-0000-0700-000036000000}"/>
    <hyperlink ref="C67" location="'ORTAKLAR HARCAMALAR'!A1" display="ORTKALAR HARCAMALAR" xr:uid="{00000000-0004-0000-0700-000038000000}"/>
    <hyperlink ref="C66" location="DİĞER!A1" display="DİĞER KATEGORİ DIŞI HARCAMALAR" xr:uid="{00000000-0004-0000-0700-000039000000}"/>
    <hyperlink ref="C34" location="'KABA İNŞAAT MALZEME'!A1" display="KABA İNŞAAT MALZEME" xr:uid="{3225D31D-83D3-4AFF-8663-A130A0972B58}"/>
    <hyperlink ref="C40" location="'MERMER-SERAMİK'!A1" display="MERMER-SERAMİK" xr:uid="{34161AB5-42A2-4734-9BD2-EB3FC8BDB4B3}"/>
    <hyperlink ref="C13" location="'BİNEK ARAÇ'!A1" display="BİNEK ARAÇ MASRAFLARI" xr:uid="{D99468CB-7286-4978-B06D-022031AE3C90}"/>
    <hyperlink ref="C25" location="'ÇATI-PANEL'!A1" display="ÇATI-PANEL" xr:uid="{D6DC43A6-D13F-4699-9186-A416E57B5F55}"/>
    <hyperlink ref="C23" location="'ÇATI HAKEDİŞ'!A1" display="ÇATI HAKEDİŞ" xr:uid="{FC25436E-5760-4425-BB4F-E441D7399B23}"/>
    <hyperlink ref="C32" location="'MOLOZ-DÖKÜM'!A1" display="MOLOZ-DÖKÜM" xr:uid="{691A7773-9B40-4229-87F7-306EDF9E9F5C}"/>
    <hyperlink ref="C33" location="'MICIR-KUM-STABİLİZE'!A1" display="MICIR-KUM-STABİLİZE" xr:uid="{892A276F-CE3B-4A08-981D-D805C99ED649}"/>
    <hyperlink ref="C37" location="'ELEKTRİK MALZEME'!A1" display="ELEKTRİK MALZEME" xr:uid="{81D9D9BF-D9ED-4C6C-8FED-AF662747D29B}"/>
    <hyperlink ref="C38" location="'ELEKTRİK HAKEDİŞ'!A1" display="ELEKTRİK TAŞERON HAKEDİŞLERİ" xr:uid="{F1B5BD65-399B-4EBB-9FA4-7DADA9627C03}"/>
    <hyperlink ref="C42" location="'İNCE İŞLER MALZEME'!A1" display="İNCE İŞLER MALZEME" xr:uid="{3D23B876-FB93-45C8-B7AE-91F7E1819B3F}"/>
    <hyperlink ref="C43" location="'İNCE İŞLER HAKEDİŞ'!A1" display="İNCE İŞLER HAKEDİŞ" xr:uid="{2C2B13DB-A302-473F-9869-B5699621BF4D}"/>
    <hyperlink ref="C44" location="'DIŞ CEPHE MALZEME'!A1" display="DIŞ CEPHE MALZEME" xr:uid="{8F8732E4-A7B2-4293-AD00-4743B83C0CF0}"/>
    <hyperlink ref="C45" location="'DIŞ CEPHE HAKEDİŞ'!A1" display="DIŞ CEPHE HAKEDİŞ" xr:uid="{0FABD656-976D-4C31-ADE6-166710DEF454}"/>
    <hyperlink ref="C46" location="'MEKANİK MALZEME'!A1" display="MEKANİK TESİSAT MALZEME" xr:uid="{BD5184D8-1E6D-4962-8CA8-65E626B123D7}"/>
    <hyperlink ref="C47" location="'MEKANİK HAKEDİŞ'!A1" display="MEKANİK TESİSAT HAKEDİŞLERİ" xr:uid="{FABEB7B0-DF3C-4107-9272-78CE832E3E51}"/>
    <hyperlink ref="C50" location="'SMMM-YMM-AVUKAT'!A1" display="SMMM-YMM-AVUKAT" xr:uid="{D9A39766-9F6A-499D-B53D-DBF2FBA908B3}"/>
    <hyperlink ref="C57" location="'İŞ MAKİNASI'!A1" display="KİRALAMA İŞ MAKİNALARI" xr:uid="{458512E9-4CDD-4F10-8390-9FF8BEA2EE47}"/>
    <hyperlink ref="C63" location="'PROJE-ZEMİN'!A1" display="PROJE-ZEMİN" xr:uid="{1A921C45-6D75-43FD-A637-5F2234B0BD35}"/>
    <hyperlink ref="C62" location="'VERGİ RESİM VE HARÇLAR'!A1" display="VERGİ RESİM VE HARÇLAR" xr:uid="{0E1A288A-7329-44DA-9291-5B8A7A66B024}"/>
    <hyperlink ref="C10" location="KURULUŞ!A1" display="KURULUŞ MASRAFLARI" xr:uid="{900626E2-EE2C-485F-B880-BF541447AA38}"/>
    <hyperlink ref="C11" location="'ŞANTİYE MASRAFI'!A1" display="ŞANTİYE MASRAFLARI" xr:uid="{FB2147A1-B100-4447-BCE0-D90E69EB5D66}"/>
    <hyperlink ref="C55" location="'İZOLASYON MALZEME'!A1" display="İZOLASYON MALZEME" xr:uid="{514B13B4-D24C-4F04-A431-124FABBF24E0}"/>
    <hyperlink ref="C22" location="'ASANSÖR - JENERATÖR'!A1" display="ASANSÖR - JENERATÖR" xr:uid="{CACF0E70-A7F8-4B45-B56B-701E8B31B42C}"/>
  </hyperlinks>
  <pageMargins left="0.7" right="0.7" top="0.75" bottom="0.75" header="0.3" footer="0.3"/>
  <pageSetup paperSize="9" orientation="portrait" horizontalDpi="0" verticalDpi="0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ayfa8">
    <tabColor rgb="FF92D050"/>
  </sheetPr>
  <dimension ref="B1:N109"/>
  <sheetViews>
    <sheetView workbookViewId="0">
      <pane ySplit="2" topLeftCell="A3" activePane="bottomLeft" state="frozen"/>
      <selection pane="bottomLeft" activeCell="F6" sqref="F6"/>
    </sheetView>
  </sheetViews>
  <sheetFormatPr defaultRowHeight="15" x14ac:dyDescent="0.25"/>
  <cols>
    <col min="2" max="2" width="10.140625" bestFit="1" customWidth="1"/>
    <col min="3" max="3" width="14.85546875" bestFit="1" customWidth="1"/>
    <col min="4" max="4" width="49.140625" customWidth="1"/>
    <col min="5" max="5" width="26.28515625" customWidth="1"/>
    <col min="6" max="6" width="28.42578125" customWidth="1"/>
    <col min="7" max="7" width="22.28515625" customWidth="1"/>
    <col min="8" max="8" width="4.42578125" customWidth="1"/>
    <col min="9" max="9" width="10.85546875" customWidth="1"/>
    <col min="10" max="10" width="4.140625" customWidth="1"/>
    <col min="11" max="11" width="8.42578125" customWidth="1"/>
    <col min="12" max="12" width="14.5703125" customWidth="1"/>
    <col min="13" max="13" width="18.42578125" customWidth="1"/>
    <col min="14" max="14" width="32.28515625" bestFit="1" customWidth="1"/>
    <col min="15" max="15" width="16.42578125" bestFit="1" customWidth="1"/>
    <col min="16" max="16" width="11.42578125" customWidth="1"/>
  </cols>
  <sheetData>
    <row r="1" spans="2:14" x14ac:dyDescent="0.25">
      <c r="E1" s="182">
        <f>E107</f>
        <v>0</v>
      </c>
      <c r="F1" s="182">
        <f>E108</f>
        <v>0</v>
      </c>
      <c r="G1" s="182">
        <f>E109</f>
        <v>0</v>
      </c>
    </row>
    <row r="2" spans="2:14" ht="30" x14ac:dyDescent="0.25">
      <c r="B2" s="31" t="s">
        <v>0</v>
      </c>
      <c r="C2" s="31" t="s">
        <v>50</v>
      </c>
      <c r="D2" s="32" t="s">
        <v>1</v>
      </c>
      <c r="E2" s="32" t="s">
        <v>84</v>
      </c>
      <c r="F2" s="32" t="s">
        <v>85</v>
      </c>
      <c r="G2" s="32" t="s">
        <v>86</v>
      </c>
    </row>
    <row r="3" spans="2:14" x14ac:dyDescent="0.25">
      <c r="B3" s="18">
        <v>46134</v>
      </c>
      <c r="C3" s="18" t="s">
        <v>206</v>
      </c>
      <c r="D3" s="35" t="s">
        <v>87</v>
      </c>
      <c r="E3" s="2">
        <v>0</v>
      </c>
      <c r="F3" s="2">
        <v>0</v>
      </c>
      <c r="G3" s="2">
        <f>E3-F3</f>
        <v>0</v>
      </c>
    </row>
    <row r="4" spans="2:14" ht="15.75" thickBot="1" x14ac:dyDescent="0.3">
      <c r="B4" s="18">
        <v>46134</v>
      </c>
      <c r="C4" s="18" t="s">
        <v>206</v>
      </c>
      <c r="D4" s="35" t="s">
        <v>110</v>
      </c>
      <c r="E4" s="2">
        <v>0</v>
      </c>
      <c r="F4" s="2">
        <v>0</v>
      </c>
      <c r="G4" s="2">
        <f>G3+E4-F4</f>
        <v>0</v>
      </c>
    </row>
    <row r="5" spans="2:14" ht="15.75" thickBot="1" x14ac:dyDescent="0.3">
      <c r="B5" s="18">
        <v>46138</v>
      </c>
      <c r="C5" s="18" t="s">
        <v>206</v>
      </c>
      <c r="D5" s="35" t="s">
        <v>207</v>
      </c>
      <c r="E5" s="2">
        <v>0</v>
      </c>
      <c r="F5" s="2">
        <v>0</v>
      </c>
      <c r="G5" s="2">
        <f t="shared" ref="G5:G68" si="0">G4+E5-F5</f>
        <v>0</v>
      </c>
      <c r="I5" s="357" t="s">
        <v>210</v>
      </c>
      <c r="J5" s="358"/>
      <c r="K5" s="358"/>
      <c r="L5" s="358"/>
      <c r="M5" s="358"/>
      <c r="N5" s="359"/>
    </row>
    <row r="6" spans="2:14" x14ac:dyDescent="0.25">
      <c r="B6" s="18"/>
      <c r="C6" s="18"/>
      <c r="D6" s="35"/>
      <c r="E6" s="2">
        <v>0</v>
      </c>
      <c r="F6" s="2">
        <v>0</v>
      </c>
      <c r="G6" s="2">
        <f t="shared" si="0"/>
        <v>0</v>
      </c>
      <c r="J6" s="64"/>
      <c r="K6" s="64"/>
      <c r="L6" s="65" t="s">
        <v>88</v>
      </c>
      <c r="M6" s="65" t="s">
        <v>89</v>
      </c>
      <c r="N6" s="65" t="s">
        <v>1</v>
      </c>
    </row>
    <row r="7" spans="2:14" x14ac:dyDescent="0.25">
      <c r="B7" s="18"/>
      <c r="C7" s="18"/>
      <c r="D7" s="35"/>
      <c r="E7" s="2">
        <v>0</v>
      </c>
      <c r="F7" s="2">
        <v>0</v>
      </c>
      <c r="G7" s="2">
        <f t="shared" si="0"/>
        <v>0</v>
      </c>
      <c r="I7" s="66" t="s">
        <v>204</v>
      </c>
      <c r="J7" s="66">
        <v>2026</v>
      </c>
      <c r="K7" s="66" t="s">
        <v>95</v>
      </c>
      <c r="L7" s="67">
        <f>E3-F4</f>
        <v>0</v>
      </c>
      <c r="M7" s="67">
        <v>10000</v>
      </c>
      <c r="N7" s="66"/>
    </row>
    <row r="8" spans="2:14" x14ac:dyDescent="0.25">
      <c r="B8" s="18"/>
      <c r="C8" s="18"/>
      <c r="D8" s="35"/>
      <c r="E8" s="2">
        <v>0</v>
      </c>
      <c r="F8" s="2">
        <v>0</v>
      </c>
      <c r="G8" s="2">
        <f t="shared" si="0"/>
        <v>0</v>
      </c>
      <c r="I8" s="66" t="s">
        <v>204</v>
      </c>
      <c r="J8" s="66">
        <v>2026</v>
      </c>
      <c r="K8" s="66" t="s">
        <v>96</v>
      </c>
      <c r="L8" s="67">
        <f>E9-F12</f>
        <v>0</v>
      </c>
      <c r="M8" s="67">
        <v>0</v>
      </c>
      <c r="N8" s="66"/>
    </row>
    <row r="9" spans="2:14" x14ac:dyDescent="0.25">
      <c r="B9" s="18"/>
      <c r="C9" s="18"/>
      <c r="D9" s="35"/>
      <c r="E9" s="2">
        <v>0</v>
      </c>
      <c r="F9" s="2">
        <v>0</v>
      </c>
      <c r="G9" s="2">
        <f t="shared" si="0"/>
        <v>0</v>
      </c>
      <c r="I9" s="66" t="s">
        <v>204</v>
      </c>
      <c r="J9" s="66">
        <v>2026</v>
      </c>
      <c r="K9" s="66" t="s">
        <v>97</v>
      </c>
      <c r="L9" s="67">
        <f>E10</f>
        <v>0</v>
      </c>
      <c r="M9" s="67">
        <v>0</v>
      </c>
      <c r="N9" s="66"/>
    </row>
    <row r="10" spans="2:14" x14ac:dyDescent="0.25">
      <c r="B10" s="18"/>
      <c r="C10" s="18"/>
      <c r="D10" s="35"/>
      <c r="E10" s="2">
        <v>0</v>
      </c>
      <c r="F10" s="2">
        <v>0</v>
      </c>
      <c r="G10" s="2">
        <f t="shared" si="0"/>
        <v>0</v>
      </c>
      <c r="I10" s="66" t="s">
        <v>204</v>
      </c>
      <c r="J10" s="66">
        <v>2026</v>
      </c>
      <c r="K10" s="66" t="s">
        <v>98</v>
      </c>
      <c r="L10" s="67">
        <v>0</v>
      </c>
      <c r="M10" s="67">
        <v>0</v>
      </c>
      <c r="N10" s="66"/>
    </row>
    <row r="11" spans="2:14" x14ac:dyDescent="0.25">
      <c r="B11" s="18"/>
      <c r="C11" s="18"/>
      <c r="D11" s="35"/>
      <c r="E11" s="2">
        <v>0</v>
      </c>
      <c r="F11" s="2">
        <v>0</v>
      </c>
      <c r="G11" s="2">
        <f t="shared" si="0"/>
        <v>0</v>
      </c>
      <c r="I11" s="66" t="s">
        <v>204</v>
      </c>
      <c r="J11" s="66">
        <v>2026</v>
      </c>
      <c r="K11" s="66" t="s">
        <v>99</v>
      </c>
      <c r="L11" s="67">
        <v>0</v>
      </c>
      <c r="M11" s="67">
        <v>0</v>
      </c>
      <c r="N11" s="66"/>
    </row>
    <row r="12" spans="2:14" x14ac:dyDescent="0.25">
      <c r="B12" s="18"/>
      <c r="C12" s="18"/>
      <c r="D12" s="35"/>
      <c r="E12" s="2">
        <v>0</v>
      </c>
      <c r="F12" s="2">
        <v>0</v>
      </c>
      <c r="G12" s="2">
        <f t="shared" si="0"/>
        <v>0</v>
      </c>
      <c r="I12" s="66" t="s">
        <v>204</v>
      </c>
      <c r="J12" s="66">
        <v>2026</v>
      </c>
      <c r="K12" s="66" t="s">
        <v>100</v>
      </c>
      <c r="L12" s="67">
        <v>0</v>
      </c>
      <c r="M12" s="67">
        <v>0</v>
      </c>
      <c r="N12" s="66"/>
    </row>
    <row r="13" spans="2:14" x14ac:dyDescent="0.25">
      <c r="B13" s="18"/>
      <c r="C13" s="18"/>
      <c r="D13" s="35"/>
      <c r="E13" s="2">
        <v>0</v>
      </c>
      <c r="F13" s="2">
        <v>0</v>
      </c>
      <c r="G13" s="2">
        <f t="shared" si="0"/>
        <v>0</v>
      </c>
      <c r="I13" s="66" t="s">
        <v>204</v>
      </c>
      <c r="J13" s="66">
        <v>2026</v>
      </c>
      <c r="K13" s="66" t="s">
        <v>101</v>
      </c>
      <c r="L13" s="67">
        <v>0</v>
      </c>
      <c r="M13" s="67">
        <v>0</v>
      </c>
      <c r="N13" s="66"/>
    </row>
    <row r="14" spans="2:14" x14ac:dyDescent="0.25">
      <c r="B14" s="18"/>
      <c r="C14" s="18"/>
      <c r="D14" s="35"/>
      <c r="E14" s="2">
        <v>0</v>
      </c>
      <c r="F14" s="2">
        <v>0</v>
      </c>
      <c r="G14" s="2">
        <f t="shared" si="0"/>
        <v>0</v>
      </c>
      <c r="I14" s="66" t="s">
        <v>204</v>
      </c>
      <c r="J14" s="66">
        <v>2027</v>
      </c>
      <c r="K14" s="66" t="s">
        <v>90</v>
      </c>
      <c r="L14" s="67">
        <v>0</v>
      </c>
      <c r="M14" s="67">
        <v>0</v>
      </c>
      <c r="N14" s="66"/>
    </row>
    <row r="15" spans="2:14" x14ac:dyDescent="0.25">
      <c r="B15" s="18"/>
      <c r="C15" s="18"/>
      <c r="D15" s="35"/>
      <c r="E15" s="2">
        <v>0</v>
      </c>
      <c r="F15" s="2">
        <v>0</v>
      </c>
      <c r="G15" s="2">
        <f t="shared" si="0"/>
        <v>0</v>
      </c>
      <c r="I15" s="66" t="s">
        <v>204</v>
      </c>
      <c r="J15" s="66">
        <v>2027</v>
      </c>
      <c r="K15" s="66" t="s">
        <v>91</v>
      </c>
      <c r="L15" s="67">
        <v>0</v>
      </c>
      <c r="M15" s="67">
        <v>0</v>
      </c>
      <c r="N15" s="66"/>
    </row>
    <row r="16" spans="2:14" x14ac:dyDescent="0.25">
      <c r="B16" s="18"/>
      <c r="C16" s="18"/>
      <c r="D16" s="35"/>
      <c r="E16" s="2">
        <v>0</v>
      </c>
      <c r="F16" s="2">
        <v>0</v>
      </c>
      <c r="G16" s="2">
        <f t="shared" si="0"/>
        <v>0</v>
      </c>
      <c r="I16" s="66" t="s">
        <v>204</v>
      </c>
      <c r="J16" s="66">
        <v>2027</v>
      </c>
      <c r="K16" s="66" t="s">
        <v>92</v>
      </c>
      <c r="L16" s="67">
        <v>0</v>
      </c>
      <c r="M16" s="67">
        <v>0</v>
      </c>
      <c r="N16" s="66"/>
    </row>
    <row r="17" spans="2:14" x14ac:dyDescent="0.25">
      <c r="B17" s="18"/>
      <c r="C17" s="18"/>
      <c r="D17" s="35"/>
      <c r="E17" s="2">
        <v>0</v>
      </c>
      <c r="F17" s="2">
        <v>0</v>
      </c>
      <c r="G17" s="2">
        <f t="shared" si="0"/>
        <v>0</v>
      </c>
      <c r="I17" s="66" t="s">
        <v>204</v>
      </c>
      <c r="J17" s="66">
        <v>2027</v>
      </c>
      <c r="K17" s="66" t="s">
        <v>93</v>
      </c>
      <c r="L17" s="67">
        <v>0</v>
      </c>
      <c r="M17" s="67">
        <v>0</v>
      </c>
      <c r="N17" s="66"/>
    </row>
    <row r="18" spans="2:14" x14ac:dyDescent="0.25">
      <c r="B18" s="18"/>
      <c r="C18" s="18"/>
      <c r="D18" s="35"/>
      <c r="E18" s="2">
        <v>0</v>
      </c>
      <c r="F18" s="2">
        <v>0</v>
      </c>
      <c r="G18" s="2">
        <f t="shared" si="0"/>
        <v>0</v>
      </c>
      <c r="I18" s="66" t="s">
        <v>204</v>
      </c>
      <c r="J18" s="66">
        <v>2027</v>
      </c>
      <c r="K18" s="66" t="s">
        <v>94</v>
      </c>
      <c r="L18" s="67">
        <v>0</v>
      </c>
      <c r="M18" s="67">
        <v>0</v>
      </c>
      <c r="N18" s="66"/>
    </row>
    <row r="19" spans="2:14" x14ac:dyDescent="0.25">
      <c r="B19" s="18"/>
      <c r="C19" s="18"/>
      <c r="D19" s="35"/>
      <c r="E19" s="2">
        <v>0</v>
      </c>
      <c r="F19" s="2">
        <v>0</v>
      </c>
      <c r="G19" s="2">
        <f t="shared" si="0"/>
        <v>0</v>
      </c>
      <c r="I19" s="66" t="s">
        <v>204</v>
      </c>
      <c r="J19" s="66">
        <v>2027</v>
      </c>
      <c r="K19" s="66" t="s">
        <v>95</v>
      </c>
      <c r="L19" s="67">
        <v>0</v>
      </c>
      <c r="M19" s="67">
        <v>0</v>
      </c>
      <c r="N19" s="66"/>
    </row>
    <row r="20" spans="2:14" x14ac:dyDescent="0.25">
      <c r="B20" s="18"/>
      <c r="C20" s="18"/>
      <c r="D20" s="35"/>
      <c r="E20" s="2">
        <v>0</v>
      </c>
      <c r="F20" s="2">
        <v>0</v>
      </c>
      <c r="G20" s="2">
        <f t="shared" si="0"/>
        <v>0</v>
      </c>
      <c r="I20" s="66" t="s">
        <v>204</v>
      </c>
      <c r="J20" s="66">
        <v>2027</v>
      </c>
      <c r="K20" s="66" t="s">
        <v>96</v>
      </c>
      <c r="L20" s="67">
        <v>0</v>
      </c>
      <c r="M20" s="67">
        <v>0</v>
      </c>
      <c r="N20" s="66"/>
    </row>
    <row r="21" spans="2:14" x14ac:dyDescent="0.25">
      <c r="B21" s="18"/>
      <c r="C21" s="18"/>
      <c r="D21" s="35"/>
      <c r="E21" s="2">
        <v>0</v>
      </c>
      <c r="F21" s="2">
        <v>0</v>
      </c>
      <c r="G21" s="2">
        <f t="shared" si="0"/>
        <v>0</v>
      </c>
      <c r="I21" s="66" t="s">
        <v>204</v>
      </c>
      <c r="J21" s="66">
        <v>2027</v>
      </c>
      <c r="K21" s="66" t="s">
        <v>97</v>
      </c>
      <c r="L21" s="67">
        <v>0</v>
      </c>
      <c r="M21" s="67">
        <v>0</v>
      </c>
      <c r="N21" s="66"/>
    </row>
    <row r="22" spans="2:14" x14ac:dyDescent="0.25">
      <c r="B22" s="18"/>
      <c r="C22" s="18"/>
      <c r="D22" s="35"/>
      <c r="E22" s="2">
        <v>0</v>
      </c>
      <c r="F22" s="2">
        <v>0</v>
      </c>
      <c r="G22" s="2">
        <f t="shared" si="0"/>
        <v>0</v>
      </c>
      <c r="I22" s="66" t="s">
        <v>204</v>
      </c>
      <c r="J22" s="66">
        <v>2027</v>
      </c>
      <c r="K22" s="66" t="s">
        <v>98</v>
      </c>
      <c r="L22" s="67">
        <v>0</v>
      </c>
      <c r="M22" s="67">
        <v>0</v>
      </c>
      <c r="N22" s="66"/>
    </row>
    <row r="23" spans="2:14" x14ac:dyDescent="0.25">
      <c r="B23" s="18"/>
      <c r="C23" s="18"/>
      <c r="D23" s="35"/>
      <c r="E23" s="2">
        <v>0</v>
      </c>
      <c r="F23" s="2">
        <v>0</v>
      </c>
      <c r="G23" s="2">
        <f t="shared" si="0"/>
        <v>0</v>
      </c>
      <c r="I23" s="66" t="s">
        <v>204</v>
      </c>
      <c r="J23" s="66">
        <v>2027</v>
      </c>
      <c r="K23" s="66" t="s">
        <v>99</v>
      </c>
      <c r="L23" s="67">
        <v>0</v>
      </c>
      <c r="M23" s="67">
        <v>0</v>
      </c>
      <c r="N23" s="66"/>
    </row>
    <row r="24" spans="2:14" x14ac:dyDescent="0.25">
      <c r="B24" s="18"/>
      <c r="C24" s="18"/>
      <c r="D24" s="35"/>
      <c r="E24" s="2">
        <v>0</v>
      </c>
      <c r="F24" s="2">
        <v>0</v>
      </c>
      <c r="G24" s="2">
        <f t="shared" si="0"/>
        <v>0</v>
      </c>
      <c r="I24" s="66" t="s">
        <v>204</v>
      </c>
      <c r="J24" s="66">
        <v>2027</v>
      </c>
      <c r="K24" s="66" t="s">
        <v>100</v>
      </c>
      <c r="L24" s="67">
        <v>0</v>
      </c>
      <c r="M24" s="67">
        <v>0</v>
      </c>
      <c r="N24" s="66"/>
    </row>
    <row r="25" spans="2:14" x14ac:dyDescent="0.25">
      <c r="B25" s="18"/>
      <c r="C25" s="18"/>
      <c r="D25" s="35"/>
      <c r="E25" s="2">
        <v>0</v>
      </c>
      <c r="F25" s="2">
        <v>0</v>
      </c>
      <c r="G25" s="2">
        <f t="shared" si="0"/>
        <v>0</v>
      </c>
      <c r="I25" s="66" t="s">
        <v>204</v>
      </c>
      <c r="J25" s="66">
        <v>2027</v>
      </c>
      <c r="K25" s="66" t="s">
        <v>101</v>
      </c>
      <c r="L25" s="67">
        <v>0</v>
      </c>
      <c r="M25" s="67">
        <v>0</v>
      </c>
      <c r="N25" s="66"/>
    </row>
    <row r="26" spans="2:14" x14ac:dyDescent="0.25">
      <c r="B26" s="18"/>
      <c r="C26" s="18"/>
      <c r="D26" s="35"/>
      <c r="E26" s="2">
        <v>0</v>
      </c>
      <c r="F26" s="2">
        <v>0</v>
      </c>
      <c r="G26" s="2">
        <f t="shared" si="0"/>
        <v>0</v>
      </c>
      <c r="I26" s="66" t="s">
        <v>204</v>
      </c>
      <c r="J26" s="66">
        <v>2027</v>
      </c>
      <c r="K26" s="66" t="s">
        <v>90</v>
      </c>
      <c r="L26" s="67">
        <v>0</v>
      </c>
      <c r="M26" s="67">
        <v>0</v>
      </c>
      <c r="N26" s="66"/>
    </row>
    <row r="27" spans="2:14" x14ac:dyDescent="0.25">
      <c r="B27" s="18"/>
      <c r="C27" s="18"/>
      <c r="D27" s="35"/>
      <c r="E27" s="2">
        <v>0</v>
      </c>
      <c r="F27" s="2">
        <v>0</v>
      </c>
      <c r="G27" s="2">
        <f t="shared" si="0"/>
        <v>0</v>
      </c>
      <c r="I27" s="66" t="s">
        <v>204</v>
      </c>
      <c r="J27" s="66">
        <v>2027</v>
      </c>
      <c r="K27" s="66" t="s">
        <v>91</v>
      </c>
      <c r="L27" s="67">
        <v>0</v>
      </c>
      <c r="M27" s="67">
        <v>0</v>
      </c>
      <c r="N27" s="66"/>
    </row>
    <row r="28" spans="2:14" x14ac:dyDescent="0.25">
      <c r="B28" s="18"/>
      <c r="C28" s="18"/>
      <c r="D28" s="35"/>
      <c r="E28" s="2">
        <v>0</v>
      </c>
      <c r="F28" s="2">
        <v>0</v>
      </c>
      <c r="G28" s="2">
        <f t="shared" si="0"/>
        <v>0</v>
      </c>
      <c r="I28" s="66" t="s">
        <v>204</v>
      </c>
      <c r="J28" s="66">
        <v>2027</v>
      </c>
      <c r="K28" s="66" t="s">
        <v>92</v>
      </c>
      <c r="L28" s="67">
        <v>0</v>
      </c>
      <c r="M28" s="67">
        <v>0</v>
      </c>
      <c r="N28" s="66"/>
    </row>
    <row r="29" spans="2:14" x14ac:dyDescent="0.25">
      <c r="B29" s="18"/>
      <c r="C29" s="18"/>
      <c r="D29" s="35"/>
      <c r="E29" s="2">
        <v>0</v>
      </c>
      <c r="F29" s="2">
        <v>0</v>
      </c>
      <c r="G29" s="2">
        <f t="shared" si="0"/>
        <v>0</v>
      </c>
      <c r="I29" s="66" t="s">
        <v>204</v>
      </c>
      <c r="J29" s="66">
        <v>2027</v>
      </c>
      <c r="K29" s="66" t="s">
        <v>93</v>
      </c>
      <c r="L29" s="67">
        <v>0</v>
      </c>
      <c r="M29" s="67">
        <v>0</v>
      </c>
      <c r="N29" s="66"/>
    </row>
    <row r="30" spans="2:14" x14ac:dyDescent="0.25">
      <c r="B30" s="18"/>
      <c r="C30" s="18"/>
      <c r="D30" s="35"/>
      <c r="E30" s="2">
        <v>0</v>
      </c>
      <c r="F30" s="2">
        <v>0</v>
      </c>
      <c r="G30" s="2">
        <f t="shared" si="0"/>
        <v>0</v>
      </c>
      <c r="I30" s="66" t="s">
        <v>204</v>
      </c>
      <c r="J30" s="66">
        <v>2027</v>
      </c>
      <c r="K30" s="66" t="s">
        <v>94</v>
      </c>
      <c r="L30" s="67">
        <v>0</v>
      </c>
      <c r="M30" s="67">
        <v>0</v>
      </c>
      <c r="N30" s="1"/>
    </row>
    <row r="31" spans="2:14" x14ac:dyDescent="0.25">
      <c r="B31" s="18"/>
      <c r="C31" s="18"/>
      <c r="D31" s="35"/>
      <c r="E31" s="2">
        <v>0</v>
      </c>
      <c r="F31" s="2">
        <v>0</v>
      </c>
      <c r="G31" s="2">
        <f t="shared" si="0"/>
        <v>0</v>
      </c>
      <c r="I31" s="66" t="s">
        <v>204</v>
      </c>
      <c r="J31" s="66">
        <v>2027</v>
      </c>
      <c r="K31" s="66" t="s">
        <v>95</v>
      </c>
      <c r="L31" s="67">
        <v>0</v>
      </c>
      <c r="M31" s="67">
        <v>0</v>
      </c>
      <c r="N31" s="1"/>
    </row>
    <row r="32" spans="2:14" x14ac:dyDescent="0.25">
      <c r="B32" s="18"/>
      <c r="C32" s="18"/>
      <c r="D32" s="35"/>
      <c r="E32" s="2">
        <v>0</v>
      </c>
      <c r="F32" s="2">
        <v>0</v>
      </c>
      <c r="G32" s="2">
        <f t="shared" si="0"/>
        <v>0</v>
      </c>
    </row>
    <row r="33" spans="2:14" x14ac:dyDescent="0.25">
      <c r="B33" s="18"/>
      <c r="C33" s="18"/>
      <c r="D33" s="35"/>
      <c r="E33" s="2">
        <v>0</v>
      </c>
      <c r="F33" s="2">
        <v>0</v>
      </c>
      <c r="G33" s="2">
        <f t="shared" si="0"/>
        <v>0</v>
      </c>
    </row>
    <row r="34" spans="2:14" x14ac:dyDescent="0.25">
      <c r="B34" s="18"/>
      <c r="C34" s="18"/>
      <c r="D34" s="35"/>
      <c r="E34" s="2">
        <v>0</v>
      </c>
      <c r="F34" s="2">
        <v>0</v>
      </c>
      <c r="G34" s="2">
        <f t="shared" si="0"/>
        <v>0</v>
      </c>
      <c r="L34" s="67">
        <f>SUM(L7:L33)</f>
        <v>0</v>
      </c>
      <c r="M34" s="67">
        <f>SUM(M7:M33)</f>
        <v>10000</v>
      </c>
      <c r="N34" s="4">
        <f>L34-M34</f>
        <v>-10000</v>
      </c>
    </row>
    <row r="35" spans="2:14" x14ac:dyDescent="0.25">
      <c r="B35" s="18"/>
      <c r="C35" s="18"/>
      <c r="D35" s="35"/>
      <c r="E35" s="2">
        <v>0</v>
      </c>
      <c r="F35" s="2">
        <v>0</v>
      </c>
      <c r="G35" s="2">
        <f t="shared" si="0"/>
        <v>0</v>
      </c>
      <c r="L35" s="47">
        <f>L34-G102</f>
        <v>0</v>
      </c>
      <c r="M35" s="68"/>
    </row>
    <row r="36" spans="2:14" x14ac:dyDescent="0.25">
      <c r="B36" s="18"/>
      <c r="C36" s="18"/>
      <c r="D36" s="35"/>
      <c r="E36" s="2">
        <v>0</v>
      </c>
      <c r="F36" s="2">
        <v>0</v>
      </c>
      <c r="G36" s="2">
        <f t="shared" si="0"/>
        <v>0</v>
      </c>
    </row>
    <row r="37" spans="2:14" x14ac:dyDescent="0.25">
      <c r="B37" s="18"/>
      <c r="C37" s="18"/>
      <c r="D37" s="35"/>
      <c r="E37" s="2">
        <v>0</v>
      </c>
      <c r="F37" s="2">
        <v>0</v>
      </c>
      <c r="G37" s="2">
        <f t="shared" si="0"/>
        <v>0</v>
      </c>
    </row>
    <row r="38" spans="2:14" x14ac:dyDescent="0.25">
      <c r="B38" s="18"/>
      <c r="C38" s="18"/>
      <c r="D38" s="35"/>
      <c r="E38" s="2">
        <v>0</v>
      </c>
      <c r="F38" s="2">
        <v>0</v>
      </c>
      <c r="G38" s="2">
        <f t="shared" si="0"/>
        <v>0</v>
      </c>
    </row>
    <row r="39" spans="2:14" x14ac:dyDescent="0.25">
      <c r="B39" s="18"/>
      <c r="C39" s="18"/>
      <c r="D39" s="35"/>
      <c r="E39" s="2">
        <v>0</v>
      </c>
      <c r="F39" s="2">
        <v>0</v>
      </c>
      <c r="G39" s="2">
        <f t="shared" si="0"/>
        <v>0</v>
      </c>
    </row>
    <row r="40" spans="2:14" x14ac:dyDescent="0.25">
      <c r="B40" s="18"/>
      <c r="C40" s="18"/>
      <c r="D40" s="35"/>
      <c r="E40" s="2">
        <v>0</v>
      </c>
      <c r="F40" s="2">
        <v>0</v>
      </c>
      <c r="G40" s="2">
        <f t="shared" si="0"/>
        <v>0</v>
      </c>
    </row>
    <row r="41" spans="2:14" x14ac:dyDescent="0.25">
      <c r="B41" s="18"/>
      <c r="C41" s="18"/>
      <c r="D41" s="35"/>
      <c r="E41" s="2">
        <v>0</v>
      </c>
      <c r="F41" s="2">
        <v>0</v>
      </c>
      <c r="G41" s="2">
        <f t="shared" si="0"/>
        <v>0</v>
      </c>
    </row>
    <row r="42" spans="2:14" x14ac:dyDescent="0.25">
      <c r="B42" s="18"/>
      <c r="C42" s="18"/>
      <c r="D42" s="35"/>
      <c r="E42" s="2">
        <v>0</v>
      </c>
      <c r="F42" s="2">
        <v>0</v>
      </c>
      <c r="G42" s="2">
        <f t="shared" si="0"/>
        <v>0</v>
      </c>
    </row>
    <row r="43" spans="2:14" x14ac:dyDescent="0.25">
      <c r="B43" s="18"/>
      <c r="C43" s="18"/>
      <c r="D43" s="35"/>
      <c r="E43" s="2">
        <v>0</v>
      </c>
      <c r="F43" s="2">
        <v>0</v>
      </c>
      <c r="G43" s="2">
        <f t="shared" si="0"/>
        <v>0</v>
      </c>
    </row>
    <row r="44" spans="2:14" x14ac:dyDescent="0.25">
      <c r="B44" s="18"/>
      <c r="C44" s="18"/>
      <c r="D44" s="35"/>
      <c r="E44" s="2">
        <v>0</v>
      </c>
      <c r="F44" s="2">
        <v>0</v>
      </c>
      <c r="G44" s="2">
        <f t="shared" si="0"/>
        <v>0</v>
      </c>
    </row>
    <row r="45" spans="2:14" x14ac:dyDescent="0.25">
      <c r="B45" s="18"/>
      <c r="C45" s="18"/>
      <c r="D45" s="35"/>
      <c r="E45" s="2">
        <v>0</v>
      </c>
      <c r="F45" s="2">
        <v>0</v>
      </c>
      <c r="G45" s="2">
        <f t="shared" si="0"/>
        <v>0</v>
      </c>
    </row>
    <row r="46" spans="2:14" x14ac:dyDescent="0.25">
      <c r="B46" s="18"/>
      <c r="C46" s="18"/>
      <c r="D46" s="35"/>
      <c r="E46" s="2">
        <v>0</v>
      </c>
      <c r="F46" s="2">
        <v>0</v>
      </c>
      <c r="G46" s="2">
        <f t="shared" si="0"/>
        <v>0</v>
      </c>
    </row>
    <row r="47" spans="2:14" x14ac:dyDescent="0.25">
      <c r="B47" s="18"/>
      <c r="C47" s="18"/>
      <c r="D47" s="35"/>
      <c r="E47" s="2">
        <v>0</v>
      </c>
      <c r="F47" s="2">
        <v>0</v>
      </c>
      <c r="G47" s="2">
        <f t="shared" si="0"/>
        <v>0</v>
      </c>
    </row>
    <row r="48" spans="2:14" x14ac:dyDescent="0.25">
      <c r="B48" s="18"/>
      <c r="C48" s="18"/>
      <c r="D48" s="35"/>
      <c r="E48" s="2">
        <v>0</v>
      </c>
      <c r="F48" s="2">
        <v>0</v>
      </c>
      <c r="G48" s="2">
        <f t="shared" si="0"/>
        <v>0</v>
      </c>
    </row>
    <row r="49" spans="2:7" x14ac:dyDescent="0.25">
      <c r="B49" s="18"/>
      <c r="C49" s="18"/>
      <c r="D49" s="35"/>
      <c r="E49" s="2">
        <v>0</v>
      </c>
      <c r="F49" s="2">
        <v>0</v>
      </c>
      <c r="G49" s="2">
        <f t="shared" si="0"/>
        <v>0</v>
      </c>
    </row>
    <row r="50" spans="2:7" x14ac:dyDescent="0.25">
      <c r="B50" s="18"/>
      <c r="C50" s="18"/>
      <c r="D50" s="35"/>
      <c r="E50" s="2">
        <v>0</v>
      </c>
      <c r="F50" s="2">
        <v>0</v>
      </c>
      <c r="G50" s="2">
        <f t="shared" si="0"/>
        <v>0</v>
      </c>
    </row>
    <row r="51" spans="2:7" x14ac:dyDescent="0.25">
      <c r="B51" s="18"/>
      <c r="C51" s="18"/>
      <c r="D51" s="35"/>
      <c r="E51" s="2">
        <v>0</v>
      </c>
      <c r="F51" s="2">
        <v>0</v>
      </c>
      <c r="G51" s="2">
        <f t="shared" si="0"/>
        <v>0</v>
      </c>
    </row>
    <row r="52" spans="2:7" x14ac:dyDescent="0.25">
      <c r="B52" s="18"/>
      <c r="C52" s="18"/>
      <c r="D52" s="35"/>
      <c r="E52" s="2">
        <v>0</v>
      </c>
      <c r="F52" s="2">
        <v>0</v>
      </c>
      <c r="G52" s="2">
        <f t="shared" si="0"/>
        <v>0</v>
      </c>
    </row>
    <row r="53" spans="2:7" x14ac:dyDescent="0.25">
      <c r="B53" s="18"/>
      <c r="C53" s="18"/>
      <c r="D53" s="35"/>
      <c r="E53" s="2">
        <v>0</v>
      </c>
      <c r="F53" s="2">
        <v>0</v>
      </c>
      <c r="G53" s="2">
        <f t="shared" si="0"/>
        <v>0</v>
      </c>
    </row>
    <row r="54" spans="2:7" x14ac:dyDescent="0.25">
      <c r="B54" s="18"/>
      <c r="C54" s="18"/>
      <c r="D54" s="35"/>
      <c r="E54" s="2">
        <v>0</v>
      </c>
      <c r="F54" s="2">
        <v>0</v>
      </c>
      <c r="G54" s="2">
        <f t="shared" si="0"/>
        <v>0</v>
      </c>
    </row>
    <row r="55" spans="2:7" x14ac:dyDescent="0.25">
      <c r="B55" s="18"/>
      <c r="C55" s="18"/>
      <c r="D55" s="35"/>
      <c r="E55" s="2">
        <v>0</v>
      </c>
      <c r="F55" s="2">
        <v>0</v>
      </c>
      <c r="G55" s="2">
        <f t="shared" si="0"/>
        <v>0</v>
      </c>
    </row>
    <row r="56" spans="2:7" x14ac:dyDescent="0.25">
      <c r="B56" s="18"/>
      <c r="C56" s="18"/>
      <c r="D56" s="35"/>
      <c r="E56" s="2">
        <v>0</v>
      </c>
      <c r="F56" s="2">
        <v>0</v>
      </c>
      <c r="G56" s="2">
        <f t="shared" si="0"/>
        <v>0</v>
      </c>
    </row>
    <row r="57" spans="2:7" x14ac:dyDescent="0.25">
      <c r="B57" s="18"/>
      <c r="C57" s="18"/>
      <c r="D57" s="35"/>
      <c r="E57" s="2">
        <v>0</v>
      </c>
      <c r="F57" s="2">
        <v>0</v>
      </c>
      <c r="G57" s="2">
        <f t="shared" si="0"/>
        <v>0</v>
      </c>
    </row>
    <row r="58" spans="2:7" x14ac:dyDescent="0.25">
      <c r="B58" s="18"/>
      <c r="C58" s="18"/>
      <c r="D58" s="35"/>
      <c r="E58" s="2">
        <v>0</v>
      </c>
      <c r="F58" s="2">
        <v>0</v>
      </c>
      <c r="G58" s="2">
        <f t="shared" si="0"/>
        <v>0</v>
      </c>
    </row>
    <row r="59" spans="2:7" x14ac:dyDescent="0.25">
      <c r="B59" s="18"/>
      <c r="C59" s="18"/>
      <c r="D59" s="35"/>
      <c r="E59" s="2">
        <v>0</v>
      </c>
      <c r="F59" s="2">
        <v>0</v>
      </c>
      <c r="G59" s="2">
        <f t="shared" si="0"/>
        <v>0</v>
      </c>
    </row>
    <row r="60" spans="2:7" x14ac:dyDescent="0.25">
      <c r="B60" s="18"/>
      <c r="C60" s="18"/>
      <c r="D60" s="35"/>
      <c r="E60" s="2">
        <v>0</v>
      </c>
      <c r="F60" s="2">
        <v>0</v>
      </c>
      <c r="G60" s="2">
        <f t="shared" si="0"/>
        <v>0</v>
      </c>
    </row>
    <row r="61" spans="2:7" x14ac:dyDescent="0.25">
      <c r="B61" s="18"/>
      <c r="C61" s="18"/>
      <c r="D61" s="35"/>
      <c r="E61" s="2">
        <v>0</v>
      </c>
      <c r="F61" s="2">
        <v>0</v>
      </c>
      <c r="G61" s="2">
        <f t="shared" si="0"/>
        <v>0</v>
      </c>
    </row>
    <row r="62" spans="2:7" x14ac:dyDescent="0.25">
      <c r="B62" s="18"/>
      <c r="C62" s="18"/>
      <c r="D62" s="35"/>
      <c r="E62" s="2">
        <v>0</v>
      </c>
      <c r="F62" s="2">
        <v>0</v>
      </c>
      <c r="G62" s="2">
        <f t="shared" si="0"/>
        <v>0</v>
      </c>
    </row>
    <row r="63" spans="2:7" x14ac:dyDescent="0.25">
      <c r="B63" s="18"/>
      <c r="C63" s="18"/>
      <c r="D63" s="35"/>
      <c r="E63" s="2">
        <v>0</v>
      </c>
      <c r="F63" s="2">
        <v>0</v>
      </c>
      <c r="G63" s="2">
        <f t="shared" si="0"/>
        <v>0</v>
      </c>
    </row>
    <row r="64" spans="2:7" x14ac:dyDescent="0.25">
      <c r="B64" s="18"/>
      <c r="C64" s="18"/>
      <c r="D64" s="35"/>
      <c r="E64" s="2">
        <v>0</v>
      </c>
      <c r="F64" s="2">
        <v>0</v>
      </c>
      <c r="G64" s="2">
        <f t="shared" si="0"/>
        <v>0</v>
      </c>
    </row>
    <row r="65" spans="2:7" x14ac:dyDescent="0.25">
      <c r="B65" s="18"/>
      <c r="C65" s="18"/>
      <c r="D65" s="35"/>
      <c r="E65" s="2">
        <v>0</v>
      </c>
      <c r="F65" s="2">
        <v>0</v>
      </c>
      <c r="G65" s="2">
        <f t="shared" si="0"/>
        <v>0</v>
      </c>
    </row>
    <row r="66" spans="2:7" x14ac:dyDescent="0.25">
      <c r="B66" s="18"/>
      <c r="C66" s="18"/>
      <c r="D66" s="35"/>
      <c r="E66" s="2">
        <v>0</v>
      </c>
      <c r="F66" s="2">
        <v>0</v>
      </c>
      <c r="G66" s="2">
        <f t="shared" si="0"/>
        <v>0</v>
      </c>
    </row>
    <row r="67" spans="2:7" x14ac:dyDescent="0.25">
      <c r="B67" s="18"/>
      <c r="C67" s="18"/>
      <c r="D67" s="35"/>
      <c r="E67" s="2">
        <v>0</v>
      </c>
      <c r="F67" s="2">
        <v>0</v>
      </c>
      <c r="G67" s="2">
        <f t="shared" si="0"/>
        <v>0</v>
      </c>
    </row>
    <row r="68" spans="2:7" x14ac:dyDescent="0.25">
      <c r="B68" s="18"/>
      <c r="C68" s="18"/>
      <c r="D68" s="35"/>
      <c r="E68" s="2">
        <v>0</v>
      </c>
      <c r="F68" s="2">
        <v>0</v>
      </c>
      <c r="G68" s="2">
        <f t="shared" si="0"/>
        <v>0</v>
      </c>
    </row>
    <row r="69" spans="2:7" x14ac:dyDescent="0.25">
      <c r="B69" s="18"/>
      <c r="C69" s="18"/>
      <c r="D69" s="35"/>
      <c r="E69" s="2">
        <v>0</v>
      </c>
      <c r="F69" s="2">
        <v>0</v>
      </c>
      <c r="G69" s="2">
        <f t="shared" ref="G69:G101" si="1">G68+E69-F69</f>
        <v>0</v>
      </c>
    </row>
    <row r="70" spans="2:7" x14ac:dyDescent="0.25">
      <c r="B70" s="18"/>
      <c r="C70" s="18"/>
      <c r="D70" s="35"/>
      <c r="E70" s="2">
        <v>0</v>
      </c>
      <c r="F70" s="2">
        <v>0</v>
      </c>
      <c r="G70" s="2">
        <f t="shared" si="1"/>
        <v>0</v>
      </c>
    </row>
    <row r="71" spans="2:7" x14ac:dyDescent="0.25">
      <c r="B71" s="18"/>
      <c r="C71" s="18"/>
      <c r="D71" s="35"/>
      <c r="E71" s="2">
        <v>0</v>
      </c>
      <c r="F71" s="2">
        <v>0</v>
      </c>
      <c r="G71" s="2">
        <f t="shared" si="1"/>
        <v>0</v>
      </c>
    </row>
    <row r="72" spans="2:7" x14ac:dyDescent="0.25">
      <c r="B72" s="18"/>
      <c r="C72" s="18"/>
      <c r="D72" s="35"/>
      <c r="E72" s="2">
        <v>0</v>
      </c>
      <c r="F72" s="2">
        <v>0</v>
      </c>
      <c r="G72" s="2">
        <f t="shared" si="1"/>
        <v>0</v>
      </c>
    </row>
    <row r="73" spans="2:7" x14ac:dyDescent="0.25">
      <c r="B73" s="18"/>
      <c r="C73" s="18"/>
      <c r="D73" s="35"/>
      <c r="E73" s="2">
        <v>0</v>
      </c>
      <c r="F73" s="2">
        <v>0</v>
      </c>
      <c r="G73" s="2">
        <f t="shared" si="1"/>
        <v>0</v>
      </c>
    </row>
    <row r="74" spans="2:7" x14ac:dyDescent="0.25">
      <c r="B74" s="18"/>
      <c r="C74" s="18"/>
      <c r="D74" s="35"/>
      <c r="E74" s="2">
        <v>0</v>
      </c>
      <c r="F74" s="2">
        <v>0</v>
      </c>
      <c r="G74" s="2">
        <f t="shared" si="1"/>
        <v>0</v>
      </c>
    </row>
    <row r="75" spans="2:7" x14ac:dyDescent="0.25">
      <c r="B75" s="18"/>
      <c r="C75" s="18"/>
      <c r="D75" s="35"/>
      <c r="E75" s="2">
        <v>0</v>
      </c>
      <c r="F75" s="2">
        <v>0</v>
      </c>
      <c r="G75" s="2">
        <f t="shared" si="1"/>
        <v>0</v>
      </c>
    </row>
    <row r="76" spans="2:7" x14ac:dyDescent="0.25">
      <c r="B76" s="18"/>
      <c r="C76" s="18"/>
      <c r="D76" s="35"/>
      <c r="E76" s="2">
        <v>0</v>
      </c>
      <c r="F76" s="2">
        <v>0</v>
      </c>
      <c r="G76" s="2">
        <f t="shared" si="1"/>
        <v>0</v>
      </c>
    </row>
    <row r="77" spans="2:7" x14ac:dyDescent="0.25">
      <c r="B77" s="18"/>
      <c r="C77" s="18"/>
      <c r="D77" s="35"/>
      <c r="E77" s="2">
        <v>0</v>
      </c>
      <c r="F77" s="2">
        <v>0</v>
      </c>
      <c r="G77" s="2">
        <f t="shared" si="1"/>
        <v>0</v>
      </c>
    </row>
    <row r="78" spans="2:7" x14ac:dyDescent="0.25">
      <c r="B78" s="18"/>
      <c r="C78" s="18"/>
      <c r="D78" s="35"/>
      <c r="E78" s="2">
        <v>0</v>
      </c>
      <c r="F78" s="2">
        <v>0</v>
      </c>
      <c r="G78" s="2">
        <f t="shared" si="1"/>
        <v>0</v>
      </c>
    </row>
    <row r="79" spans="2:7" x14ac:dyDescent="0.25">
      <c r="B79" s="18"/>
      <c r="C79" s="18"/>
      <c r="D79" s="35"/>
      <c r="E79" s="2">
        <v>0</v>
      </c>
      <c r="F79" s="2">
        <v>0</v>
      </c>
      <c r="G79" s="2">
        <f t="shared" si="1"/>
        <v>0</v>
      </c>
    </row>
    <row r="80" spans="2:7" x14ac:dyDescent="0.25">
      <c r="B80" s="18"/>
      <c r="C80" s="18"/>
      <c r="D80" s="35"/>
      <c r="E80" s="2">
        <v>0</v>
      </c>
      <c r="F80" s="2">
        <v>0</v>
      </c>
      <c r="G80" s="2">
        <f t="shared" si="1"/>
        <v>0</v>
      </c>
    </row>
    <row r="81" spans="2:7" x14ac:dyDescent="0.25">
      <c r="B81" s="18"/>
      <c r="C81" s="18"/>
      <c r="D81" s="35"/>
      <c r="E81" s="2">
        <v>0</v>
      </c>
      <c r="F81" s="2">
        <v>0</v>
      </c>
      <c r="G81" s="2">
        <f t="shared" si="1"/>
        <v>0</v>
      </c>
    </row>
    <row r="82" spans="2:7" x14ac:dyDescent="0.25">
      <c r="B82" s="18"/>
      <c r="C82" s="18"/>
      <c r="D82" s="35"/>
      <c r="E82" s="2">
        <v>0</v>
      </c>
      <c r="F82" s="2">
        <v>0</v>
      </c>
      <c r="G82" s="2">
        <f t="shared" si="1"/>
        <v>0</v>
      </c>
    </row>
    <row r="83" spans="2:7" x14ac:dyDescent="0.25">
      <c r="B83" s="18"/>
      <c r="C83" s="18"/>
      <c r="D83" s="35"/>
      <c r="E83" s="2">
        <v>0</v>
      </c>
      <c r="F83" s="2">
        <v>0</v>
      </c>
      <c r="G83" s="2">
        <f t="shared" si="1"/>
        <v>0</v>
      </c>
    </row>
    <row r="84" spans="2:7" x14ac:dyDescent="0.25">
      <c r="B84" s="18"/>
      <c r="C84" s="18"/>
      <c r="D84" s="35"/>
      <c r="E84" s="2">
        <v>0</v>
      </c>
      <c r="F84" s="2">
        <v>0</v>
      </c>
      <c r="G84" s="2">
        <f t="shared" si="1"/>
        <v>0</v>
      </c>
    </row>
    <row r="85" spans="2:7" x14ac:dyDescent="0.25">
      <c r="B85" s="18"/>
      <c r="C85" s="18"/>
      <c r="D85" s="35"/>
      <c r="E85" s="2">
        <v>0</v>
      </c>
      <c r="F85" s="2">
        <v>0</v>
      </c>
      <c r="G85" s="2">
        <f t="shared" si="1"/>
        <v>0</v>
      </c>
    </row>
    <row r="86" spans="2:7" x14ac:dyDescent="0.25">
      <c r="B86" s="18"/>
      <c r="C86" s="18"/>
      <c r="D86" s="35"/>
      <c r="E86" s="2">
        <v>0</v>
      </c>
      <c r="F86" s="2">
        <v>0</v>
      </c>
      <c r="G86" s="2">
        <f t="shared" si="1"/>
        <v>0</v>
      </c>
    </row>
    <row r="87" spans="2:7" x14ac:dyDescent="0.25">
      <c r="B87" s="18"/>
      <c r="C87" s="18"/>
      <c r="D87" s="35"/>
      <c r="E87" s="2">
        <v>0</v>
      </c>
      <c r="F87" s="2">
        <v>0</v>
      </c>
      <c r="G87" s="2">
        <f t="shared" si="1"/>
        <v>0</v>
      </c>
    </row>
    <row r="88" spans="2:7" x14ac:dyDescent="0.25">
      <c r="B88" s="18"/>
      <c r="C88" s="18"/>
      <c r="D88" s="35"/>
      <c r="E88" s="2">
        <v>0</v>
      </c>
      <c r="F88" s="2">
        <v>0</v>
      </c>
      <c r="G88" s="2">
        <f t="shared" si="1"/>
        <v>0</v>
      </c>
    </row>
    <row r="89" spans="2:7" x14ac:dyDescent="0.25">
      <c r="B89" s="18"/>
      <c r="C89" s="18"/>
      <c r="D89" s="35"/>
      <c r="E89" s="2">
        <v>0</v>
      </c>
      <c r="F89" s="2">
        <v>0</v>
      </c>
      <c r="G89" s="2">
        <f t="shared" si="1"/>
        <v>0</v>
      </c>
    </row>
    <row r="90" spans="2:7" x14ac:dyDescent="0.25">
      <c r="B90" s="18"/>
      <c r="C90" s="18"/>
      <c r="D90" s="35"/>
      <c r="E90" s="2">
        <v>0</v>
      </c>
      <c r="F90" s="2">
        <v>0</v>
      </c>
      <c r="G90" s="2">
        <f t="shared" si="1"/>
        <v>0</v>
      </c>
    </row>
    <row r="91" spans="2:7" x14ac:dyDescent="0.25">
      <c r="B91" s="18"/>
      <c r="C91" s="18"/>
      <c r="D91" s="35"/>
      <c r="E91" s="2">
        <v>0</v>
      </c>
      <c r="F91" s="2">
        <v>0</v>
      </c>
      <c r="G91" s="2">
        <f t="shared" si="1"/>
        <v>0</v>
      </c>
    </row>
    <row r="92" spans="2:7" x14ac:dyDescent="0.25">
      <c r="B92" s="18"/>
      <c r="C92" s="18"/>
      <c r="D92" s="35"/>
      <c r="E92" s="2">
        <v>0</v>
      </c>
      <c r="F92" s="2">
        <v>0</v>
      </c>
      <c r="G92" s="2">
        <f t="shared" si="1"/>
        <v>0</v>
      </c>
    </row>
    <row r="93" spans="2:7" x14ac:dyDescent="0.25">
      <c r="B93" s="18"/>
      <c r="C93" s="18"/>
      <c r="D93" s="35"/>
      <c r="E93" s="2">
        <v>0</v>
      </c>
      <c r="F93" s="2">
        <v>0</v>
      </c>
      <c r="G93" s="2">
        <f t="shared" si="1"/>
        <v>0</v>
      </c>
    </row>
    <row r="94" spans="2:7" x14ac:dyDescent="0.25">
      <c r="B94" s="18"/>
      <c r="C94" s="18"/>
      <c r="D94" s="35"/>
      <c r="E94" s="2">
        <v>0</v>
      </c>
      <c r="F94" s="2">
        <v>0</v>
      </c>
      <c r="G94" s="2">
        <f t="shared" si="1"/>
        <v>0</v>
      </c>
    </row>
    <row r="95" spans="2:7" x14ac:dyDescent="0.25">
      <c r="B95" s="18"/>
      <c r="C95" s="18"/>
      <c r="D95" s="35"/>
      <c r="E95" s="2">
        <v>0</v>
      </c>
      <c r="F95" s="2">
        <v>0</v>
      </c>
      <c r="G95" s="2">
        <f t="shared" si="1"/>
        <v>0</v>
      </c>
    </row>
    <row r="96" spans="2:7" x14ac:dyDescent="0.25">
      <c r="B96" s="18"/>
      <c r="C96" s="18"/>
      <c r="D96" s="35"/>
      <c r="E96" s="2">
        <v>0</v>
      </c>
      <c r="F96" s="2">
        <v>0</v>
      </c>
      <c r="G96" s="2">
        <f t="shared" si="1"/>
        <v>0</v>
      </c>
    </row>
    <row r="97" spans="2:7" x14ac:dyDescent="0.25">
      <c r="B97" s="18"/>
      <c r="C97" s="18"/>
      <c r="D97" s="35"/>
      <c r="E97" s="2">
        <v>0</v>
      </c>
      <c r="F97" s="2">
        <v>0</v>
      </c>
      <c r="G97" s="2">
        <f t="shared" si="1"/>
        <v>0</v>
      </c>
    </row>
    <row r="98" spans="2:7" x14ac:dyDescent="0.25">
      <c r="B98" s="18"/>
      <c r="C98" s="18"/>
      <c r="D98" s="35"/>
      <c r="E98" s="2">
        <v>0</v>
      </c>
      <c r="F98" s="2">
        <v>0</v>
      </c>
      <c r="G98" s="2">
        <f t="shared" si="1"/>
        <v>0</v>
      </c>
    </row>
    <row r="99" spans="2:7" x14ac:dyDescent="0.25">
      <c r="B99" s="18"/>
      <c r="C99" s="18"/>
      <c r="D99" s="35"/>
      <c r="E99" s="2">
        <v>0</v>
      </c>
      <c r="F99" s="2">
        <v>0</v>
      </c>
      <c r="G99" s="2">
        <f t="shared" si="1"/>
        <v>0</v>
      </c>
    </row>
    <row r="100" spans="2:7" x14ac:dyDescent="0.25">
      <c r="B100" s="18"/>
      <c r="C100" s="18"/>
      <c r="D100" s="35"/>
      <c r="E100" s="2">
        <v>0</v>
      </c>
      <c r="F100" s="2">
        <v>0</v>
      </c>
      <c r="G100" s="2">
        <f t="shared" si="1"/>
        <v>0</v>
      </c>
    </row>
    <row r="101" spans="2:7" x14ac:dyDescent="0.25">
      <c r="B101" s="18"/>
      <c r="C101" s="18"/>
      <c r="D101" s="35"/>
      <c r="E101" s="2">
        <v>0</v>
      </c>
      <c r="F101" s="2">
        <v>0</v>
      </c>
      <c r="G101" s="2">
        <f t="shared" si="1"/>
        <v>0</v>
      </c>
    </row>
    <row r="102" spans="2:7" x14ac:dyDescent="0.25">
      <c r="E102" s="69">
        <f>SUM(E3:E101)</f>
        <v>0</v>
      </c>
      <c r="F102" s="69">
        <f>SUM(F3:F101)</f>
        <v>0</v>
      </c>
      <c r="G102" s="69">
        <f>E102-F102</f>
        <v>0</v>
      </c>
    </row>
    <row r="104" spans="2:7" ht="15.75" thickBot="1" x14ac:dyDescent="0.3"/>
    <row r="105" spans="2:7" ht="15.75" thickBot="1" x14ac:dyDescent="0.3">
      <c r="D105" s="70" t="s">
        <v>102</v>
      </c>
      <c r="E105" s="71">
        <f>SUBTOTAL(9,E3:E101)</f>
        <v>0</v>
      </c>
      <c r="F105" s="72">
        <f>SUBTOTAL(9,F3:F101)</f>
        <v>0</v>
      </c>
      <c r="G105" s="73">
        <f>E105-F105</f>
        <v>0</v>
      </c>
    </row>
    <row r="107" spans="2:7" x14ac:dyDescent="0.25">
      <c r="D107" s="94" t="s">
        <v>160</v>
      </c>
      <c r="E107" s="2">
        <f>E105-E108-E109</f>
        <v>0</v>
      </c>
    </row>
    <row r="108" spans="2:7" x14ac:dyDescent="0.25">
      <c r="D108" s="94" t="s">
        <v>161</v>
      </c>
      <c r="E108" s="2">
        <f>SUMIF(D3:D101,"NAKDEN İADE",F3:F101)</f>
        <v>0</v>
      </c>
    </row>
    <row r="109" spans="2:7" x14ac:dyDescent="0.25">
      <c r="D109" s="94" t="s">
        <v>86</v>
      </c>
      <c r="E109" s="2">
        <f>G102</f>
        <v>0</v>
      </c>
    </row>
  </sheetData>
  <autoFilter ref="B2:G102" xr:uid="{00000000-0009-0000-0000-000008000000}"/>
  <mergeCells count="1">
    <mergeCell ref="I5:N5"/>
  </mergeCells>
  <phoneticPr fontId="35" type="noConversion"/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ayfa9">
    <tabColor theme="5"/>
  </sheetPr>
  <dimension ref="B1:K23"/>
  <sheetViews>
    <sheetView workbookViewId="0">
      <selection activeCell="I1" sqref="I1"/>
    </sheetView>
  </sheetViews>
  <sheetFormatPr defaultRowHeight="15" x14ac:dyDescent="0.25"/>
  <cols>
    <col min="2" max="2" width="10.140625" bestFit="1" customWidth="1"/>
    <col min="3" max="3" width="39.28515625" bestFit="1" customWidth="1"/>
    <col min="4" max="4" width="66.5703125" bestFit="1" customWidth="1"/>
    <col min="5" max="5" width="15.7109375" customWidth="1"/>
    <col min="6" max="10" width="19.42578125" customWidth="1"/>
    <col min="11" max="11" width="15.7109375" bestFit="1" customWidth="1"/>
  </cols>
  <sheetData>
    <row r="1" spans="2:11" ht="16.5" thickBot="1" x14ac:dyDescent="0.3">
      <c r="H1" s="54" t="s">
        <v>63</v>
      </c>
      <c r="I1" s="54" t="s">
        <v>64</v>
      </c>
    </row>
    <row r="2" spans="2:11" ht="15.75" thickBot="1" x14ac:dyDescent="0.3">
      <c r="C2" s="360" t="s">
        <v>209</v>
      </c>
      <c r="D2" s="361"/>
      <c r="E2" s="361"/>
      <c r="F2" s="361"/>
      <c r="G2" s="361"/>
      <c r="H2" s="361"/>
      <c r="I2" s="362"/>
    </row>
    <row r="3" spans="2:11" ht="15.75" thickBot="1" x14ac:dyDescent="0.3"/>
    <row r="4" spans="2:11" ht="15.75" thickBot="1" x14ac:dyDescent="0.3">
      <c r="B4" s="42" t="s">
        <v>0</v>
      </c>
      <c r="C4" s="43" t="s">
        <v>26</v>
      </c>
      <c r="D4" s="43" t="s">
        <v>1</v>
      </c>
      <c r="E4" s="43" t="s">
        <v>38</v>
      </c>
      <c r="F4" s="43" t="s">
        <v>33</v>
      </c>
      <c r="G4" s="43" t="s">
        <v>2</v>
      </c>
      <c r="H4" s="43" t="s">
        <v>34</v>
      </c>
      <c r="I4" s="43" t="s">
        <v>31</v>
      </c>
      <c r="J4" s="44" t="s">
        <v>3</v>
      </c>
      <c r="K4" s="44" t="s">
        <v>60</v>
      </c>
    </row>
    <row r="5" spans="2:11" x14ac:dyDescent="0.25">
      <c r="B5" s="18"/>
      <c r="C5" s="19"/>
      <c r="D5" s="19"/>
      <c r="E5" s="40"/>
      <c r="F5" s="2">
        <v>0</v>
      </c>
      <c r="G5" s="41">
        <v>0</v>
      </c>
      <c r="H5" s="41">
        <f>F5+G5</f>
        <v>0</v>
      </c>
      <c r="I5" s="2">
        <v>0</v>
      </c>
      <c r="J5" s="41">
        <f>H5-I5</f>
        <v>0</v>
      </c>
      <c r="K5" s="1" t="s">
        <v>59</v>
      </c>
    </row>
    <row r="6" spans="2:11" x14ac:dyDescent="0.25">
      <c r="B6" s="18"/>
      <c r="C6" s="19"/>
      <c r="D6" s="16"/>
      <c r="E6" s="1"/>
      <c r="F6" s="2">
        <v>0</v>
      </c>
      <c r="G6" s="2">
        <v>0</v>
      </c>
      <c r="H6" s="41">
        <f t="shared" ref="H6:H11" si="0">F6+G6</f>
        <v>0</v>
      </c>
      <c r="I6" s="2">
        <v>0</v>
      </c>
      <c r="J6" s="2">
        <f>J5+H6-I6</f>
        <v>0</v>
      </c>
      <c r="K6" s="1" t="s">
        <v>59</v>
      </c>
    </row>
    <row r="7" spans="2:11" x14ac:dyDescent="0.25">
      <c r="B7" s="18"/>
      <c r="C7" s="19"/>
      <c r="D7" s="16"/>
      <c r="E7" s="1"/>
      <c r="F7" s="2">
        <v>0</v>
      </c>
      <c r="G7" s="2">
        <v>0</v>
      </c>
      <c r="H7" s="41">
        <f t="shared" si="0"/>
        <v>0</v>
      </c>
      <c r="I7" s="2">
        <v>0</v>
      </c>
      <c r="J7" s="2">
        <f t="shared" ref="J7:J22" si="1">J6+H7-I7</f>
        <v>0</v>
      </c>
      <c r="K7" s="1" t="s">
        <v>59</v>
      </c>
    </row>
    <row r="8" spans="2:11" x14ac:dyDescent="0.25">
      <c r="B8" s="18"/>
      <c r="C8" s="19"/>
      <c r="D8" s="16"/>
      <c r="E8" s="1"/>
      <c r="F8" s="2">
        <v>0</v>
      </c>
      <c r="G8" s="2">
        <v>0</v>
      </c>
      <c r="H8" s="41">
        <f t="shared" si="0"/>
        <v>0</v>
      </c>
      <c r="I8" s="2">
        <v>0</v>
      </c>
      <c r="J8" s="2">
        <f t="shared" si="1"/>
        <v>0</v>
      </c>
      <c r="K8" s="1" t="s">
        <v>59</v>
      </c>
    </row>
    <row r="9" spans="2:11" x14ac:dyDescent="0.25">
      <c r="B9" s="18"/>
      <c r="C9" s="19"/>
      <c r="D9" s="16"/>
      <c r="E9" s="16"/>
      <c r="F9" s="2">
        <v>0</v>
      </c>
      <c r="G9" s="2">
        <v>0</v>
      </c>
      <c r="H9" s="41">
        <f t="shared" si="0"/>
        <v>0</v>
      </c>
      <c r="I9" s="2">
        <v>0</v>
      </c>
      <c r="J9" s="2">
        <f t="shared" si="1"/>
        <v>0</v>
      </c>
      <c r="K9" s="1" t="s">
        <v>59</v>
      </c>
    </row>
    <row r="10" spans="2:11" x14ac:dyDescent="0.25">
      <c r="B10" s="18"/>
      <c r="C10" s="19"/>
      <c r="D10" s="16"/>
      <c r="E10" s="16"/>
      <c r="F10" s="2">
        <v>0</v>
      </c>
      <c r="G10" s="2">
        <v>0</v>
      </c>
      <c r="H10" s="41">
        <f t="shared" si="0"/>
        <v>0</v>
      </c>
      <c r="I10" s="2">
        <v>0</v>
      </c>
      <c r="J10" s="2">
        <f t="shared" si="1"/>
        <v>0</v>
      </c>
      <c r="K10" s="1" t="s">
        <v>59</v>
      </c>
    </row>
    <row r="11" spans="2:11" x14ac:dyDescent="0.25">
      <c r="B11" s="18"/>
      <c r="C11" s="19"/>
      <c r="D11" s="16"/>
      <c r="E11" s="16"/>
      <c r="F11" s="2">
        <v>0</v>
      </c>
      <c r="G11" s="2">
        <v>0</v>
      </c>
      <c r="H11" s="41">
        <f t="shared" si="0"/>
        <v>0</v>
      </c>
      <c r="I11" s="2">
        <v>0</v>
      </c>
      <c r="J11" s="2">
        <f t="shared" si="1"/>
        <v>0</v>
      </c>
      <c r="K11" s="1" t="s">
        <v>59</v>
      </c>
    </row>
    <row r="12" spans="2:11" x14ac:dyDescent="0.25">
      <c r="B12" s="18"/>
      <c r="C12" s="19"/>
      <c r="D12" s="16"/>
      <c r="E12" s="16"/>
      <c r="F12" s="2">
        <v>0</v>
      </c>
      <c r="G12" s="2">
        <v>0</v>
      </c>
      <c r="H12" s="2">
        <f t="shared" ref="H12:H19" si="2">F12+G12</f>
        <v>0</v>
      </c>
      <c r="I12" s="2">
        <v>0</v>
      </c>
      <c r="J12" s="2">
        <f t="shared" si="1"/>
        <v>0</v>
      </c>
      <c r="K12" s="1" t="s">
        <v>59</v>
      </c>
    </row>
    <row r="13" spans="2:11" x14ac:dyDescent="0.25">
      <c r="B13" s="18"/>
      <c r="C13" s="19"/>
      <c r="D13" s="16"/>
      <c r="E13" s="16"/>
      <c r="F13" s="2">
        <v>0</v>
      </c>
      <c r="G13" s="2">
        <v>0</v>
      </c>
      <c r="H13" s="2">
        <f t="shared" si="2"/>
        <v>0</v>
      </c>
      <c r="I13" s="2">
        <v>0</v>
      </c>
      <c r="J13" s="2">
        <f t="shared" si="1"/>
        <v>0</v>
      </c>
      <c r="K13" s="1" t="s">
        <v>59</v>
      </c>
    </row>
    <row r="14" spans="2:11" x14ac:dyDescent="0.25">
      <c r="B14" s="18"/>
      <c r="C14" s="19"/>
      <c r="D14" s="16"/>
      <c r="E14" s="16"/>
      <c r="F14" s="2">
        <v>0</v>
      </c>
      <c r="G14" s="2">
        <v>0</v>
      </c>
      <c r="H14" s="2">
        <f t="shared" si="2"/>
        <v>0</v>
      </c>
      <c r="I14" s="2">
        <v>0</v>
      </c>
      <c r="J14" s="2">
        <f t="shared" ref="J14" si="3">J13+H14-I14</f>
        <v>0</v>
      </c>
      <c r="K14" s="1" t="s">
        <v>59</v>
      </c>
    </row>
    <row r="15" spans="2:11" x14ac:dyDescent="0.25">
      <c r="B15" s="18"/>
      <c r="C15" s="19"/>
      <c r="D15" s="16"/>
      <c r="E15" s="16"/>
      <c r="F15" s="2">
        <v>0</v>
      </c>
      <c r="G15" s="2">
        <v>0</v>
      </c>
      <c r="H15" s="2">
        <f t="shared" si="2"/>
        <v>0</v>
      </c>
      <c r="I15" s="2">
        <v>0</v>
      </c>
      <c r="J15" s="2">
        <f t="shared" ref="J15" si="4">J14+H15-I15</f>
        <v>0</v>
      </c>
      <c r="K15" s="1" t="s">
        <v>59</v>
      </c>
    </row>
    <row r="16" spans="2:11" x14ac:dyDescent="0.25">
      <c r="B16" s="18"/>
      <c r="C16" s="19"/>
      <c r="D16" s="16"/>
      <c r="E16" s="16"/>
      <c r="F16" s="2">
        <v>0</v>
      </c>
      <c r="G16" s="2">
        <v>0</v>
      </c>
      <c r="H16" s="2">
        <f t="shared" si="2"/>
        <v>0</v>
      </c>
      <c r="I16" s="2">
        <v>0</v>
      </c>
      <c r="J16" s="2">
        <f t="shared" si="1"/>
        <v>0</v>
      </c>
      <c r="K16" s="1" t="s">
        <v>59</v>
      </c>
    </row>
    <row r="17" spans="2:11" x14ac:dyDescent="0.25">
      <c r="B17" s="18"/>
      <c r="C17" s="19"/>
      <c r="D17" s="16"/>
      <c r="E17" s="16"/>
      <c r="F17" s="2">
        <v>0</v>
      </c>
      <c r="G17" s="2">
        <v>0</v>
      </c>
      <c r="H17" s="2">
        <f t="shared" si="2"/>
        <v>0</v>
      </c>
      <c r="I17" s="2">
        <v>0</v>
      </c>
      <c r="J17" s="2">
        <f t="shared" ref="J17" si="5">J16+H17-I17</f>
        <v>0</v>
      </c>
      <c r="K17" s="1" t="s">
        <v>59</v>
      </c>
    </row>
    <row r="18" spans="2:11" x14ac:dyDescent="0.25">
      <c r="B18" s="18"/>
      <c r="C18" s="19"/>
      <c r="D18" s="16"/>
      <c r="E18" s="16"/>
      <c r="F18" s="2">
        <v>0</v>
      </c>
      <c r="G18" s="2">
        <v>0</v>
      </c>
      <c r="H18" s="2">
        <f t="shared" si="2"/>
        <v>0</v>
      </c>
      <c r="I18" s="2">
        <v>0</v>
      </c>
      <c r="J18" s="2">
        <f t="shared" si="1"/>
        <v>0</v>
      </c>
      <c r="K18" s="1"/>
    </row>
    <row r="19" spans="2:11" x14ac:dyDescent="0.25">
      <c r="B19" s="18"/>
      <c r="C19" s="19"/>
      <c r="D19" s="16"/>
      <c r="E19" s="16"/>
      <c r="F19" s="2">
        <v>0</v>
      </c>
      <c r="G19" s="2">
        <v>0</v>
      </c>
      <c r="H19" s="2">
        <f t="shared" si="2"/>
        <v>0</v>
      </c>
      <c r="I19" s="2">
        <v>0</v>
      </c>
      <c r="J19" s="2">
        <f t="shared" si="1"/>
        <v>0</v>
      </c>
      <c r="K19" s="1"/>
    </row>
    <row r="20" spans="2:11" x14ac:dyDescent="0.25">
      <c r="B20" s="18"/>
      <c r="C20" s="19"/>
      <c r="D20" s="16"/>
      <c r="E20" s="16"/>
      <c r="F20" s="2">
        <v>0</v>
      </c>
      <c r="G20" s="2">
        <v>0</v>
      </c>
      <c r="H20" s="2">
        <v>0</v>
      </c>
      <c r="I20" s="2">
        <v>0</v>
      </c>
      <c r="J20" s="2">
        <f t="shared" si="1"/>
        <v>0</v>
      </c>
      <c r="K20" s="1"/>
    </row>
    <row r="21" spans="2:11" x14ac:dyDescent="0.25">
      <c r="B21" s="18"/>
      <c r="C21" s="19"/>
      <c r="D21" s="16"/>
      <c r="E21" s="16"/>
      <c r="F21" s="2">
        <v>0</v>
      </c>
      <c r="G21" s="2">
        <v>0</v>
      </c>
      <c r="H21" s="2">
        <f>F21+G21</f>
        <v>0</v>
      </c>
      <c r="I21" s="2">
        <v>0</v>
      </c>
      <c r="J21" s="2">
        <f t="shared" si="1"/>
        <v>0</v>
      </c>
      <c r="K21" s="1"/>
    </row>
    <row r="22" spans="2:11" ht="15.75" thickBot="1" x14ac:dyDescent="0.3">
      <c r="B22" s="18"/>
      <c r="C22" s="19"/>
      <c r="D22" s="16"/>
      <c r="E22" s="16"/>
      <c r="F22" s="56">
        <v>0</v>
      </c>
      <c r="G22" s="56">
        <v>0</v>
      </c>
      <c r="H22" s="56">
        <f>F22+G22</f>
        <v>0</v>
      </c>
      <c r="I22" s="56">
        <v>0</v>
      </c>
      <c r="J22" s="56">
        <f t="shared" si="1"/>
        <v>0</v>
      </c>
      <c r="K22" s="1"/>
    </row>
    <row r="23" spans="2:11" ht="15.75" thickBot="1" x14ac:dyDescent="0.3">
      <c r="B23" s="18"/>
      <c r="C23" s="19"/>
      <c r="D23" s="16"/>
      <c r="E23" s="16"/>
      <c r="F23" s="57">
        <f>SUM(F5:F22)</f>
        <v>0</v>
      </c>
      <c r="G23" s="58">
        <f>SUM(G5:G22)</f>
        <v>0</v>
      </c>
      <c r="H23" s="58">
        <f>SUM(H5:H22)</f>
        <v>0</v>
      </c>
      <c r="I23" s="58">
        <f>SUM(I5:I22)</f>
        <v>0</v>
      </c>
      <c r="J23" s="59">
        <f>J22</f>
        <v>0</v>
      </c>
    </row>
  </sheetData>
  <mergeCells count="1">
    <mergeCell ref="C2:I2"/>
  </mergeCells>
  <conditionalFormatting sqref="K1:K3 K5:K1048576">
    <cfRule type="containsText" dxfId="349" priority="7" operator="containsText" text="YOK">
      <formula>NOT(ISERROR(SEARCH("YOK",K1)))</formula>
    </cfRule>
    <cfRule type="containsText" dxfId="348" priority="8" operator="containsText" text="VAR">
      <formula>NOT(ISERROR(SEARCH("VAR",K1)))</formula>
    </cfRule>
  </conditionalFormatting>
  <hyperlinks>
    <hyperlink ref="H1" location="MALİYET!A1" display="MALİYETE DÖN" xr:uid="{00000000-0004-0000-0900-000000000000}"/>
    <hyperlink ref="I1" location="'İŞ BİLGİ'!A1" display="ÖZET" xr:uid="{00000000-0004-0000-0900-000001000000}"/>
  </hyperlink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68</vt:i4>
      </vt:variant>
    </vt:vector>
  </HeadingPairs>
  <TitlesOfParts>
    <vt:vector size="68" baseType="lpstr">
      <vt:lpstr>İŞ BİLGİ</vt:lpstr>
      <vt:lpstr>TEDARİKÇİ BİLGİ</vt:lpstr>
      <vt:lpstr>KASA</vt:lpstr>
      <vt:lpstr>VERİLEN ÇEK VE SENETLER</vt:lpstr>
      <vt:lpstr>NAKİT ÖDEMELER</vt:lpstr>
      <vt:lpstr>HAKEDİŞ</vt:lpstr>
      <vt:lpstr>MALİYET</vt:lpstr>
      <vt:lpstr>KDV İADE</vt:lpstr>
      <vt:lpstr>BAŞKA ŞANTİYE ADINA HARCAMA</vt:lpstr>
      <vt:lpstr>DİĞER GELİRLER</vt:lpstr>
      <vt:lpstr>SÖZLEŞME</vt:lpstr>
      <vt:lpstr>ALL RİSK</vt:lpstr>
      <vt:lpstr>KURULUŞ</vt:lpstr>
      <vt:lpstr>BİNEK ARAÇ</vt:lpstr>
      <vt:lpstr>ŞANTİYE MASRAFI</vt:lpstr>
      <vt:lpstr>BANKA MASRAFI</vt:lpstr>
      <vt:lpstr>MERKEZ MASRAFI</vt:lpstr>
      <vt:lpstr>ELK.SU.TLF.İNT.DGAZ</vt:lpstr>
      <vt:lpstr>BETON</vt:lpstr>
      <vt:lpstr>GAZ BETON</vt:lpstr>
      <vt:lpstr>ASANSÖR - JENERATÖR</vt:lpstr>
      <vt:lpstr>ÇATI HAKEDİŞ</vt:lpstr>
      <vt:lpstr>ÇELİK BORU</vt:lpstr>
      <vt:lpstr>ÇATI-PANEL</vt:lpstr>
      <vt:lpstr>YEMEK</vt:lpstr>
      <vt:lpstr>ÇELİK İŞLERİ HAKEDİŞ</vt:lpstr>
      <vt:lpstr>MOLOZ-DÖKÜM</vt:lpstr>
      <vt:lpstr>MICIR-KUM-STABİLİZE</vt:lpstr>
      <vt:lpstr>HAFRİYAT</vt:lpstr>
      <vt:lpstr>KABA İNŞAAT MALZEME</vt:lpstr>
      <vt:lpstr>KABA İNŞAAT HAKEDİŞ</vt:lpstr>
      <vt:lpstr>FOREKAZIK-ANKRAJ</vt:lpstr>
      <vt:lpstr>MEKANİK MALZEME</vt:lpstr>
      <vt:lpstr>MERMER-SERAMİK</vt:lpstr>
      <vt:lpstr>SAC-PROFİL</vt:lpstr>
      <vt:lpstr>MEKANİK HAKEDİŞ</vt:lpstr>
      <vt:lpstr>ELEKTRİK MALZEME</vt:lpstr>
      <vt:lpstr>ELEKTRİK HAKEDİŞ</vt:lpstr>
      <vt:lpstr>İNCE İŞLER MALZEME</vt:lpstr>
      <vt:lpstr>İNCE İŞLER HAKEDİŞ</vt:lpstr>
      <vt:lpstr>DIŞ CEPHE MALZEME</vt:lpstr>
      <vt:lpstr>DIŞ CEPHE HAKEDİŞ</vt:lpstr>
      <vt:lpstr>AKARYAKIT</vt:lpstr>
      <vt:lpstr>DEMİR</vt:lpstr>
      <vt:lpstr>PERSONEL STOPAJ</vt:lpstr>
      <vt:lpstr>PERSONEL SGK</vt:lpstr>
      <vt:lpstr>PERSONEL MAAŞ</vt:lpstr>
      <vt:lpstr>MOBİLİZASYON</vt:lpstr>
      <vt:lpstr>TEMİNAT MEKTUBU</vt:lpstr>
      <vt:lpstr>KDV</vt:lpstr>
      <vt:lpstr>TAŞERON</vt:lpstr>
      <vt:lpstr>SMMM-YMM-AVUKAT</vt:lpstr>
      <vt:lpstr>İSG-OSGB</vt:lpstr>
      <vt:lpstr>SAİR İNŞAAT</vt:lpstr>
      <vt:lpstr>SAİR GİDERLER</vt:lpstr>
      <vt:lpstr>İZOLASYON MALZEME</vt:lpstr>
      <vt:lpstr>İZOLASYON HAKEDİŞ</vt:lpstr>
      <vt:lpstr>HIRDAVAT</vt:lpstr>
      <vt:lpstr>DENEY-TEST</vt:lpstr>
      <vt:lpstr>NAKLİYE</vt:lpstr>
      <vt:lpstr>VİNÇ</vt:lpstr>
      <vt:lpstr>İSKELE</vt:lpstr>
      <vt:lpstr>İŞ MAKİNASI</vt:lpstr>
      <vt:lpstr>VERGİ RESİM VE HARÇLAR</vt:lpstr>
      <vt:lpstr>PROJE-ZEMİN</vt:lpstr>
      <vt:lpstr>DİĞER</vt:lpstr>
      <vt:lpstr>DEMİRBAŞ</vt:lpstr>
      <vt:lpstr>ORTAKLAR HARCAMALAR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2026-04-24T14:53:09Z</dcterms:modified>
</cp:coreProperties>
</file>